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\\demina\Рабочий стол\БЮДЖЕТ 2024\УТОЧНЕНИЯ\июль\"/>
    </mc:Choice>
  </mc:AlternateContent>
  <xr:revisionPtr revIDLastSave="0" documentId="13_ncr:1_{2151F54A-FC46-4C9F-8B25-A802C336C24B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Документ" sheetId="2" r:id="rId1"/>
  </sheets>
  <definedNames>
    <definedName name="_xlnm._FilterDatabase" localSheetId="0" hidden="1">Документ!$A$17:$I$101</definedName>
    <definedName name="_xlnm.Print_Titles" localSheetId="0">Документ!$16:$16</definedName>
  </definedNames>
  <calcPr calcId="19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68" i="2" l="1"/>
  <c r="G168" i="2"/>
  <c r="H168" i="2"/>
  <c r="I168" i="2"/>
  <c r="E168" i="2"/>
  <c r="D167" i="2"/>
  <c r="D168" i="2"/>
  <c r="D146" i="2"/>
  <c r="D115" i="2"/>
  <c r="E97" i="2"/>
  <c r="D97" i="2"/>
  <c r="E64" i="2"/>
  <c r="D64" i="2"/>
  <c r="E55" i="2"/>
  <c r="F55" i="2"/>
  <c r="G55" i="2"/>
  <c r="H55" i="2"/>
  <c r="I55" i="2"/>
  <c r="D55" i="2"/>
  <c r="E39" i="2"/>
  <c r="D39" i="2"/>
  <c r="E60" i="2" l="1"/>
  <c r="E62" i="2"/>
  <c r="D61" i="2"/>
  <c r="E61" i="2" s="1"/>
  <c r="D59" i="2"/>
  <c r="E59" i="2" s="1"/>
  <c r="D194" i="2"/>
  <c r="E194" i="2" s="1"/>
  <c r="E193" i="2" s="1"/>
  <c r="E195" i="2"/>
  <c r="D24" i="2"/>
  <c r="E24" i="2" s="1"/>
  <c r="E25" i="2"/>
  <c r="E22" i="2"/>
  <c r="F22" i="2"/>
  <c r="G22" i="2"/>
  <c r="H22" i="2"/>
  <c r="I22" i="2"/>
  <c r="D22" i="2"/>
  <c r="D139" i="2"/>
  <c r="E140" i="2"/>
  <c r="E139" i="2" s="1"/>
  <c r="D141" i="2"/>
  <c r="E142" i="2"/>
  <c r="E141" i="2" s="1"/>
  <c r="D197" i="2"/>
  <c r="D196" i="2" s="1"/>
  <c r="E198" i="2"/>
  <c r="E197" i="2" s="1"/>
  <c r="E196" i="2" s="1"/>
  <c r="D191" i="2"/>
  <c r="E192" i="2"/>
  <c r="E191" i="2" s="1"/>
  <c r="E183" i="2"/>
  <c r="D183" i="2"/>
  <c r="E189" i="2"/>
  <c r="D189" i="2"/>
  <c r="E178" i="2"/>
  <c r="D162" i="2"/>
  <c r="E163" i="2"/>
  <c r="E162" i="2" s="1"/>
  <c r="F151" i="2"/>
  <c r="G151" i="2"/>
  <c r="H151" i="2"/>
  <c r="I151" i="2"/>
  <c r="D151" i="2"/>
  <c r="E149" i="2"/>
  <c r="F149" i="2"/>
  <c r="G149" i="2"/>
  <c r="H149" i="2"/>
  <c r="I149" i="2"/>
  <c r="D149" i="2"/>
  <c r="E158" i="2"/>
  <c r="D158" i="2"/>
  <c r="E147" i="2"/>
  <c r="E146" i="2" s="1"/>
  <c r="F115" i="2"/>
  <c r="G115" i="2"/>
  <c r="H115" i="2"/>
  <c r="I115" i="2"/>
  <c r="E116" i="2"/>
  <c r="E115" i="2" s="1"/>
  <c r="F97" i="2"/>
  <c r="G97" i="2"/>
  <c r="H97" i="2"/>
  <c r="I97" i="2"/>
  <c r="D96" i="2"/>
  <c r="E94" i="2"/>
  <c r="F94" i="2"/>
  <c r="G94" i="2"/>
  <c r="H94" i="2"/>
  <c r="I94" i="2"/>
  <c r="D94" i="2"/>
  <c r="D91" i="2"/>
  <c r="E92" i="2"/>
  <c r="E91" i="2" s="1"/>
  <c r="E52" i="2"/>
  <c r="E51" i="2"/>
  <c r="E46" i="2"/>
  <c r="E34" i="2"/>
  <c r="E69" i="2"/>
  <c r="F69" i="2"/>
  <c r="G69" i="2"/>
  <c r="H69" i="2"/>
  <c r="I69" i="2"/>
  <c r="D69" i="2"/>
  <c r="E78" i="2"/>
  <c r="F78" i="2"/>
  <c r="G78" i="2"/>
  <c r="H78" i="2"/>
  <c r="I78" i="2"/>
  <c r="D78" i="2"/>
  <c r="F183" i="2"/>
  <c r="G183" i="2"/>
  <c r="H183" i="2"/>
  <c r="I183" i="2"/>
  <c r="D58" i="2" l="1"/>
  <c r="E58" i="2" s="1"/>
  <c r="D193" i="2"/>
  <c r="D138" i="2"/>
  <c r="D21" i="2"/>
  <c r="E21" i="2"/>
  <c r="E138" i="2"/>
  <c r="D182" i="2"/>
  <c r="E182" i="2"/>
  <c r="E165" i="2"/>
  <c r="D165" i="2"/>
  <c r="F155" i="2" l="1"/>
  <c r="E96" i="2"/>
  <c r="F182" i="2"/>
  <c r="G182" i="2"/>
  <c r="H182" i="2"/>
  <c r="I182" i="2"/>
  <c r="F64" i="2"/>
  <c r="F63" i="2" l="1"/>
  <c r="E173" i="2" l="1"/>
  <c r="F173" i="2"/>
  <c r="G173" i="2"/>
  <c r="H173" i="2"/>
  <c r="I173" i="2"/>
  <c r="D173" i="2"/>
  <c r="E130" i="2"/>
  <c r="F130" i="2"/>
  <c r="G130" i="2"/>
  <c r="H130" i="2"/>
  <c r="I130" i="2"/>
  <c r="D130" i="2"/>
  <c r="E50" i="2"/>
  <c r="F50" i="2"/>
  <c r="G50" i="2"/>
  <c r="H50" i="2"/>
  <c r="I50" i="2"/>
  <c r="D50" i="2"/>
  <c r="F39" i="2"/>
  <c r="G39" i="2"/>
  <c r="H39" i="2"/>
  <c r="I39" i="2"/>
  <c r="E44" i="2"/>
  <c r="F44" i="2"/>
  <c r="G44" i="2"/>
  <c r="H44" i="2"/>
  <c r="I44" i="2"/>
  <c r="D44" i="2"/>
  <c r="D31" i="2" l="1"/>
  <c r="F31" i="2"/>
  <c r="H31" i="2"/>
  <c r="G48" i="2"/>
  <c r="H48" i="2"/>
  <c r="I48" i="2"/>
  <c r="E48" i="2"/>
  <c r="F48" i="2"/>
  <c r="D48" i="2"/>
  <c r="F21" i="2" l="1"/>
  <c r="G21" i="2"/>
  <c r="H21" i="2"/>
  <c r="I21" i="2"/>
  <c r="E106" i="2" l="1"/>
  <c r="F106" i="2"/>
  <c r="G106" i="2"/>
  <c r="H106" i="2"/>
  <c r="I106" i="2"/>
  <c r="D106" i="2"/>
  <c r="E151" i="2"/>
  <c r="F158" i="2" l="1"/>
  <c r="G158" i="2"/>
  <c r="H158" i="2"/>
  <c r="I158" i="2"/>
  <c r="F96" i="2"/>
  <c r="G96" i="2"/>
  <c r="H96" i="2"/>
  <c r="I96" i="2"/>
  <c r="E19" i="2"/>
  <c r="E18" i="2" s="1"/>
  <c r="F19" i="2"/>
  <c r="F18" i="2" s="1"/>
  <c r="G19" i="2"/>
  <c r="G18" i="2" s="1"/>
  <c r="H19" i="2"/>
  <c r="H18" i="2" s="1"/>
  <c r="I19" i="2"/>
  <c r="I18" i="2" s="1"/>
  <c r="D19" i="2"/>
  <c r="D18" i="2" s="1"/>
  <c r="I105" i="2" l="1"/>
  <c r="E105" i="2"/>
  <c r="H105" i="2"/>
  <c r="G105" i="2"/>
  <c r="F105" i="2"/>
  <c r="D105" i="2" l="1"/>
  <c r="E89" i="2"/>
  <c r="E88" i="2" s="1"/>
  <c r="F89" i="2"/>
  <c r="F88" i="2" s="1"/>
  <c r="G89" i="2"/>
  <c r="G88" i="2" s="1"/>
  <c r="H89" i="2"/>
  <c r="H88" i="2" s="1"/>
  <c r="I89" i="2"/>
  <c r="I88" i="2" s="1"/>
  <c r="D89" i="2"/>
  <c r="D88" i="2" s="1"/>
  <c r="F42" i="2"/>
  <c r="G42" i="2"/>
  <c r="H42" i="2"/>
  <c r="I42" i="2"/>
  <c r="D42" i="2"/>
  <c r="E42" i="2"/>
  <c r="E63" i="2"/>
  <c r="G64" i="2"/>
  <c r="G63" i="2" s="1"/>
  <c r="H64" i="2"/>
  <c r="H63" i="2" s="1"/>
  <c r="I64" i="2"/>
  <c r="I63" i="2" s="1"/>
  <c r="D63" i="2"/>
  <c r="F27" i="2" l="1"/>
  <c r="H27" i="2"/>
  <c r="D27" i="2"/>
  <c r="F53" i="2"/>
  <c r="H53" i="2"/>
  <c r="D53" i="2"/>
  <c r="I54" i="2"/>
  <c r="I53" i="2" s="1"/>
  <c r="G53" i="2"/>
  <c r="E53" i="2"/>
  <c r="I33" i="2"/>
  <c r="I31" i="2" s="1"/>
  <c r="G33" i="2"/>
  <c r="G31" i="2" s="1"/>
  <c r="E33" i="2"/>
  <c r="E32" i="2"/>
  <c r="E31" i="2" l="1"/>
  <c r="D26" i="2"/>
  <c r="H26" i="2"/>
  <c r="F26" i="2"/>
  <c r="E27" i="2"/>
  <c r="G27" i="2"/>
  <c r="G26" i="2" s="1"/>
  <c r="I27" i="2"/>
  <c r="I26" i="2" s="1"/>
  <c r="E26" i="2" l="1"/>
  <c r="E180" i="2"/>
  <c r="E179" i="2" s="1"/>
  <c r="F179" i="2"/>
  <c r="G179" i="2"/>
  <c r="H179" i="2"/>
  <c r="I180" i="2"/>
  <c r="I179" i="2" s="1"/>
  <c r="D180" i="2"/>
  <c r="D179" i="2" s="1"/>
  <c r="E177" i="2"/>
  <c r="E172" i="2" s="1"/>
  <c r="F177" i="2"/>
  <c r="F172" i="2" s="1"/>
  <c r="G177" i="2"/>
  <c r="G172" i="2" s="1"/>
  <c r="H177" i="2"/>
  <c r="H172" i="2" s="1"/>
  <c r="I177" i="2"/>
  <c r="I172" i="2" s="1"/>
  <c r="D177" i="2"/>
  <c r="E167" i="2"/>
  <c r="F167" i="2"/>
  <c r="G167" i="2"/>
  <c r="H167" i="2"/>
  <c r="I167" i="2"/>
  <c r="E155" i="2"/>
  <c r="G155" i="2"/>
  <c r="H155" i="2"/>
  <c r="I155" i="2"/>
  <c r="D155" i="2"/>
  <c r="F146" i="2"/>
  <c r="G146" i="2"/>
  <c r="H146" i="2"/>
  <c r="I146" i="2"/>
  <c r="E144" i="2"/>
  <c r="F144" i="2"/>
  <c r="G144" i="2"/>
  <c r="H144" i="2"/>
  <c r="I144" i="2"/>
  <c r="D144" i="2"/>
  <c r="E143" i="2" l="1"/>
  <c r="E199" i="2" s="1"/>
  <c r="F143" i="2"/>
  <c r="G143" i="2"/>
  <c r="D143" i="2"/>
  <c r="I143" i="2"/>
  <c r="H143" i="2"/>
  <c r="D172" i="2"/>
  <c r="E103" i="2"/>
  <c r="E102" i="2" s="1"/>
  <c r="F103" i="2"/>
  <c r="F102" i="2" s="1"/>
  <c r="G103" i="2"/>
  <c r="G102" i="2" s="1"/>
  <c r="H103" i="2"/>
  <c r="H102" i="2" s="1"/>
  <c r="I103" i="2"/>
  <c r="I102" i="2" s="1"/>
  <c r="D103" i="2"/>
  <c r="D102" i="2" s="1"/>
  <c r="E93" i="2"/>
  <c r="F93" i="2"/>
  <c r="G93" i="2"/>
  <c r="H93" i="2"/>
  <c r="I93" i="2"/>
  <c r="D93" i="2"/>
  <c r="F199" i="2" l="1"/>
  <c r="H199" i="2"/>
  <c r="D199" i="2"/>
  <c r="I199" i="2"/>
  <c r="G199" i="2"/>
</calcChain>
</file>

<file path=xl/sharedStrings.xml><?xml version="1.0" encoding="utf-8"?>
<sst xmlns="http://schemas.openxmlformats.org/spreadsheetml/2006/main" count="279" uniqueCount="270">
  <si>
    <t xml:space="preserve">          Основное мероприятие: "Содержание автомобильных дорог общего пользования местного значения и инженерных сооружений на них"</t>
  </si>
  <si>
    <t>5700000000</t>
  </si>
  <si>
    <t xml:space="preserve">          Основное мероприятие: "Капитальный ремонт муниципального жилищного фонда"</t>
  </si>
  <si>
    <t xml:space="preserve">            Капитальный ремонт муниципального жилищного фонда</t>
  </si>
  <si>
    <t xml:space="preserve">            Обеспечение деятельности подведомственных детских дошкольных учреждений за счет доходов от оказания платных услуг</t>
  </si>
  <si>
    <t xml:space="preserve">            Организация и проведение единого государственного экзамена подведомственных учреждений</t>
  </si>
  <si>
    <t xml:space="preserve">            Субвенции бюджетам муниципальных образований Приморского края на осуществление отдельных государственных полномочий по обеспечению бесплатным питанием детей, обучающихся в муниципальных общеобразовательных организациях Приморского края</t>
  </si>
  <si>
    <t xml:space="preserve">          Основное мероприятие: Укрепление материально-технической базы учреждений</t>
  </si>
  <si>
    <t xml:space="preserve">          Основное мероприятие: "Организация работы детских оздоровительных лагерей с дневным пребыванием детей"</t>
  </si>
  <si>
    <t xml:space="preserve">            Оплата труда воспитателей, педагогов-организаторов и услуг по приготовлению пищи</t>
  </si>
  <si>
    <t xml:space="preserve">          Основное мероприятие: "Организация трудоустройства несовершеннолетних граждан"</t>
  </si>
  <si>
    <t xml:space="preserve">            Оплата труда несовершеннолетних граждан</t>
  </si>
  <si>
    <t xml:space="preserve">          Основное мероприятие: "Участие творческих коллективов в краевых и региональных мероприятиях"</t>
  </si>
  <si>
    <t xml:space="preserve">            Участие творческих коллективов в краевых, региональных и в районных мероприятиях</t>
  </si>
  <si>
    <t>56004S2540</t>
  </si>
  <si>
    <t xml:space="preserve">          Основное мероприятие: "Предоставление социальных выплат молодым семьям - участникам программы для приобретения (строительства) стандартного жилья"</t>
  </si>
  <si>
    <t xml:space="preserve">            Предоставление социальных выплат молодым семьям - участникам программы для приобретения (строительства) стандартного жилья за счёт местного, краевого и федерального бюджетов</t>
  </si>
  <si>
    <t>33001L4970</t>
  </si>
  <si>
    <t>Наименование</t>
  </si>
  <si>
    <t>Целевая статья</t>
  </si>
  <si>
    <t xml:space="preserve">к решению Думы </t>
  </si>
  <si>
    <t>Тернейского муниципального округа</t>
  </si>
  <si>
    <t>(рублей)</t>
  </si>
  <si>
    <t xml:space="preserve">            Иные межбюджетные трансферты бюджетам муниципальных образований на ежемесячное денежное вознаграждение за классное руководство педагогическим работникам муниципальных общеобразовательных организаций</t>
  </si>
  <si>
    <t xml:space="preserve">            Обеспечение деятельности подведомственных детских дошкольных учреждений за счёт субвенции на обеспечение государственных гарантий реализации прав на получение общедоступного и бесплатного дошкольного образования</t>
  </si>
  <si>
    <t xml:space="preserve">            Содержание автомобильных дорог общего пользования местного значения и инженерных сооружений на них  в п.Терней Тернейского муниципального округа</t>
  </si>
  <si>
    <t xml:space="preserve">            Содержание автомобильных дорог общего пользования местного значения и инженерных сооружений на них  в п.Пластун Тернейского муниципального округа</t>
  </si>
  <si>
    <t xml:space="preserve">            Содержание автомобильных дорог общего пользования местного значения и инженерных сооружений на них  в п.Светлая  Тернейского муниципального округа</t>
  </si>
  <si>
    <t xml:space="preserve">            Содержание автомобильных дорог общего пользования местного значения и инженерных сооружений на них  в с.Амгу,с.Максимовка, с.Усть-Соболевка  Тернейского муниципального округа</t>
  </si>
  <si>
    <t xml:space="preserve">            Содержание автомобильных дорог общего пользования местного значения и инженерных сооружений на них  в с.Малая Кема   Тернейского муниципального округа</t>
  </si>
  <si>
    <t xml:space="preserve">            Содержание пешеходных переходов  и тротуаров в пгт. Пластун   Тернейского муниципального округа</t>
  </si>
  <si>
    <t xml:space="preserve">            Содержание сети уличного освещения на дорогах общего пользования в пгт. Пластун   Тернейского муниципального округа</t>
  </si>
  <si>
    <t xml:space="preserve">        Обеспечение деятельности дворцов, домов культуры и других учреждений культуры за счёт местного бюджета</t>
  </si>
  <si>
    <t xml:space="preserve">           Обеспечение деятельности дворцов, домов культуры и других учреждений культуры за счёт доходов от платных услуг</t>
  </si>
  <si>
    <t xml:space="preserve">Обеспечение деятельности подведомственных библиотечных учреждений за счёт местного бюджета </t>
  </si>
  <si>
    <t xml:space="preserve">           Обеспечение деятельности подведомственных библиотечных учреждений  за счёт доходов от платных услуг</t>
  </si>
  <si>
    <t>19001S2620</t>
  </si>
  <si>
    <t xml:space="preserve">        Муниципальная программа " Обеспечение жильем молодых семей Тернейского муниципального округа на период 2013 - 2027 годы"</t>
  </si>
  <si>
    <t>56007S2480</t>
  </si>
  <si>
    <t>5600842700</t>
  </si>
  <si>
    <t>ИТОГО</t>
  </si>
  <si>
    <t xml:space="preserve">        Муниципальная программа "Развитие физической культуры и спорта в Тернейском муниципальном округе " на 2021-2027 годы</t>
  </si>
  <si>
    <t xml:space="preserve">          Основное мероприятие: "Создание условий для привлечения населения Тернейского муиципального округа к занятиям физической культурой и спортом"</t>
  </si>
  <si>
    <t>1700200000</t>
  </si>
  <si>
    <t>в т.ч. за счёт средст местного бюджета</t>
  </si>
  <si>
    <t xml:space="preserve">          Основное мероприятие: Обеспечение деятельности подведомственных детских дошкольных учреждений</t>
  </si>
  <si>
    <t>1500100000</t>
  </si>
  <si>
    <t>1500120700</t>
  </si>
  <si>
    <t xml:space="preserve">            Обеспечение деятельности подведомственных детских дошкольных учреждений за счёт местного бюджета</t>
  </si>
  <si>
    <t>1500120990</t>
  </si>
  <si>
    <t>1500193070</t>
  </si>
  <si>
    <t>2024 год</t>
  </si>
  <si>
    <t>1500200000</t>
  </si>
  <si>
    <t>1500220080</t>
  </si>
  <si>
    <t xml:space="preserve">            Обеспечение деятельности подведомственных общеобразовательных учреждений за счёт местного бюджета</t>
  </si>
  <si>
    <t>1500221990</t>
  </si>
  <si>
    <t>1500253030</t>
  </si>
  <si>
    <t xml:space="preserve">            Обеспечение деятельности подведомственных общеобразовательных учреждений за счёт субвенции на реализацию дошкольного, общего и дополнительного образования в муниципальных общеобразовательных учреждениях по основным общеобразовательным программам</t>
  </si>
  <si>
    <t>1500293060</t>
  </si>
  <si>
    <t>1500293150</t>
  </si>
  <si>
    <t xml:space="preserve">            Субвенции бюджетам муниципальных образований Приморского на осуществление отдельных государственных полномочий по обеспечению горячим питанием обучающихся, получающих начальное общее образование в муниципальных образовательных организациях </t>
  </si>
  <si>
    <t>15002R3040</t>
  </si>
  <si>
    <t xml:space="preserve">          Основное мероприятие:Обеспечение деятельности подведомственных учреждений дополнительного образования</t>
  </si>
  <si>
    <t xml:space="preserve"> Обеспечение деятельности подведомственных учреждений дополнительного образования за счёт платных услуг</t>
  </si>
  <si>
    <t>1500600000</t>
  </si>
  <si>
    <t>1500623700</t>
  </si>
  <si>
    <t>Обеспечение деятельности подведомственных учреждений дополнительного образования за счёт местного бюджета</t>
  </si>
  <si>
    <t>1500623990</t>
  </si>
  <si>
    <t xml:space="preserve">          Основное мероприятие: Обеспечение деятельности учебно-методических кабинетов, централизованных бухгалтерий, групп хозяйственного обслуживания учреждений</t>
  </si>
  <si>
    <t>Обеспечение деятельности учебно-методических кабинетов, централизованных бухгалтерий, групп хозяйственного обслуживания учреждений за счёт местного бюджета</t>
  </si>
  <si>
    <t>1500700000</t>
  </si>
  <si>
    <t>1500745990</t>
  </si>
  <si>
    <t>Субвенции бюджетам муниципальных образований Приморского края на осуществление отдельных государственных полномочий по обеспечению мер социальной поддержки педагогическим работникам муниципальных образовательных организаций Приморского края</t>
  </si>
  <si>
    <t>150E100000</t>
  </si>
  <si>
    <t>150E193140</t>
  </si>
  <si>
    <t>1700300000</t>
  </si>
  <si>
    <t xml:space="preserve">          Основное мероприятие: " Устройство и содержание объектов благоустройства и их элементов"</t>
  </si>
  <si>
    <t xml:space="preserve">            Устройство и содержание объектов благоустройства и их элементов</t>
  </si>
  <si>
    <t xml:space="preserve">          Основное мероприятие: "Привлечение специалистов для работы в сфере образования Тернейского муниципального округа"</t>
  </si>
  <si>
    <t xml:space="preserve">            Привлечение специалистов для работы в сфере образования (единовременные выплаты, компенсация расходов к месту обучения, аренда жилых помещений)</t>
  </si>
  <si>
    <t>1500500000</t>
  </si>
  <si>
    <t>1500500320</t>
  </si>
  <si>
    <t>150E152300</t>
  </si>
  <si>
    <t xml:space="preserve">          Основное мероприятие: Ликвидация несанкционированных свалок</t>
  </si>
  <si>
    <t xml:space="preserve">            Ликвидация несанкционированных свалок</t>
  </si>
  <si>
    <t>1800200000</t>
  </si>
  <si>
    <t>1800206023</t>
  </si>
  <si>
    <t xml:space="preserve">            Содержание автомобильных дорог общего пользования местного значения и инженерных сооружений на них Тернейского муниципального округа</t>
  </si>
  <si>
    <t xml:space="preserve">            Ремонт автомобильной дороги общего пользования местного значения Тернейского муниципального округа</t>
  </si>
  <si>
    <t xml:space="preserve">        Муниципальная программа "Капитальный ремонт муниципального жилищного фонда Тернейского муниципального округа на период 2022 - 2024"</t>
  </si>
  <si>
    <t xml:space="preserve">          Основное мероприятие: "Организация и проведение культурно-массовых мероприятий в Тернейском муниципальном округе"</t>
  </si>
  <si>
    <t xml:space="preserve">            Организация и проведение культурно-массовых мероприятий в Тернейском муниципальном округе</t>
  </si>
  <si>
    <t>5600200000</t>
  </si>
  <si>
    <t>5600240991</t>
  </si>
  <si>
    <t xml:space="preserve">  </t>
  </si>
  <si>
    <t>Муниципальная программа  "Формирование современной городской среды Тернейского муниципального округа на 2021 - 2027 годы"</t>
  </si>
  <si>
    <t xml:space="preserve">        Муниципальная программа "Развитие культуры и туризма в Тернейском муниципальном округе на период 2018 - 2027 годы"</t>
  </si>
  <si>
    <t xml:space="preserve">            Основное мероприятие: "Обеспечение деятельности дворцов, домов культуры и других учреждений культуры "</t>
  </si>
  <si>
    <t xml:space="preserve">             Основные мероприятие: "Обеспечение деятельности подведомственных библиотечных учреждений"</t>
  </si>
  <si>
    <t>п/н</t>
  </si>
  <si>
    <t xml:space="preserve">            Основное мероприятие:Обеспечение деятельности подведомственных общеобразовательных учреждений</t>
  </si>
  <si>
    <t xml:space="preserve">        Муниципальная программа "Развитие образования Тернейского муниципального округа " на 2021 - 2025 годы</t>
  </si>
  <si>
    <t xml:space="preserve">          Основное мероприятие: "Обеспечение пожарной безопасности на территории Тернейского муниципального округа"</t>
  </si>
  <si>
    <t>2025 год</t>
  </si>
  <si>
    <t xml:space="preserve">          Обустройство искусственных пожарных водоемов объемом 54 м3 в населенных пунктах в нормативном радиусе 200 метров от социально значимых объектов</t>
  </si>
  <si>
    <t xml:space="preserve">          Содержание автомобильной дороги общего пользования местного значения и инженерных сооружений на них Амгу - Максимовка</t>
  </si>
  <si>
    <t xml:space="preserve">          Ремонт автомобильных дорог общего пользования местного значения и инженерных сооружений на них в пгт. Терней Тернейского муниципального округа</t>
  </si>
  <si>
    <t xml:space="preserve">          Ремонт автомобильных дорог общего пользования местного значения и инженерных сооружений на них в пгт. Пластун Тернейского муниципального округа</t>
  </si>
  <si>
    <t xml:space="preserve">          Ремонт автомобильных дорог общего пользования местного значения и инженерных сооружений на них в пгт. Светлая Тернейского муниципального округа</t>
  </si>
  <si>
    <t xml:space="preserve">            Содержание и ремонт пешеходных переходов  и тротуаров в пгт.Терней   Тернейского муниципального округа</t>
  </si>
  <si>
    <t>17003S2610</t>
  </si>
  <si>
    <t xml:space="preserve">        Основное мероприятие: Мероприятия, связанные с деятельностью школьных клубов и иных объединений образовательных учреждений, проведение и участие общественнозначимых мероприятиях различного уровня, в том числе за счёт средств добровольных пожертвований</t>
  </si>
  <si>
    <t>1500900000</t>
  </si>
  <si>
    <t xml:space="preserve">        Муниципальная программа "Основные направления реализации молодёжной политики в Тернейском муниципальном округе на 2023-2027 годы"</t>
  </si>
  <si>
    <t xml:space="preserve">          Основное мероприятие: "Создание условий для социальной активности молодежи, для воспитания гражданственности и патриотизма"</t>
  </si>
  <si>
    <t xml:space="preserve">           Организация работы  по присуждению именных премий главы Тернейского муниципального округа </t>
  </si>
  <si>
    <t>20001S2230</t>
  </si>
  <si>
    <t xml:space="preserve">Основное мероприятие: Реализация  проекта инициативного бюджетирования по направлению "Твой проект" </t>
  </si>
  <si>
    <t>Приморского края</t>
  </si>
  <si>
    <t xml:space="preserve">          Основное мероприятие: "Мероприятия по повышению безопасности дорожного движения"</t>
  </si>
  <si>
    <t>Муниципальная программа «Защита населения и территории Тернейского муниципального округа от чрезвычайных ситуаций на 2020-2024 годы.»</t>
  </si>
  <si>
    <t>Строительство средней общеобразовательной школы на 80 мест пгт.Светлая (включая  субсидии на создание новых мест в общеобразовательных организациях, расположенных в сельской местности и посёлках городского типа и софинансирование с местного бюджета)</t>
  </si>
  <si>
    <t xml:space="preserve">            Участие сборных команд  Тернейского муниципального округа в физкультурных и спортивных мероприятиях муниципального, межмуниципального ,краевого ,межрегионального, российского и международного уровней</t>
  </si>
  <si>
    <t xml:space="preserve">  Основное мероприятие: Ремонт и капитальный ремонт общеобразовательных учреждений.</t>
  </si>
  <si>
    <t>Иные межбюджетные трансферты  на проведение мероприятий по обеспечению деятельности советников директора по воспитанию и взаимодействию  с детскими общественными объединениями в общеобразовательных организациях</t>
  </si>
  <si>
    <t xml:space="preserve">Расходы  бюджета Тернейского муниципального округа на 2024 год и плановый период 2025 и 2026 годов по финансовому обеспечению муниципальных программ </t>
  </si>
  <si>
    <t>2026 год</t>
  </si>
  <si>
    <t xml:space="preserve">        Муниципальная программа "Содействие развитию коренных малочисленных народов Севера, проживающих в Тернейском муниципальном округе" на 2024-2030 годы</t>
  </si>
  <si>
    <t xml:space="preserve">            Содержание автомобильных дорог общего пользования местного значения и инженерных сооружений на них  в с.Перетычиха, с.Единка, с.Самарга, с.Агзу    Тернейского муниципального округа</t>
  </si>
  <si>
    <t xml:space="preserve">          Ремонт автомобильных дорог общего пользования местного значения и инженерных сооружений на них в с.Малая Кема Тернейского муниципального округа</t>
  </si>
  <si>
    <t xml:space="preserve">          Ремонт автомобильных дорог общего пользования местного значения и инженерных сооружений на них в с.Самарга , с.Перетычиха, с.аАзу Тернейского муниципального округа</t>
  </si>
  <si>
    <t xml:space="preserve">          Ремонт мостовых сооружений в пгт.Терней  Тернейского муниципального округа</t>
  </si>
  <si>
    <t xml:space="preserve">          Ремонт мостовых сооружений в пгт.Пластун  Тернейского муниципального округа</t>
  </si>
  <si>
    <t xml:space="preserve">          Ремонт пешеходного тротуара по ул.Партизанская в пгт.Терней  Тернейского муниципального округа</t>
  </si>
  <si>
    <t>40002S2251</t>
  </si>
  <si>
    <t xml:space="preserve">            Содержание и ремонт сети уличного освещения на дорогах общего пользования в пгт. Терней , в населенных пунктах Тернейского муниципального округа</t>
  </si>
  <si>
    <t xml:space="preserve">            Устройство уличного освещения в пгт. Пластун Тернейского муниципального округа </t>
  </si>
  <si>
    <t xml:space="preserve">            Устройство уличного освещения в пгт. Терней  Тернейского муниципального округа </t>
  </si>
  <si>
    <t xml:space="preserve">            Содержание  уличного освещения на территории   Тернейского муниципального округа</t>
  </si>
  <si>
    <t xml:space="preserve">        Муниципальная программа "Охрана окружающей среды Тернейского муниципального округа на 2024 - 2030 годы"</t>
  </si>
  <si>
    <t xml:space="preserve">        Муниципальная программа "Обеспечение населения Тернейского муниципального округа  твёрдым топливом на 2024-2030годы"</t>
  </si>
  <si>
    <t>Муниципальная программа "Организация ритуальных услуг и содержание мест захоронения кладбищ) на территории ТМО на 2024-2030 годы"</t>
  </si>
  <si>
    <t xml:space="preserve">Основное мероприятие: Мероприятия по организации ритуальных услуг  </t>
  </si>
  <si>
    <t>14001S2170</t>
  </si>
  <si>
    <t xml:space="preserve"> Обеспечение бесплатным одноразовым горячим питанием обучающихся 5-11 классов -членов семей участников специальной военной операции по образовательным программам основного общего и среднего общего образования в общеобразовательных организациях Тернейского муниципального округа</t>
  </si>
  <si>
    <t>150E152301</t>
  </si>
  <si>
    <t>Строительство средней общеобразовательной школы на 80 мест пгт.Светлая  софинансирование с местного бюджета)</t>
  </si>
  <si>
    <t>150EB51790</t>
  </si>
  <si>
    <t xml:space="preserve">            Оплата наборов продуктов питания для организации  питания в детских оздоровительных лагерях с дневным пребыванием детей и  выплата компенсации родителям (законным предствавителям) части расходов на оплату стоимости путёвки (Субвенции на организацию и обеспечение оздоровления и отдыха детей Приморского края за исключением организации отдыха детей в каникулярное время)</t>
  </si>
  <si>
    <t>20001S2680</t>
  </si>
  <si>
    <t>150EB00000</t>
  </si>
  <si>
    <t xml:space="preserve">          Основное мероприятие:Реализация национального проекта "Образование", федерального проекта"Современная школа"</t>
  </si>
  <si>
    <t xml:space="preserve">          Основное мероприятие:Реализация национального проекта "Образование", федерального проекта"Патриотическое воспитание граждан Российской Федерации"</t>
  </si>
  <si>
    <t>Приобретение товаров для укрепления материально-технической базы пришкольных лагерей</t>
  </si>
  <si>
    <t>40002S2394</t>
  </si>
  <si>
    <t>17003S2613</t>
  </si>
  <si>
    <t>17003S2614</t>
  </si>
  <si>
    <t>17003S2615</t>
  </si>
  <si>
    <t>17003S2616</t>
  </si>
  <si>
    <t xml:space="preserve">            Основное мероприятие: " Благоустройство общественных территорий "</t>
  </si>
  <si>
    <t>17004S2618</t>
  </si>
  <si>
    <t>17004S2619</t>
  </si>
  <si>
    <t>17004S2750</t>
  </si>
  <si>
    <t xml:space="preserve">Приложение №5    </t>
  </si>
  <si>
    <t>Субсидии на приобретение специализированной техники на условиях лизинга в целях осуществления мероприятий по защите населения и территории от чрезвычайных ситуаций природного и техногенного характера</t>
  </si>
  <si>
    <t xml:space="preserve">Приобретение специализированной техники на условиях лизинга в целях осуществления мероприятий по защите населения и территории от чрезвычайных ситуаций природного и техногенного характера, софинансирование с местного бюджета </t>
  </si>
  <si>
    <t>67001S2760</t>
  </si>
  <si>
    <t>17003S2611</t>
  </si>
  <si>
    <t>17003S2612</t>
  </si>
  <si>
    <t>17003S2617</t>
  </si>
  <si>
    <t>17004S261П</t>
  </si>
  <si>
    <t>17004S261М</t>
  </si>
  <si>
    <t>17004S261С</t>
  </si>
  <si>
    <t>17004S261Т</t>
  </si>
  <si>
    <t>17004S261Ш</t>
  </si>
  <si>
    <t>17004S261Ж</t>
  </si>
  <si>
    <t xml:space="preserve">          Основное мероприятие: Приобретение кресел для зрительного зала сельского клуба Амгу МКУ РЦНТ</t>
  </si>
  <si>
    <t>Приобретение кресел для зрительного зала сельского клуба Амгу МКУ РЦНТ</t>
  </si>
  <si>
    <t xml:space="preserve">        Муниципальная программа "Организация летнего оздоровления, отдыха и занятости детей и подростков Тернейского муниципального округа "</t>
  </si>
  <si>
    <t xml:space="preserve">        Муниципальная программа "Модернизация дорожной сети и повышение безопасности дорожного движения на территории  Тернейского муниципального округа " на 2024 - 2030 годы</t>
  </si>
  <si>
    <t>Основное мероприятие: Реализация   национального проекта "Культура"; Федеральный проект "Культурная среда"</t>
  </si>
  <si>
    <t>Субсидии на государственную поддержку отрасли культуры (приобретение передвижных многофункциональных культурных центров (автоклубы) для обслуживания сельского населения), включая софинансирование с местного бюджета</t>
  </si>
  <si>
    <t>560А100000</t>
  </si>
  <si>
    <t>560А155196</t>
  </si>
  <si>
    <t>Обеспечение пожарной безопасности в населённых пунктах: обновление и обустройство минерализованных полос для предотвращения перехода природных пожаров на территории населённых пунктов .Обеспечение пожарной безопасности на границе земель госземзапаса с лесами Тернейского муниципального округа.</t>
  </si>
  <si>
    <t xml:space="preserve">от   25.12.2024 г. №498 </t>
  </si>
  <si>
    <t xml:space="preserve">Реализация проекта "Символ детства" инициативного бюджетирования по направлению "Молодежный бюджет" (устройство циркуляционного фонтана) за счёт субсидии из краевого бюджета, в том числе софинансирование </t>
  </si>
  <si>
    <t xml:space="preserve">Благоустройство общественной территории пгт.Пластун,  ул.Октябрьская,2 за счёт субсидии из краевого бюджета, в том числе софинансирование </t>
  </si>
  <si>
    <t xml:space="preserve">Благоустройство общественной территории пгт.Светлая,  ул.Школьная,27 за счёт субсидии из краевого бюджета, в том числе софинансирование </t>
  </si>
  <si>
    <t xml:space="preserve">Благоустройство общественной территории возле мемориального комплекса, расположенного по адресу: Приморский край, Тернейский район, пгт.Терней, ул.Ивановская 2Г за счёт субсидии из краевого бюджета, в том числе софинансирование  </t>
  </si>
  <si>
    <t xml:space="preserve">Благоустройство общественной территории пгт.Светлая,  ул.Арсеньева,4 за счёт субсидии из краевого бюджета, в том числе софинансирование </t>
  </si>
  <si>
    <t xml:space="preserve">Благоустройство общественной территории с.Максимовка, ул.Лесная,2 за счёт субсидии из краевого бюджета, в том числе софинансирование  </t>
  </si>
  <si>
    <t xml:space="preserve">Благоустройство общественной территории с.Перетычиха ул.Школьная,34 за счёт субсидии из краевого бюджета, в том числе софинансирование  </t>
  </si>
  <si>
    <t xml:space="preserve">Благоустройство общественной территории с.Самарга, ул.Береговая,15 за счёт субсидии из краевого бюджета, в том числе софинансирование  </t>
  </si>
  <si>
    <t xml:space="preserve">Благоустройство общественной территории с. Малая Кема, ул.Спортивная,10 за счёт субсидии из краевого бюджета, в том числе софинансирование  </t>
  </si>
  <si>
    <t>Благоустройство дворовой территории пгт. Пластун ул. Пушкина, д.5В за счёт субсидии из краевого бюджета, в том числе софинансирование</t>
  </si>
  <si>
    <t xml:space="preserve">Благоустройство дворовой территории пгт. Пластун ул. Пушкинад.5Б  за счёт субсидии из краевого бюджета, в том числе софинансирование  </t>
  </si>
  <si>
    <t xml:space="preserve">Благоустройство дворовой территории пгт. Пластун ул. Пушкина д.5А за счёт субсидии из краевого бюджета, в том числе софинансирование  </t>
  </si>
  <si>
    <t>Благоустройство дворовой территории пгт. Пластун ул. Третий квартал, д.3 за счёт субсидии из краевого бюджета, в том числе софинансирование</t>
  </si>
  <si>
    <t xml:space="preserve">Благоустройство дворовой территории пгт. Пластун ул.Лермонтова, д.13 за счёт субсидии из краевого бюджета, в том числе софинансирование  </t>
  </si>
  <si>
    <t xml:space="preserve">Благоустройство дворовой территории пгт. Пластун ул. Лермонтова, д.12 за счёт субсидии из краевого бюджета, в том числе софинансирование  </t>
  </si>
  <si>
    <t xml:space="preserve">Благоустройство дворовой территории пгт. Пластун ул. Лермонтова, д.6 за счёт субсидии из краевого бюджета, в том числе софинансирование  </t>
  </si>
  <si>
    <t xml:space="preserve">Благоустройство дворовой территории пгт. Пластун ул. Третий квартал, д.8 за счёт субсидии из краевого бюджета, в том числе софинансирование  </t>
  </si>
  <si>
    <t xml:space="preserve">          Основное мероприятие: Озеленение на территории Тернейского муниципального округа</t>
  </si>
  <si>
    <t>Озеленение на территории Тернейского муниципального округа</t>
  </si>
  <si>
    <t>Субсидии на возмещение выпадающих доходов организациям, оказывающим услуги по снабжению населения твёрдым топливом, для стабилизации работы за счёт краевого бюджета, в том числе софинансирование</t>
  </si>
  <si>
    <t xml:space="preserve">Приобретение и поставка спортивного инвентаря , спортивного оборудования и иного имущества для развития массового спорта за счёт субсидии из краевого бюджета, в том числе  софинансирование </t>
  </si>
  <si>
    <t>Капитальный ремонт части здания спорткомплекса, расположенного по адресу: Приморский край, Тернейский район, пгт.Пластун, ул.Лермонтова,  д.28 за счёт субсидии из краевого бюджета, в том числе софинансирование</t>
  </si>
  <si>
    <t xml:space="preserve">Ремонт автомобильной дороги Амгу-Максимовка км 29-34 в Тернейском муниципальном округе Приморского края (ремонт мостов на км 30+000, км 31+400, км 32+300, труб на км 30+600, км 30+900, км 32+800, км 33+500) за счёт субсидии из краевого бюджета, в том числе  софинансирование </t>
  </si>
  <si>
    <t xml:space="preserve">Ремонт асфальтобетонного покрытия по ул.Заводская в пгт.Терней (от жилого дома №2  по ул.Солнечная до  д.№1  по ул. Рабочая) за счёт субсидии из краевого бюджета, в том числе  софинансирование  </t>
  </si>
  <si>
    <t>Комплектование книжного фонда и обеспечение информационно-техническим оборудованием библиотек за счёт субсидии из краевого бюджета, в том числе софинансирование</t>
  </si>
  <si>
    <t>56010S2361</t>
  </si>
  <si>
    <t xml:space="preserve">Благоустройство территории СДК с.Малая Кема за счёт субсидии из краевого бюджета,в том числе софинансирование </t>
  </si>
  <si>
    <t>56010S2362</t>
  </si>
  <si>
    <t xml:space="preserve">Ремонт сельского клуба в с.Самарга за счёт субсидии из краевого бюджета,в том числе софинансирование </t>
  </si>
  <si>
    <t>56011S2240</t>
  </si>
  <si>
    <t xml:space="preserve">Благоустройство территорий, прилегающих к местам туристского показа за счёт субсидии из краевого бюджета, в том числе  софинансирование </t>
  </si>
  <si>
    <t xml:space="preserve">Основное мероприятие: Обеспечение пожарной безопасности в учреждениях культуры </t>
  </si>
  <si>
    <t xml:space="preserve">Разработка ПСД на монтаж пожарной сигнализации в сельских клубах с.Агзу, с.Амгу и с.Усть-Соболевка, приобретение огнетушителей.   </t>
  </si>
  <si>
    <t xml:space="preserve">Разработка ПСД на монтаж пожарной сигнализации в МКУ ДО ДШИ, приобретение огнетушителей, плана эвакуации   </t>
  </si>
  <si>
    <t xml:space="preserve">	Обеспечение пожарной безопасности в населенных пунктах Тернейского муниципального округа: Приобретение и установка автономных пожарных извещателей</t>
  </si>
  <si>
    <t xml:space="preserve">          Основное мероприятие: Предупреждение чрезвычайных ситуаций природного характера во время прохождения паводков</t>
  </si>
  <si>
    <t>Укрепление дамбы в пгт.Терней ул.Заречная</t>
  </si>
  <si>
    <t xml:space="preserve">          Основное мероприятие: Создание условий для организации добровольной пожарной охраны на территории Тернейского муниципального округа </t>
  </si>
  <si>
    <t>Обеспечение деятельности добровольной пожарной охраны</t>
  </si>
  <si>
    <t xml:space="preserve">        Муниципальная программа "Мобилизационная подготовка Тернейского муниципального округа на 2022 - 2025 годы"</t>
  </si>
  <si>
    <t xml:space="preserve">          Основное мероприятие: Проверка оценки эффективности систем защиты информации в кабинете №22 здания администрации Тернейского муниципального округа</t>
  </si>
  <si>
    <t>Проверка оценки эффективности систем защиты информации в кабинете №22 здания администрации Тернейского муниципального округа</t>
  </si>
  <si>
    <t xml:space="preserve">          Муниципальная программа "Комплексные меры противодействия злоупотреблению наркотикам и их незаконному обороту в Тернейском муниципальном округе" на 2021 - 2025 годы</t>
  </si>
  <si>
    <t xml:space="preserve">            Основное мероприятие: Обеспечение организационно-методической помощи</t>
  </si>
  <si>
    <t xml:space="preserve">            Основное мероприятие: Совершенствование работы по комплексной профилактике распространения наркомании и связанных с ней правонарушений</t>
  </si>
  <si>
    <t xml:space="preserve">              Проведение мероприятий антинаркотической направленности (приобретение призов для игровых программ и викторин, тематическое оформление мероприятий, создание и распространение средств наглядной агитации)</t>
  </si>
  <si>
    <t>4600000000</t>
  </si>
  <si>
    <t>4600100000</t>
  </si>
  <si>
    <t>4600104203</t>
  </si>
  <si>
    <t>4600300000</t>
  </si>
  <si>
    <t>4600346001</t>
  </si>
  <si>
    <t>Основное мероприятие: Мероприятия на содержание мест захоронения (кладбищ)</t>
  </si>
  <si>
    <t xml:space="preserve">Акарицидная обработка мест захоронения (кладбищ) </t>
  </si>
  <si>
    <t xml:space="preserve">        Муниципальная программа "Профилактика экстремизма и терроризма, а также минимизация и (или) ликвидация последствий проявлений терроризма и экстремизма на территории Тернейского муниципального округа " на период 2023-2025 годов</t>
  </si>
  <si>
    <t xml:space="preserve">          Основное мероприятие: Организация оснащения объектов (территорий) современными техническими средствами и системами для воспрепятствования неправомерному проникновению на объекты (территории)</t>
  </si>
  <si>
    <t xml:space="preserve">Установка видеонаблюдения на 2-м этаже  в здании по адресу пгт.Терней, ул.Ивановская,4 </t>
  </si>
  <si>
    <t>7100200000</t>
  </si>
  <si>
    <t xml:space="preserve">        Муниципальная программа "Энергосбережение и повышение энергетической эффективности в Тернейском муниципальном округе на период 2024 - 2030 годы"</t>
  </si>
  <si>
    <t xml:space="preserve"> Основное мероприятие: Разработка ПСД на установку пожарной сигнализации и оповещения в котельных пгт.Терней</t>
  </si>
  <si>
    <t xml:space="preserve"> Разработка ПСД на установку пожарной сигнализации и оповещения в котельных пгт.Терней</t>
  </si>
  <si>
    <t xml:space="preserve"> Основное мероприятие: Приобретение насосного оборудования для котельных в пгт.Терней </t>
  </si>
  <si>
    <t xml:space="preserve">Приобретение насосного оборудования для котельных в пгт.Терней </t>
  </si>
  <si>
    <t>Приобретение музыкальных инструментов и художественного инвентаря для учреждений дополнительного образования детей в сфере культуры счёт субсидии из краевого бюджета, в том числе  софинансирование</t>
  </si>
  <si>
    <t xml:space="preserve">от   00.07.2024 г. № </t>
  </si>
  <si>
    <t>Частичный ремонт полов в школе с. Агзу (МКОУ СОШ с. Агзу) за счёт средств добровольных пожертвований</t>
  </si>
  <si>
    <t>Ремонт тротуара в МКОУ ООШ с.Самарга за счёт средств добровольных пожертвований</t>
  </si>
  <si>
    <t xml:space="preserve">         Участие учащихся общеобразовательных учреждений в общественнозначимых мероприятиях всех уровней за счёт добровольных пожертвований </t>
  </si>
  <si>
    <t>Всего, рублей</t>
  </si>
  <si>
    <t>Устройство ограждения детской игровой площадки в с.Агзу, ул.Яблонского д.2а за счёт средств добровольных пожертвований</t>
  </si>
  <si>
    <t>Устройство тротуаров в с. Агзу за счёт средств добровольных пожертвований</t>
  </si>
  <si>
    <t>Ремонт колодцев в с.Агзу за счёт средств добровольных пожертвований</t>
  </si>
  <si>
    <t xml:space="preserve">Мероприятия по инвентаризации кладбищ, стен скорби, крематориев, а также мест захоронений на кладбищах и в стенах скорби, расположенных на территории Приморского края за счёт субсидии из краевого бюджета , в том числе  софинансирование </t>
  </si>
  <si>
    <t>Участие сборных команд Тернейского муниципального округа в физкультурных и спортивных мероприятиях всех уровней за счёт средств добровольных пожертвований</t>
  </si>
  <si>
    <t xml:space="preserve"> Устройство тротуара от ул.Школьная до ул.Пионерская в с.Малая Кема Тернейского муниципального округа</t>
  </si>
  <si>
    <t>40002S2393</t>
  </si>
  <si>
    <t xml:space="preserve">Ремонт асфальтобетонного покрытия автомобильной дороги в п.Пластун от д.№13 по ул. Лермонтова   до пер.Школьный за счёт субсидии из краевого бюджета, в том числе  софинансирование  </t>
  </si>
  <si>
    <t>Организация и проведение культурно-массовых мероприятий в Тернейском муниципальном округе за счёт средств добровольных пожертвований</t>
  </si>
  <si>
    <t>Капитальный ремонт муниципального жилого помещения в с.Агзу ул. Школьная д.9 кв.2 за счёт средств добровольных пожертвований</t>
  </si>
  <si>
    <t>Основное мероприятие: "Мероприятия по ремонту и капитальному ремонту автомобильных дорог общего пользования местного значения и искусственных сооружений на них"</t>
  </si>
  <si>
    <t xml:space="preserve"> Ремонт автомобильных дорог общего пользования местного значения и инженерных сооружений на них в с. Амгу, с. Максимовка, с. Усть-соболевка Тернейского муниципального округа.</t>
  </si>
  <si>
    <t xml:space="preserve"> Организация распространения в рамках проводимых профилактических мероприятий печатной продукции, средств наглядной агитации, направленных на противодействие наркомании</t>
  </si>
  <si>
    <t xml:space="preserve"> Основное мероприятие: "Предоставление субсидий из бюджета Тернейского муниципального округа  на возмещение выпадающих доходов в связи с обеспечением населения твёрдым топливом (дровами)"</t>
  </si>
  <si>
    <t>Основное мероприятие: " Благоустройство дворовых территорий многоквартирных жилых домов "</t>
  </si>
  <si>
    <t>Участие учащихся общеобразовательных учреждений в общественнозначимых мероприятиях муниципального, межмуниципального, краевого, межрегионального, российского и международного уровней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</si>
</sst>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Calibri"/>
      <family val="2"/>
      <scheme val="minor"/>
    </font>
    <font>
      <b/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2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27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0" fontId="3" fillId="0" borderId="2">
      <alignment vertical="top" wrapText="1"/>
    </xf>
    <xf numFmtId="4" fontId="3" fillId="3" borderId="2">
      <alignment horizontal="right" vertical="top" shrinkToFit="1"/>
    </xf>
  </cellStyleXfs>
  <cellXfs count="138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0" fillId="0" borderId="0" xfId="0" applyFont="1" applyProtection="1">
      <protection locked="0"/>
    </xf>
    <xf numFmtId="0" fontId="5" fillId="0" borderId="0" xfId="0" applyFont="1" applyFill="1" applyAlignment="1">
      <alignment horizontal="right"/>
    </xf>
    <xf numFmtId="0" fontId="6" fillId="0" borderId="0" xfId="0" applyFont="1" applyFill="1" applyAlignment="1" applyProtection="1">
      <alignment horizontal="right"/>
      <protection locked="0"/>
    </xf>
    <xf numFmtId="4" fontId="7" fillId="0" borderId="2" xfId="9" applyNumberFormat="1" applyFont="1" applyFill="1" applyProtection="1">
      <alignment horizontal="right" vertical="top" shrinkToFit="1"/>
    </xf>
    <xf numFmtId="1" fontId="7" fillId="0" borderId="2" xfId="7" applyNumberFormat="1" applyFont="1" applyFill="1" applyProtection="1">
      <alignment horizontal="center" vertical="top" shrinkToFit="1"/>
    </xf>
    <xf numFmtId="4" fontId="7" fillId="0" borderId="4" xfId="9" applyNumberFormat="1" applyFont="1" applyFill="1" applyBorder="1" applyProtection="1">
      <alignment horizontal="right" vertical="top" shrinkToFit="1"/>
    </xf>
    <xf numFmtId="1" fontId="8" fillId="0" borderId="1" xfId="20" applyNumberFormat="1" applyFont="1" applyFill="1" applyAlignment="1" applyProtection="1">
      <alignment horizontal="center" vertical="top" shrinkToFit="1"/>
    </xf>
    <xf numFmtId="4" fontId="7" fillId="0" borderId="9" xfId="9" applyNumberFormat="1" applyFont="1" applyFill="1" applyBorder="1" applyProtection="1">
      <alignment horizontal="right" vertical="top" shrinkToFit="1"/>
    </xf>
    <xf numFmtId="1" fontId="7" fillId="0" borderId="9" xfId="7" applyNumberFormat="1" applyFont="1" applyFill="1" applyBorder="1" applyProtection="1">
      <alignment horizontal="center" vertical="top" shrinkToFit="1"/>
    </xf>
    <xf numFmtId="49" fontId="7" fillId="0" borderId="9" xfId="7" applyNumberFormat="1" applyFont="1" applyFill="1" applyBorder="1" applyProtection="1">
      <alignment horizontal="center" vertical="top" shrinkToFit="1"/>
    </xf>
    <xf numFmtId="1" fontId="7" fillId="0" borderId="4" xfId="7" applyNumberFormat="1" applyFont="1" applyFill="1" applyBorder="1" applyProtection="1">
      <alignment horizontal="center" vertical="top" shrinkToFit="1"/>
    </xf>
    <xf numFmtId="0" fontId="7" fillId="0" borderId="5" xfId="5" applyNumberFormat="1" applyFont="1" applyFill="1" applyBorder="1" applyProtection="1">
      <alignment horizontal="center" vertical="center" wrapText="1"/>
    </xf>
    <xf numFmtId="0" fontId="7" fillId="0" borderId="2" xfId="5" applyNumberFormat="1" applyFont="1" applyFill="1" applyProtection="1">
      <alignment horizontal="center" vertical="center" wrapText="1"/>
    </xf>
    <xf numFmtId="0" fontId="9" fillId="0" borderId="0" xfId="0" applyFont="1" applyFill="1" applyAlignment="1">
      <alignment horizontal="right"/>
    </xf>
    <xf numFmtId="4" fontId="7" fillId="0" borderId="10" xfId="9" applyNumberFormat="1" applyFont="1" applyFill="1" applyBorder="1" applyProtection="1">
      <alignment horizontal="right" vertical="top" shrinkToFit="1"/>
    </xf>
    <xf numFmtId="4" fontId="5" fillId="0" borderId="4" xfId="0" applyNumberFormat="1" applyFont="1" applyFill="1" applyBorder="1" applyAlignment="1" applyProtection="1">
      <alignment vertical="top"/>
      <protection locked="0"/>
    </xf>
    <xf numFmtId="4" fontId="5" fillId="0" borderId="0" xfId="0" applyNumberFormat="1" applyFont="1" applyFill="1" applyAlignment="1" applyProtection="1">
      <alignment vertical="top"/>
      <protection locked="0"/>
    </xf>
    <xf numFmtId="0" fontId="0" fillId="0" borderId="0" xfId="0" applyFont="1" applyFill="1" applyProtection="1">
      <protection locked="0"/>
    </xf>
    <xf numFmtId="0" fontId="0" fillId="0" borderId="0" xfId="0" applyFill="1" applyProtection="1">
      <protection locked="0"/>
    </xf>
    <xf numFmtId="1" fontId="13" fillId="0" borderId="2" xfId="7" applyNumberFormat="1" applyFont="1" applyFill="1" applyProtection="1">
      <alignment horizontal="center" vertical="top" shrinkToFit="1"/>
    </xf>
    <xf numFmtId="4" fontId="13" fillId="0" borderId="2" xfId="9" applyNumberFormat="1" applyFont="1" applyFill="1" applyProtection="1">
      <alignment horizontal="right" vertical="top" shrinkToFit="1"/>
    </xf>
    <xf numFmtId="49" fontId="14" fillId="0" borderId="4" xfId="0" applyNumberFormat="1" applyFont="1" applyFill="1" applyBorder="1" applyAlignment="1" applyProtection="1">
      <alignment horizontal="center"/>
      <protection locked="0"/>
    </xf>
    <xf numFmtId="4" fontId="14" fillId="0" borderId="4" xfId="0" applyNumberFormat="1" applyFont="1" applyFill="1" applyBorder="1" applyProtection="1">
      <protection locked="0"/>
    </xf>
    <xf numFmtId="1" fontId="13" fillId="0" borderId="4" xfId="7" applyNumberFormat="1" applyFont="1" applyFill="1" applyBorder="1" applyProtection="1">
      <alignment horizontal="center" vertical="top" shrinkToFit="1"/>
    </xf>
    <xf numFmtId="0" fontId="7" fillId="0" borderId="14" xfId="5" applyNumberFormat="1" applyFont="1" applyFill="1" applyBorder="1" applyProtection="1">
      <alignment horizontal="center" vertical="center" wrapText="1"/>
    </xf>
    <xf numFmtId="0" fontId="13" fillId="0" borderId="13" xfId="6" applyNumberFormat="1" applyFont="1" applyFill="1" applyBorder="1" applyAlignment="1" applyProtection="1">
      <alignment vertical="center" wrapText="1"/>
    </xf>
    <xf numFmtId="0" fontId="7" fillId="0" borderId="13" xfId="6" applyNumberFormat="1" applyFont="1" applyFill="1" applyBorder="1" applyAlignment="1" applyProtection="1">
      <alignment vertical="center" wrapText="1"/>
    </xf>
    <xf numFmtId="0" fontId="13" fillId="0" borderId="21" xfId="6" applyNumberFormat="1" applyFont="1" applyFill="1" applyBorder="1" applyAlignment="1" applyProtection="1">
      <alignment vertical="center" wrapText="1"/>
    </xf>
    <xf numFmtId="0" fontId="7" fillId="0" borderId="21" xfId="6" applyNumberFormat="1" applyFont="1" applyFill="1" applyBorder="1" applyAlignment="1" applyProtection="1">
      <alignment vertical="center" wrapText="1"/>
    </xf>
    <xf numFmtId="0" fontId="0" fillId="0" borderId="4" xfId="0" applyBorder="1" applyProtection="1">
      <protection locked="0"/>
    </xf>
    <xf numFmtId="0" fontId="0" fillId="0" borderId="4" xfId="0" applyBorder="1" applyAlignment="1" applyProtection="1">
      <alignment horizontal="center"/>
      <protection locked="0"/>
    </xf>
    <xf numFmtId="0" fontId="7" fillId="0" borderId="4" xfId="6" applyNumberFormat="1" applyFont="1" applyFill="1" applyBorder="1" applyAlignment="1" applyProtection="1">
      <alignment vertical="center" wrapText="1"/>
    </xf>
    <xf numFmtId="4" fontId="13" fillId="0" borderId="15" xfId="9" applyNumberFormat="1" applyFont="1" applyFill="1" applyBorder="1" applyProtection="1">
      <alignment horizontal="right" vertical="top" shrinkToFit="1"/>
    </xf>
    <xf numFmtId="0" fontId="7" fillId="0" borderId="14" xfId="5" applyNumberFormat="1" applyFont="1" applyFill="1" applyBorder="1" applyAlignment="1" applyProtection="1">
      <alignment horizontal="left" vertical="center" wrapText="1"/>
    </xf>
    <xf numFmtId="0" fontId="13" fillId="0" borderId="14" xfId="5" applyNumberFormat="1" applyFont="1" applyFill="1" applyBorder="1" applyAlignment="1" applyProtection="1">
      <alignment horizontal="left" vertical="center" wrapText="1"/>
    </xf>
    <xf numFmtId="4" fontId="13" fillId="0" borderId="2" xfId="5" applyNumberFormat="1" applyFont="1" applyFill="1" applyProtection="1">
      <alignment horizontal="center" vertical="center" wrapText="1"/>
    </xf>
    <xf numFmtId="4" fontId="7" fillId="0" borderId="2" xfId="5" applyNumberFormat="1" applyFont="1" applyFill="1" applyProtection="1">
      <alignment horizontal="center" vertical="center" wrapText="1"/>
    </xf>
    <xf numFmtId="4" fontId="7" fillId="0" borderId="5" xfId="5" applyNumberFormat="1" applyFont="1" applyFill="1" applyBorder="1" applyProtection="1">
      <alignment horizontal="center" vertical="center" wrapText="1"/>
    </xf>
    <xf numFmtId="4" fontId="13" fillId="0" borderId="5" xfId="9" applyNumberFormat="1" applyFont="1" applyFill="1" applyBorder="1" applyProtection="1">
      <alignment horizontal="right" vertical="top" shrinkToFit="1"/>
    </xf>
    <xf numFmtId="0" fontId="11" fillId="0" borderId="14" xfId="5" applyNumberFormat="1" applyFont="1" applyFill="1" applyBorder="1" applyAlignment="1" applyProtection="1">
      <alignment horizontal="left" vertical="center" wrapText="1"/>
    </xf>
    <xf numFmtId="4" fontId="11" fillId="0" borderId="2" xfId="5" applyNumberFormat="1" applyFont="1" applyFill="1" applyProtection="1">
      <alignment horizontal="center" vertical="center" wrapText="1"/>
    </xf>
    <xf numFmtId="0" fontId="11" fillId="0" borderId="13" xfId="6" applyNumberFormat="1" applyFont="1" applyFill="1" applyBorder="1" applyAlignment="1" applyProtection="1">
      <alignment vertical="center" wrapText="1"/>
    </xf>
    <xf numFmtId="1" fontId="11" fillId="0" borderId="2" xfId="7" applyNumberFormat="1" applyFont="1" applyFill="1" applyProtection="1">
      <alignment horizontal="center" vertical="top" shrinkToFit="1"/>
    </xf>
    <xf numFmtId="4" fontId="11" fillId="0" borderId="2" xfId="9" applyNumberFormat="1" applyFont="1" applyFill="1" applyProtection="1">
      <alignment horizontal="right" vertical="top" shrinkToFit="1"/>
    </xf>
    <xf numFmtId="1" fontId="11" fillId="0" borderId="23" xfId="7" applyNumberFormat="1" applyFont="1" applyFill="1" applyBorder="1" applyProtection="1">
      <alignment horizontal="center" vertical="top" shrinkToFit="1"/>
    </xf>
    <xf numFmtId="1" fontId="11" fillId="0" borderId="4" xfId="7" applyNumberFormat="1" applyFont="1" applyFill="1" applyBorder="1" applyProtection="1">
      <alignment horizontal="center" vertical="top" shrinkToFit="1"/>
    </xf>
    <xf numFmtId="0" fontId="11" fillId="0" borderId="14" xfId="6" applyNumberFormat="1" applyFont="1" applyFill="1" applyBorder="1" applyAlignment="1" applyProtection="1">
      <alignment vertical="center" wrapText="1"/>
    </xf>
    <xf numFmtId="1" fontId="11" fillId="0" borderId="5" xfId="7" applyNumberFormat="1" applyFont="1" applyFill="1" applyBorder="1" applyProtection="1">
      <alignment horizontal="center" vertical="top" shrinkToFit="1"/>
    </xf>
    <xf numFmtId="0" fontId="11" fillId="0" borderId="21" xfId="6" applyNumberFormat="1" applyFont="1" applyFill="1" applyBorder="1" applyAlignment="1" applyProtection="1">
      <alignment vertical="center" wrapText="1"/>
    </xf>
    <xf numFmtId="49" fontId="11" fillId="0" borderId="9" xfId="7" applyNumberFormat="1" applyFont="1" applyFill="1" applyBorder="1" applyProtection="1">
      <alignment horizontal="center" vertical="top" shrinkToFit="1"/>
    </xf>
    <xf numFmtId="0" fontId="0" fillId="0" borderId="22" xfId="0" applyBorder="1" applyAlignment="1">
      <alignment horizontal="center" vertical="top"/>
    </xf>
    <xf numFmtId="0" fontId="0" fillId="0" borderId="22" xfId="0" applyBorder="1" applyAlignment="1">
      <alignment horizontal="center" vertical="top"/>
    </xf>
    <xf numFmtId="0" fontId="7" fillId="0" borderId="4" xfId="6" applyNumberFormat="1" applyFont="1" applyFill="1" applyBorder="1" applyAlignment="1" applyProtection="1">
      <alignment vertical="top" wrapText="1"/>
    </xf>
    <xf numFmtId="1" fontId="7" fillId="0" borderId="4" xfId="7" applyNumberFormat="1" applyFont="1" applyFill="1" applyBorder="1" applyAlignment="1" applyProtection="1">
      <alignment horizontal="center" vertical="top" shrinkToFit="1"/>
    </xf>
    <xf numFmtId="4" fontId="13" fillId="0" borderId="4" xfId="9" applyNumberFormat="1" applyFont="1" applyFill="1" applyBorder="1" applyProtection="1">
      <alignment horizontal="right" vertical="top" shrinkToFit="1"/>
    </xf>
    <xf numFmtId="1" fontId="12" fillId="0" borderId="4" xfId="7" applyNumberFormat="1" applyFont="1" applyFill="1" applyBorder="1" applyAlignment="1" applyProtection="1">
      <alignment horizontal="center" vertical="top" shrinkToFit="1"/>
    </xf>
    <xf numFmtId="0" fontId="13" fillId="0" borderId="4" xfId="6" applyNumberFormat="1" applyFont="1" applyFill="1" applyBorder="1" applyAlignment="1" applyProtection="1">
      <alignment vertical="top" wrapText="1"/>
    </xf>
    <xf numFmtId="0" fontId="11" fillId="0" borderId="5" xfId="5" applyNumberFormat="1" applyFont="1" applyFill="1" applyBorder="1" applyProtection="1">
      <alignment horizontal="center" vertical="center" wrapText="1"/>
    </xf>
    <xf numFmtId="0" fontId="13" fillId="0" borderId="5" xfId="5" applyNumberFormat="1" applyFont="1" applyFill="1" applyBorder="1" applyProtection="1">
      <alignment horizontal="center" vertical="center" wrapText="1"/>
    </xf>
    <xf numFmtId="0" fontId="7" fillId="0" borderId="4" xfId="6" applyFont="1" applyFill="1" applyBorder="1">
      <alignment vertical="top" wrapText="1"/>
    </xf>
    <xf numFmtId="4" fontId="5" fillId="0" borderId="16" xfId="0" applyNumberFormat="1" applyFont="1" applyFill="1" applyBorder="1" applyAlignment="1" applyProtection="1">
      <alignment vertical="top"/>
      <protection locked="0"/>
    </xf>
    <xf numFmtId="4" fontId="7" fillId="0" borderId="8" xfId="9" applyNumberFormat="1" applyFont="1" applyFill="1" applyBorder="1" applyProtection="1">
      <alignment horizontal="right" vertical="top" shrinkToFit="1"/>
    </xf>
    <xf numFmtId="4" fontId="7" fillId="0" borderId="13" xfId="9" applyNumberFormat="1" applyFont="1" applyFill="1" applyBorder="1" applyProtection="1">
      <alignment horizontal="right" vertical="top" shrinkToFit="1"/>
    </xf>
    <xf numFmtId="4" fontId="5" fillId="0" borderId="17" xfId="0" applyNumberFormat="1" applyFont="1" applyFill="1" applyBorder="1" applyAlignment="1" applyProtection="1">
      <alignment vertical="top"/>
      <protection locked="0"/>
    </xf>
    <xf numFmtId="4" fontId="13" fillId="0" borderId="8" xfId="9" applyNumberFormat="1" applyFont="1" applyFill="1" applyBorder="1" applyProtection="1">
      <alignment horizontal="right" vertical="top" shrinkToFit="1"/>
    </xf>
    <xf numFmtId="4" fontId="7" fillId="0" borderId="15" xfId="9" applyNumberFormat="1" applyFont="1" applyFill="1" applyBorder="1" applyProtection="1">
      <alignment horizontal="right" vertical="top" shrinkToFit="1"/>
    </xf>
    <xf numFmtId="4" fontId="7" fillId="0" borderId="4" xfId="7" applyNumberFormat="1" applyFont="1" applyFill="1" applyBorder="1" applyAlignment="1" applyProtection="1">
      <alignment vertical="top" shrinkToFit="1"/>
    </xf>
    <xf numFmtId="4" fontId="11" fillId="0" borderId="4" xfId="9" applyNumberFormat="1" applyFont="1" applyFill="1" applyBorder="1" applyProtection="1">
      <alignment horizontal="right" vertical="top" shrinkToFit="1"/>
    </xf>
    <xf numFmtId="4" fontId="11" fillId="0" borderId="5" xfId="9" applyNumberFormat="1" applyFont="1" applyFill="1" applyBorder="1" applyProtection="1">
      <alignment horizontal="right" vertical="top" shrinkToFit="1"/>
    </xf>
    <xf numFmtId="4" fontId="7" fillId="0" borderId="12" xfId="9" applyNumberFormat="1" applyFont="1" applyFill="1" applyBorder="1" applyProtection="1">
      <alignment horizontal="right" vertical="top" shrinkToFit="1"/>
    </xf>
    <xf numFmtId="0" fontId="7" fillId="0" borderId="21" xfId="25" applyNumberFormat="1" applyFont="1" applyFill="1" applyBorder="1" applyAlignment="1" applyProtection="1">
      <alignment vertical="center" wrapText="1"/>
    </xf>
    <xf numFmtId="0" fontId="7" fillId="0" borderId="3" xfId="25" applyNumberFormat="1" applyFont="1" applyFill="1" applyBorder="1" applyAlignment="1" applyProtection="1">
      <alignment vertical="center" wrapText="1"/>
    </xf>
    <xf numFmtId="4" fontId="7" fillId="0" borderId="18" xfId="9" applyNumberFormat="1" applyFont="1" applyFill="1" applyBorder="1" applyProtection="1">
      <alignment horizontal="right" vertical="top" shrinkToFit="1"/>
    </xf>
    <xf numFmtId="0" fontId="7" fillId="0" borderId="4" xfId="25" applyNumberFormat="1" applyFont="1" applyFill="1" applyBorder="1" applyAlignment="1" applyProtection="1">
      <alignment vertical="center" wrapText="1"/>
    </xf>
    <xf numFmtId="49" fontId="13" fillId="0" borderId="9" xfId="7" applyNumberFormat="1" applyFont="1" applyFill="1" applyBorder="1" applyProtection="1">
      <alignment horizontal="center" vertical="top" shrinkToFit="1"/>
    </xf>
    <xf numFmtId="1" fontId="7" fillId="0" borderId="4" xfId="7" applyFont="1" applyFill="1" applyBorder="1">
      <alignment horizontal="center" vertical="top" shrinkToFit="1"/>
    </xf>
    <xf numFmtId="1" fontId="7" fillId="0" borderId="2" xfId="7" applyNumberFormat="1" applyFont="1" applyFill="1" applyAlignment="1" applyProtection="1">
      <alignment horizontal="center" vertical="top" shrinkToFit="1"/>
    </xf>
    <xf numFmtId="0" fontId="11" fillId="0" borderId="4" xfId="6" applyFont="1" applyFill="1" applyBorder="1">
      <alignment vertical="top" wrapText="1"/>
    </xf>
    <xf numFmtId="0" fontId="0" fillId="0" borderId="22" xfId="0" applyBorder="1" applyAlignment="1">
      <alignment horizontal="center" vertical="top"/>
    </xf>
    <xf numFmtId="0" fontId="7" fillId="0" borderId="24" xfId="6" applyFont="1" applyFill="1" applyBorder="1">
      <alignment vertical="top" wrapText="1"/>
    </xf>
    <xf numFmtId="4" fontId="11" fillId="0" borderId="14" xfId="9" applyNumberFormat="1" applyFont="1" applyFill="1" applyBorder="1" applyProtection="1">
      <alignment horizontal="right" vertical="top" shrinkToFit="1"/>
    </xf>
    <xf numFmtId="4" fontId="7" fillId="0" borderId="4" xfId="7" applyNumberFormat="1" applyFont="1" applyFill="1" applyBorder="1" applyAlignment="1">
      <alignment vertical="top" shrinkToFit="1"/>
    </xf>
    <xf numFmtId="0" fontId="0" fillId="0" borderId="22" xfId="0" applyBorder="1" applyAlignment="1" applyProtection="1">
      <alignment horizontal="center" vertical="top"/>
      <protection locked="0"/>
    </xf>
    <xf numFmtId="0" fontId="0" fillId="0" borderId="22" xfId="0" applyBorder="1" applyAlignment="1">
      <alignment horizontal="center" vertical="top"/>
    </xf>
    <xf numFmtId="0" fontId="12" fillId="0" borderId="4" xfId="6" applyFont="1" applyFill="1" applyBorder="1">
      <alignment vertical="top" wrapText="1"/>
    </xf>
    <xf numFmtId="1" fontId="12" fillId="0" borderId="4" xfId="7" applyFont="1" applyFill="1" applyBorder="1">
      <alignment horizontal="center" vertical="top" shrinkToFit="1"/>
    </xf>
    <xf numFmtId="0" fontId="7" fillId="0" borderId="3" xfId="6" applyNumberFormat="1" applyFont="1" applyFill="1" applyBorder="1" applyAlignment="1" applyProtection="1">
      <alignment vertical="center" wrapText="1"/>
    </xf>
    <xf numFmtId="1" fontId="7" fillId="0" borderId="4" xfId="7" applyFont="1" applyBorder="1">
      <alignment horizontal="center" vertical="top" shrinkToFit="1"/>
    </xf>
    <xf numFmtId="0" fontId="0" fillId="0" borderId="4" xfId="0" applyBorder="1" applyAlignment="1">
      <alignment horizontal="center" vertical="top"/>
    </xf>
    <xf numFmtId="1" fontId="7" fillId="0" borderId="10" xfId="7" applyNumberFormat="1" applyFont="1" applyFill="1" applyBorder="1" applyProtection="1">
      <alignment horizontal="center" vertical="top" shrinkToFit="1"/>
    </xf>
    <xf numFmtId="0" fontId="7" fillId="0" borderId="4" xfId="23" applyNumberFormat="1" applyFont="1" applyFill="1" applyBorder="1" applyAlignment="1">
      <alignment vertical="top" wrapText="1"/>
    </xf>
    <xf numFmtId="1" fontId="7" fillId="0" borderId="4" xfId="10" applyNumberFormat="1" applyFont="1" applyFill="1" applyBorder="1" applyAlignment="1">
      <alignment horizontal="center" vertical="top" shrinkToFit="1"/>
    </xf>
    <xf numFmtId="0" fontId="11" fillId="0" borderId="4" xfId="23" applyNumberFormat="1" applyFont="1" applyFill="1" applyBorder="1" applyAlignment="1">
      <alignment vertical="top" wrapText="1"/>
    </xf>
    <xf numFmtId="1" fontId="11" fillId="0" borderId="4" xfId="10" applyNumberFormat="1" applyFont="1" applyFill="1" applyBorder="1" applyAlignment="1">
      <alignment horizontal="center" vertical="top" shrinkToFit="1"/>
    </xf>
    <xf numFmtId="0" fontId="7" fillId="0" borderId="4" xfId="6" applyFont="1" applyBorder="1">
      <alignment vertical="top" wrapText="1"/>
    </xf>
    <xf numFmtId="0" fontId="15" fillId="0" borderId="4" xfId="0" applyFont="1" applyBorder="1" applyAlignment="1">
      <alignment horizontal="center" vertical="top"/>
    </xf>
    <xf numFmtId="4" fontId="16" fillId="0" borderId="4" xfId="0" applyNumberFormat="1" applyFont="1" applyFill="1" applyBorder="1" applyAlignment="1" applyProtection="1">
      <alignment vertical="top"/>
      <protection locked="0"/>
    </xf>
    <xf numFmtId="4" fontId="11" fillId="0" borderId="13" xfId="9" applyNumberFormat="1" applyFont="1" applyFill="1" applyBorder="1" applyProtection="1">
      <alignment horizontal="right" vertical="top" shrinkToFit="1"/>
    </xf>
    <xf numFmtId="1" fontId="11" fillId="0" borderId="4" xfId="7" applyFont="1" applyFill="1" applyBorder="1">
      <alignment horizontal="center" vertical="top" shrinkToFit="1"/>
    </xf>
    <xf numFmtId="0" fontId="6" fillId="0" borderId="0" xfId="0" applyFont="1" applyFill="1" applyProtection="1">
      <protection locked="0"/>
    </xf>
    <xf numFmtId="0" fontId="5" fillId="0" borderId="0" xfId="0" applyFont="1" applyFill="1" applyAlignment="1" applyProtection="1">
      <alignment horizontal="right"/>
      <protection locked="0"/>
    </xf>
    <xf numFmtId="0" fontId="5" fillId="0" borderId="0" xfId="0" applyFont="1" applyFill="1" applyAlignment="1" applyProtection="1">
      <alignment horizontal="center" wrapText="1"/>
      <protection locked="0"/>
    </xf>
    <xf numFmtId="0" fontId="10" fillId="0" borderId="0" xfId="0" applyFont="1" applyFill="1" applyProtection="1">
      <protection locked="0"/>
    </xf>
    <xf numFmtId="0" fontId="5" fillId="0" borderId="0" xfId="0" applyFont="1" applyFill="1" applyProtection="1">
      <protection locked="0"/>
    </xf>
    <xf numFmtId="4" fontId="11" fillId="0" borderId="4" xfId="7" applyNumberFormat="1" applyFont="1" applyFill="1" applyBorder="1" applyAlignment="1">
      <alignment vertical="top" shrinkToFit="1"/>
    </xf>
    <xf numFmtId="0" fontId="11" fillId="0" borderId="13" xfId="23" applyNumberFormat="1" applyFont="1" applyFill="1" applyBorder="1" applyAlignment="1">
      <alignment vertical="top" wrapText="1"/>
    </xf>
    <xf numFmtId="0" fontId="7" fillId="0" borderId="2" xfId="23" applyNumberFormat="1" applyFont="1" applyFill="1" applyAlignment="1">
      <alignment vertical="top" wrapText="1"/>
    </xf>
    <xf numFmtId="1" fontId="7" fillId="0" borderId="3" xfId="10" applyNumberFormat="1" applyFont="1" applyFill="1" applyAlignment="1">
      <alignment horizontal="center" vertical="top" shrinkToFit="1"/>
    </xf>
    <xf numFmtId="4" fontId="13" fillId="0" borderId="12" xfId="9" applyNumberFormat="1" applyFont="1" applyFill="1" applyBorder="1" applyProtection="1">
      <alignment horizontal="right" vertical="top" shrinkToFit="1"/>
    </xf>
    <xf numFmtId="4" fontId="14" fillId="0" borderId="10" xfId="0" applyNumberFormat="1" applyFont="1" applyFill="1" applyBorder="1" applyAlignment="1" applyProtection="1">
      <alignment vertical="top"/>
      <protection locked="0"/>
    </xf>
    <xf numFmtId="4" fontId="13" fillId="0" borderId="25" xfId="9" applyNumberFormat="1" applyFont="1" applyFill="1" applyBorder="1" applyProtection="1">
      <alignment horizontal="right" vertical="top" shrinkToFit="1"/>
    </xf>
    <xf numFmtId="1" fontId="7" fillId="0" borderId="15" xfId="7" applyNumberFormat="1" applyFont="1" applyFill="1" applyBorder="1" applyProtection="1">
      <alignment horizontal="center" vertical="top" shrinkToFit="1"/>
    </xf>
    <xf numFmtId="4" fontId="5" fillId="0" borderId="1" xfId="0" applyNumberFormat="1" applyFont="1" applyFill="1" applyBorder="1" applyAlignment="1" applyProtection="1">
      <alignment vertical="center"/>
      <protection locked="0"/>
    </xf>
    <xf numFmtId="1" fontId="13" fillId="0" borderId="23" xfId="7" applyNumberFormat="1" applyFont="1" applyFill="1" applyBorder="1" applyProtection="1">
      <alignment horizontal="center" vertical="top" shrinkToFit="1"/>
    </xf>
    <xf numFmtId="4" fontId="13" fillId="0" borderId="11" xfId="9" applyNumberFormat="1" applyFont="1" applyFill="1" applyBorder="1" applyProtection="1">
      <alignment horizontal="right" vertical="top" shrinkToFit="1"/>
    </xf>
    <xf numFmtId="4" fontId="5" fillId="0" borderId="4" xfId="0" applyNumberFormat="1" applyFont="1" applyFill="1" applyBorder="1" applyAlignment="1" applyProtection="1">
      <alignment vertical="center"/>
      <protection locked="0"/>
    </xf>
    <xf numFmtId="1" fontId="7" fillId="0" borderId="1" xfId="7" applyNumberFormat="1" applyFont="1" applyFill="1" applyBorder="1" applyProtection="1">
      <alignment horizontal="center" vertical="top" shrinkToFit="1"/>
    </xf>
    <xf numFmtId="0" fontId="7" fillId="0" borderId="1" xfId="6" applyNumberFormat="1" applyFont="1" applyFill="1" applyBorder="1" applyAlignment="1" applyProtection="1">
      <alignment vertical="center" wrapText="1"/>
    </xf>
    <xf numFmtId="0" fontId="7" fillId="0" borderId="6" xfId="6" applyFont="1" applyFill="1" applyBorder="1">
      <alignment vertical="top" wrapText="1"/>
    </xf>
    <xf numFmtId="0" fontId="0" fillId="0" borderId="10" xfId="0" applyBorder="1" applyAlignment="1" applyProtection="1">
      <alignment horizontal="center" vertical="top"/>
      <protection locked="0"/>
    </xf>
    <xf numFmtId="0" fontId="0" fillId="0" borderId="22" xfId="0" applyBorder="1" applyAlignment="1" applyProtection="1">
      <alignment horizontal="center" vertical="top"/>
      <protection locked="0"/>
    </xf>
    <xf numFmtId="0" fontId="0" fillId="0" borderId="11" xfId="0" applyBorder="1" applyAlignment="1" applyProtection="1">
      <alignment horizontal="center" vertical="top"/>
      <protection locked="0"/>
    </xf>
    <xf numFmtId="0" fontId="0" fillId="0" borderId="22" xfId="0" applyBorder="1" applyAlignment="1">
      <alignment horizontal="center" vertical="top"/>
    </xf>
    <xf numFmtId="0" fontId="0" fillId="0" borderId="11" xfId="0" applyBorder="1" applyAlignment="1">
      <alignment horizontal="center" vertical="top"/>
    </xf>
    <xf numFmtId="0" fontId="6" fillId="0" borderId="10" xfId="0" applyFont="1" applyBorder="1" applyAlignment="1" applyProtection="1">
      <alignment horizontal="center" vertical="center"/>
      <protection locked="0"/>
    </xf>
    <xf numFmtId="0" fontId="6" fillId="0" borderId="11" xfId="0" applyFont="1" applyBorder="1" applyAlignment="1" applyProtection="1">
      <alignment horizontal="center" vertical="center"/>
      <protection locked="0"/>
    </xf>
    <xf numFmtId="0" fontId="7" fillId="0" borderId="6" xfId="2" applyNumberFormat="1" applyFont="1" applyFill="1" applyBorder="1" applyAlignment="1" applyProtection="1">
      <alignment horizontal="center"/>
    </xf>
    <xf numFmtId="0" fontId="7" fillId="0" borderId="7" xfId="2" applyNumberFormat="1" applyFont="1" applyFill="1" applyBorder="1" applyAlignment="1" applyProtection="1">
      <alignment horizontal="center"/>
    </xf>
    <xf numFmtId="0" fontId="9" fillId="0" borderId="0" xfId="0" applyFont="1" applyFill="1" applyAlignment="1" applyProtection="1">
      <alignment horizontal="center" wrapText="1"/>
      <protection locked="0"/>
    </xf>
    <xf numFmtId="0" fontId="11" fillId="0" borderId="7" xfId="6" applyNumberFormat="1" applyFont="1" applyFill="1" applyBorder="1" applyAlignment="1" applyProtection="1">
      <alignment horizontal="center" vertical="top" wrapText="1"/>
    </xf>
    <xf numFmtId="0" fontId="11" fillId="0" borderId="4" xfId="6" applyNumberFormat="1" applyFont="1" applyFill="1" applyBorder="1" applyAlignment="1" applyProtection="1">
      <alignment horizontal="center" vertical="top" wrapText="1"/>
    </xf>
    <xf numFmtId="0" fontId="7" fillId="0" borderId="10" xfId="5" applyNumberFormat="1" applyFont="1" applyFill="1" applyBorder="1" applyAlignment="1" applyProtection="1">
      <alignment horizontal="center" vertical="center" wrapText="1"/>
    </xf>
    <xf numFmtId="0" fontId="7" fillId="0" borderId="11" xfId="5" applyNumberFormat="1" applyFont="1" applyFill="1" applyBorder="1" applyAlignment="1" applyProtection="1">
      <alignment horizontal="center" vertical="center" wrapText="1"/>
    </xf>
    <xf numFmtId="0" fontId="7" fillId="0" borderId="19" xfId="5" applyNumberFormat="1" applyFont="1" applyFill="1" applyBorder="1" applyAlignment="1" applyProtection="1">
      <alignment horizontal="center" vertical="center" wrapText="1"/>
    </xf>
    <xf numFmtId="0" fontId="7" fillId="0" borderId="20" xfId="5" applyNumberFormat="1" applyFont="1" applyFill="1" applyBorder="1" applyAlignment="1" applyProtection="1">
      <alignment horizontal="center" vertical="center" wrapText="1"/>
    </xf>
  </cellXfs>
  <cellStyles count="27">
    <cellStyle name="br" xfId="16" xr:uid="{00000000-0005-0000-0000-000000000000}"/>
    <cellStyle name="col" xfId="15" xr:uid="{00000000-0005-0000-0000-000001000000}"/>
    <cellStyle name="style0" xfId="17" xr:uid="{00000000-0005-0000-0000-000002000000}"/>
    <cellStyle name="td" xfId="18" xr:uid="{00000000-0005-0000-0000-000003000000}"/>
    <cellStyle name="tr" xfId="14" xr:uid="{00000000-0005-0000-0000-000004000000}"/>
    <cellStyle name="xl21" xfId="19" xr:uid="{00000000-0005-0000-0000-000005000000}"/>
    <cellStyle name="xl22" xfId="5" xr:uid="{00000000-0005-0000-0000-000006000000}"/>
    <cellStyle name="xl23" xfId="2" xr:uid="{00000000-0005-0000-0000-000007000000}"/>
    <cellStyle name="xl24" xfId="1" xr:uid="{00000000-0005-0000-0000-000008000000}"/>
    <cellStyle name="xl25" xfId="10" xr:uid="{00000000-0005-0000-0000-000009000000}"/>
    <cellStyle name="xl26" xfId="20" xr:uid="{00000000-0005-0000-0000-00000A000000}"/>
    <cellStyle name="xl27" xfId="11" xr:uid="{00000000-0005-0000-0000-00000B000000}"/>
    <cellStyle name="xl28" xfId="12" xr:uid="{00000000-0005-0000-0000-00000C000000}"/>
    <cellStyle name="xl29" xfId="3" xr:uid="{00000000-0005-0000-0000-00000D000000}"/>
    <cellStyle name="xl30" xfId="4" xr:uid="{00000000-0005-0000-0000-00000E000000}"/>
    <cellStyle name="xl31" xfId="13" xr:uid="{00000000-0005-0000-0000-00000F000000}"/>
    <cellStyle name="xl32" xfId="6" xr:uid="{00000000-0005-0000-0000-000010000000}"/>
    <cellStyle name="xl33" xfId="21" xr:uid="{00000000-0005-0000-0000-000011000000}"/>
    <cellStyle name="xl34" xfId="7" xr:uid="{00000000-0005-0000-0000-000012000000}"/>
    <cellStyle name="xl35" xfId="22" xr:uid="{00000000-0005-0000-0000-000013000000}"/>
    <cellStyle name="xl36" xfId="8" xr:uid="{00000000-0005-0000-0000-000014000000}"/>
    <cellStyle name="xl37" xfId="23" xr:uid="{00000000-0005-0000-0000-000015000000}"/>
    <cellStyle name="xl38" xfId="24" xr:uid="{00000000-0005-0000-0000-000016000000}"/>
    <cellStyle name="xl39" xfId="9" xr:uid="{00000000-0005-0000-0000-000017000000}"/>
    <cellStyle name="xl61" xfId="25" xr:uid="{00000000-0005-0000-0000-000018000000}"/>
    <cellStyle name="xl64" xfId="26" xr:uid="{00000000-0005-0000-0000-000019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01"/>
  <sheetViews>
    <sheetView showGridLines="0" tabSelected="1" zoomScale="90" zoomScaleNormal="90" zoomScaleSheetLayoutView="100" workbookViewId="0">
      <pane ySplit="16" topLeftCell="A17" activePane="bottomLeft" state="frozen"/>
      <selection pane="bottomLeft" activeCell="B54" sqref="A54:XFD54"/>
    </sheetView>
  </sheetViews>
  <sheetFormatPr defaultColWidth="9.140625" defaultRowHeight="15" outlineLevelRow="7" x14ac:dyDescent="0.25"/>
  <cols>
    <col min="1" max="1" width="4.28515625" style="1" customWidth="1"/>
    <col min="2" max="2" width="85.7109375" style="3" customWidth="1"/>
    <col min="3" max="3" width="11.7109375" style="1" customWidth="1"/>
    <col min="4" max="5" width="15.28515625" style="1" customWidth="1"/>
    <col min="6" max="6" width="15" style="1" customWidth="1"/>
    <col min="7" max="7" width="14.42578125" style="1" customWidth="1"/>
    <col min="8" max="8" width="15.7109375" style="1" customWidth="1"/>
    <col min="9" max="9" width="15.140625" style="1" customWidth="1"/>
    <col min="10" max="10" width="9.140625" style="1" customWidth="1"/>
    <col min="11" max="16384" width="9.140625" style="1"/>
  </cols>
  <sheetData>
    <row r="1" spans="1:10" ht="22.9" customHeight="1" x14ac:dyDescent="0.25">
      <c r="B1" s="102"/>
      <c r="C1" s="102"/>
      <c r="D1" s="102"/>
      <c r="E1" s="102"/>
      <c r="F1" s="102"/>
      <c r="G1" s="102"/>
      <c r="H1" s="102"/>
      <c r="I1" s="102"/>
    </row>
    <row r="2" spans="1:10" ht="12.6" customHeight="1" x14ac:dyDescent="0.25">
      <c r="B2" s="102"/>
      <c r="C2" s="102"/>
      <c r="D2" s="102"/>
      <c r="E2" s="102"/>
      <c r="F2" s="102"/>
      <c r="G2" s="5"/>
      <c r="H2" s="103" t="s">
        <v>163</v>
      </c>
      <c r="I2" s="102"/>
    </row>
    <row r="3" spans="1:10" ht="12" customHeight="1" x14ac:dyDescent="0.25">
      <c r="B3" s="102"/>
      <c r="C3" s="102"/>
      <c r="D3" s="102"/>
      <c r="E3" s="102"/>
      <c r="F3" s="102"/>
      <c r="G3" s="5"/>
      <c r="H3" s="103" t="s">
        <v>20</v>
      </c>
      <c r="I3" s="102"/>
    </row>
    <row r="4" spans="1:10" ht="12" customHeight="1" x14ac:dyDescent="0.25">
      <c r="B4" s="102"/>
      <c r="C4" s="102"/>
      <c r="D4" s="102"/>
      <c r="E4" s="102"/>
      <c r="F4" s="102"/>
      <c r="G4" s="5"/>
      <c r="H4" s="103" t="s">
        <v>21</v>
      </c>
      <c r="I4" s="102"/>
    </row>
    <row r="5" spans="1:10" ht="12" customHeight="1" x14ac:dyDescent="0.25">
      <c r="B5" s="102"/>
      <c r="C5" s="102"/>
      <c r="D5" s="102"/>
      <c r="E5" s="102"/>
      <c r="F5" s="102"/>
      <c r="G5" s="5"/>
      <c r="H5" s="103" t="s">
        <v>118</v>
      </c>
      <c r="I5" s="102"/>
    </row>
    <row r="6" spans="1:10" ht="12.6" customHeight="1" x14ac:dyDescent="0.25">
      <c r="B6" s="102"/>
      <c r="C6" s="102"/>
      <c r="D6" s="102"/>
      <c r="E6" s="102"/>
      <c r="F6" s="102"/>
      <c r="G6" s="5"/>
      <c r="H6" s="103" t="s">
        <v>249</v>
      </c>
      <c r="I6" s="102"/>
    </row>
    <row r="7" spans="1:10" ht="17.45" customHeight="1" x14ac:dyDescent="0.25">
      <c r="B7" s="102"/>
      <c r="C7" s="102"/>
      <c r="D7" s="16"/>
      <c r="E7" s="4"/>
      <c r="F7" s="5"/>
      <c r="G7" s="5"/>
      <c r="H7" s="103" t="s">
        <v>163</v>
      </c>
      <c r="I7" s="5"/>
    </row>
    <row r="8" spans="1:10" ht="12.6" customHeight="1" x14ac:dyDescent="0.25">
      <c r="B8" s="102"/>
      <c r="C8" s="102"/>
      <c r="D8" s="4"/>
      <c r="E8" s="4"/>
      <c r="F8" s="5"/>
      <c r="G8" s="5"/>
      <c r="H8" s="103" t="s">
        <v>20</v>
      </c>
      <c r="I8" s="5"/>
    </row>
    <row r="9" spans="1:10" ht="12" customHeight="1" x14ac:dyDescent="0.25">
      <c r="B9" s="102"/>
      <c r="C9" s="102"/>
      <c r="D9" s="4"/>
      <c r="E9" s="4"/>
      <c r="F9" s="5"/>
      <c r="G9" s="5"/>
      <c r="H9" s="103" t="s">
        <v>21</v>
      </c>
      <c r="I9" s="5"/>
    </row>
    <row r="10" spans="1:10" ht="12.6" customHeight="1" x14ac:dyDescent="0.25">
      <c r="B10" s="102"/>
      <c r="C10" s="102"/>
      <c r="D10" s="4"/>
      <c r="E10" s="4"/>
      <c r="F10" s="5"/>
      <c r="G10" s="5"/>
      <c r="H10" s="103" t="s">
        <v>118</v>
      </c>
      <c r="I10" s="5"/>
    </row>
    <row r="11" spans="1:10" ht="12.6" customHeight="1" x14ac:dyDescent="0.25">
      <c r="B11" s="102"/>
      <c r="C11" s="102"/>
      <c r="D11" s="4"/>
      <c r="E11" s="4"/>
      <c r="F11" s="5"/>
      <c r="G11" s="5"/>
      <c r="H11" s="103" t="s">
        <v>185</v>
      </c>
      <c r="I11" s="5"/>
    </row>
    <row r="12" spans="1:10" x14ac:dyDescent="0.25">
      <c r="B12" s="102"/>
      <c r="C12" s="102"/>
      <c r="D12" s="102"/>
      <c r="E12" s="102"/>
      <c r="F12" s="102"/>
      <c r="G12" s="102"/>
      <c r="H12" s="102"/>
      <c r="I12" s="102"/>
    </row>
    <row r="13" spans="1:10" ht="15.6" customHeight="1" x14ac:dyDescent="0.25">
      <c r="B13" s="131" t="s">
        <v>125</v>
      </c>
      <c r="C13" s="131"/>
      <c r="D13" s="131"/>
      <c r="E13" s="131"/>
      <c r="F13" s="131"/>
      <c r="G13" s="131"/>
      <c r="H13" s="131"/>
      <c r="I13" s="104"/>
    </row>
    <row r="14" spans="1:10" x14ac:dyDescent="0.25">
      <c r="B14" s="105"/>
      <c r="C14" s="105"/>
      <c r="D14" s="105"/>
      <c r="E14" s="105"/>
      <c r="F14" s="105"/>
      <c r="G14" s="105"/>
      <c r="H14" s="106" t="s">
        <v>22</v>
      </c>
      <c r="I14" s="106"/>
    </row>
    <row r="15" spans="1:10" ht="19.899999999999999" customHeight="1" x14ac:dyDescent="0.25">
      <c r="A15" s="127" t="s">
        <v>99</v>
      </c>
      <c r="B15" s="136" t="s">
        <v>18</v>
      </c>
      <c r="C15" s="134" t="s">
        <v>19</v>
      </c>
      <c r="D15" s="129" t="s">
        <v>51</v>
      </c>
      <c r="E15" s="130"/>
      <c r="F15" s="129" t="s">
        <v>103</v>
      </c>
      <c r="G15" s="130"/>
      <c r="H15" s="129" t="s">
        <v>126</v>
      </c>
      <c r="I15" s="130"/>
      <c r="J15" s="2"/>
    </row>
    <row r="16" spans="1:10" ht="38.450000000000003" customHeight="1" x14ac:dyDescent="0.25">
      <c r="A16" s="128"/>
      <c r="B16" s="137"/>
      <c r="C16" s="135"/>
      <c r="D16" s="14" t="s">
        <v>253</v>
      </c>
      <c r="E16" s="14" t="s">
        <v>44</v>
      </c>
      <c r="F16" s="14" t="s">
        <v>253</v>
      </c>
      <c r="G16" s="14" t="s">
        <v>44</v>
      </c>
      <c r="H16" s="14" t="s">
        <v>253</v>
      </c>
      <c r="I16" s="14" t="s">
        <v>44</v>
      </c>
      <c r="J16" s="2"/>
    </row>
    <row r="17" spans="1:10" ht="16.149999999999999" customHeight="1" x14ac:dyDescent="0.25">
      <c r="A17" s="32"/>
      <c r="B17" s="27">
        <v>1</v>
      </c>
      <c r="C17" s="14">
        <v>2</v>
      </c>
      <c r="D17" s="15">
        <v>3</v>
      </c>
      <c r="E17" s="15">
        <v>4</v>
      </c>
      <c r="F17" s="15">
        <v>5</v>
      </c>
      <c r="G17" s="15">
        <v>6</v>
      </c>
      <c r="H17" s="15">
        <v>7</v>
      </c>
      <c r="I17" s="14">
        <v>8</v>
      </c>
      <c r="J17" s="2"/>
    </row>
    <row r="18" spans="1:10" ht="31.9" customHeight="1" x14ac:dyDescent="0.25">
      <c r="A18" s="122">
        <v>1</v>
      </c>
      <c r="B18" s="42" t="s">
        <v>113</v>
      </c>
      <c r="C18" s="60">
        <v>1200000000</v>
      </c>
      <c r="D18" s="43">
        <f>D19</f>
        <v>120000</v>
      </c>
      <c r="E18" s="43">
        <f t="shared" ref="E18:I18" si="0">E19</f>
        <v>120000</v>
      </c>
      <c r="F18" s="43">
        <f t="shared" si="0"/>
        <v>0</v>
      </c>
      <c r="G18" s="43">
        <f t="shared" si="0"/>
        <v>0</v>
      </c>
      <c r="H18" s="43">
        <f t="shared" si="0"/>
        <v>0</v>
      </c>
      <c r="I18" s="43">
        <f t="shared" si="0"/>
        <v>0</v>
      </c>
      <c r="J18" s="2"/>
    </row>
    <row r="19" spans="1:10" ht="28.9" customHeight="1" x14ac:dyDescent="0.25">
      <c r="A19" s="123"/>
      <c r="B19" s="37" t="s">
        <v>114</v>
      </c>
      <c r="C19" s="61">
        <v>1200100000</v>
      </c>
      <c r="D19" s="38">
        <f>D20</f>
        <v>120000</v>
      </c>
      <c r="E19" s="38">
        <f t="shared" ref="E19:I19" si="1">E20</f>
        <v>120000</v>
      </c>
      <c r="F19" s="38">
        <f t="shared" si="1"/>
        <v>0</v>
      </c>
      <c r="G19" s="38">
        <f t="shared" si="1"/>
        <v>0</v>
      </c>
      <c r="H19" s="38">
        <f t="shared" si="1"/>
        <v>0</v>
      </c>
      <c r="I19" s="38">
        <f t="shared" si="1"/>
        <v>0</v>
      </c>
      <c r="J19" s="2"/>
    </row>
    <row r="20" spans="1:10" ht="32.25" customHeight="1" x14ac:dyDescent="0.25">
      <c r="A20" s="123"/>
      <c r="B20" s="36" t="s">
        <v>115</v>
      </c>
      <c r="C20" s="14">
        <v>1200112010</v>
      </c>
      <c r="D20" s="39">
        <v>120000</v>
      </c>
      <c r="E20" s="39">
        <v>120000</v>
      </c>
      <c r="F20" s="39">
        <v>0</v>
      </c>
      <c r="G20" s="39">
        <v>0</v>
      </c>
      <c r="H20" s="39">
        <v>0</v>
      </c>
      <c r="I20" s="40">
        <v>0</v>
      </c>
      <c r="J20" s="2"/>
    </row>
    <row r="21" spans="1:10" ht="30" customHeight="1" x14ac:dyDescent="0.25">
      <c r="A21" s="123"/>
      <c r="B21" s="80" t="s">
        <v>141</v>
      </c>
      <c r="C21" s="60">
        <v>1400000000</v>
      </c>
      <c r="D21" s="43">
        <f>D22+D24</f>
        <v>980000</v>
      </c>
      <c r="E21" s="43">
        <f>E22+E24</f>
        <v>530000</v>
      </c>
      <c r="F21" s="43">
        <f t="shared" ref="E21:I22" si="2">F22</f>
        <v>0</v>
      </c>
      <c r="G21" s="43">
        <f t="shared" si="2"/>
        <v>0</v>
      </c>
      <c r="H21" s="43">
        <f t="shared" si="2"/>
        <v>0</v>
      </c>
      <c r="I21" s="43">
        <f t="shared" si="2"/>
        <v>0</v>
      </c>
      <c r="J21" s="2"/>
    </row>
    <row r="22" spans="1:10" ht="19.899999999999999" customHeight="1" x14ac:dyDescent="0.25">
      <c r="A22" s="123"/>
      <c r="B22" s="62" t="s">
        <v>142</v>
      </c>
      <c r="C22" s="61">
        <v>1400100000</v>
      </c>
      <c r="D22" s="39">
        <f>D23</f>
        <v>900000</v>
      </c>
      <c r="E22" s="39">
        <f t="shared" si="2"/>
        <v>450000</v>
      </c>
      <c r="F22" s="39">
        <f t="shared" si="2"/>
        <v>0</v>
      </c>
      <c r="G22" s="39">
        <f t="shared" si="2"/>
        <v>0</v>
      </c>
      <c r="H22" s="39">
        <f t="shared" si="2"/>
        <v>0</v>
      </c>
      <c r="I22" s="39">
        <f t="shared" si="2"/>
        <v>0</v>
      </c>
      <c r="J22" s="2"/>
    </row>
    <row r="23" spans="1:10" ht="39" customHeight="1" x14ac:dyDescent="0.25">
      <c r="A23" s="124"/>
      <c r="B23" s="62" t="s">
        <v>257</v>
      </c>
      <c r="C23" s="14" t="s">
        <v>143</v>
      </c>
      <c r="D23" s="39">
        <v>900000</v>
      </c>
      <c r="E23" s="39">
        <v>450000</v>
      </c>
      <c r="F23" s="39">
        <v>0</v>
      </c>
      <c r="G23" s="39">
        <v>0</v>
      </c>
      <c r="H23" s="39">
        <v>0</v>
      </c>
      <c r="I23" s="40">
        <v>0</v>
      </c>
      <c r="J23" s="2"/>
    </row>
    <row r="24" spans="1:10" ht="21.75" customHeight="1" x14ac:dyDescent="0.25">
      <c r="A24" s="85"/>
      <c r="B24" s="87" t="s">
        <v>237</v>
      </c>
      <c r="C24" s="88">
        <v>1400200000</v>
      </c>
      <c r="D24" s="39">
        <f>D25</f>
        <v>80000</v>
      </c>
      <c r="E24" s="39">
        <f>D24</f>
        <v>80000</v>
      </c>
      <c r="F24" s="39"/>
      <c r="G24" s="39"/>
      <c r="H24" s="39"/>
      <c r="I24" s="40"/>
      <c r="J24" s="2"/>
    </row>
    <row r="25" spans="1:10" ht="21.6" customHeight="1" x14ac:dyDescent="0.25">
      <c r="A25" s="85"/>
      <c r="B25" s="87" t="s">
        <v>238</v>
      </c>
      <c r="C25" s="88">
        <v>1400214003</v>
      </c>
      <c r="D25" s="39">
        <v>80000</v>
      </c>
      <c r="E25" s="39">
        <f>D25</f>
        <v>80000</v>
      </c>
      <c r="F25" s="39"/>
      <c r="G25" s="39"/>
      <c r="H25" s="39"/>
      <c r="I25" s="40"/>
      <c r="J25" s="2"/>
    </row>
    <row r="26" spans="1:10" ht="28.15" customHeight="1" x14ac:dyDescent="0.25">
      <c r="A26" s="122">
        <v>2</v>
      </c>
      <c r="B26" s="44" t="s">
        <v>101</v>
      </c>
      <c r="C26" s="45">
        <v>1500000000</v>
      </c>
      <c r="D26" s="46">
        <f t="shared" ref="D26:I26" si="3">D27+D31+D42+D44+D50+D53+J52+D55+D39+D48</f>
        <v>602843592.01999998</v>
      </c>
      <c r="E26" s="46">
        <f t="shared" si="3"/>
        <v>188844025.54000002</v>
      </c>
      <c r="F26" s="46">
        <f t="shared" si="3"/>
        <v>449357685.48000002</v>
      </c>
      <c r="G26" s="46">
        <f t="shared" si="3"/>
        <v>147925870</v>
      </c>
      <c r="H26" s="46">
        <f t="shared" si="3"/>
        <v>458758156.63999999</v>
      </c>
      <c r="I26" s="46">
        <f t="shared" si="3"/>
        <v>144499940</v>
      </c>
      <c r="J26" s="2"/>
    </row>
    <row r="27" spans="1:10" ht="30" customHeight="1" outlineLevel="1" x14ac:dyDescent="0.25">
      <c r="A27" s="123"/>
      <c r="B27" s="28" t="s">
        <v>45</v>
      </c>
      <c r="C27" s="22" t="s">
        <v>46</v>
      </c>
      <c r="D27" s="23">
        <f>D28+D29+D30</f>
        <v>137562621.80000001</v>
      </c>
      <c r="E27" s="23">
        <f t="shared" ref="E27:I27" si="4">E28+E29+E30</f>
        <v>56867461.800000004</v>
      </c>
      <c r="F27" s="23">
        <f t="shared" si="4"/>
        <v>131192886</v>
      </c>
      <c r="G27" s="23">
        <f t="shared" si="4"/>
        <v>45575710</v>
      </c>
      <c r="H27" s="23">
        <f t="shared" si="4"/>
        <v>134290230</v>
      </c>
      <c r="I27" s="23">
        <f t="shared" si="4"/>
        <v>43673410</v>
      </c>
      <c r="J27" s="2"/>
    </row>
    <row r="28" spans="1:10" ht="26.45" customHeight="1" outlineLevel="2" x14ac:dyDescent="0.25">
      <c r="A28" s="123"/>
      <c r="B28" s="29" t="s">
        <v>4</v>
      </c>
      <c r="C28" s="7" t="s">
        <v>47</v>
      </c>
      <c r="D28" s="6">
        <v>8935537.7799999993</v>
      </c>
      <c r="E28" s="6">
        <v>8935537.7799999993</v>
      </c>
      <c r="F28" s="6">
        <v>8622520</v>
      </c>
      <c r="G28" s="6">
        <v>8622520</v>
      </c>
      <c r="H28" s="6">
        <v>8622520</v>
      </c>
      <c r="I28" s="6">
        <v>8622520</v>
      </c>
      <c r="J28" s="2"/>
    </row>
    <row r="29" spans="1:10" ht="28.15" customHeight="1" outlineLevel="3" x14ac:dyDescent="0.25">
      <c r="A29" s="123"/>
      <c r="B29" s="29" t="s">
        <v>48</v>
      </c>
      <c r="C29" s="7" t="s">
        <v>49</v>
      </c>
      <c r="D29" s="6">
        <v>47931924.020000003</v>
      </c>
      <c r="E29" s="6">
        <v>47931924.020000003</v>
      </c>
      <c r="F29" s="6">
        <v>36953190</v>
      </c>
      <c r="G29" s="6">
        <v>36953190</v>
      </c>
      <c r="H29" s="6">
        <v>35050890</v>
      </c>
      <c r="I29" s="6">
        <v>35050890</v>
      </c>
      <c r="J29" s="2"/>
    </row>
    <row r="30" spans="1:10" ht="42.6" customHeight="1" outlineLevel="4" x14ac:dyDescent="0.25">
      <c r="A30" s="123"/>
      <c r="B30" s="29" t="s">
        <v>24</v>
      </c>
      <c r="C30" s="7" t="s">
        <v>50</v>
      </c>
      <c r="D30" s="6">
        <v>80695160</v>
      </c>
      <c r="E30" s="6">
        <v>0</v>
      </c>
      <c r="F30" s="6">
        <v>85617176</v>
      </c>
      <c r="G30" s="6">
        <v>0</v>
      </c>
      <c r="H30" s="6">
        <v>90616820</v>
      </c>
      <c r="I30" s="6">
        <v>0</v>
      </c>
      <c r="J30" s="2"/>
    </row>
    <row r="31" spans="1:10" ht="25.5" outlineLevel="5" x14ac:dyDescent="0.25">
      <c r="A31" s="123"/>
      <c r="B31" s="28" t="s">
        <v>100</v>
      </c>
      <c r="C31" s="22" t="s">
        <v>52</v>
      </c>
      <c r="D31" s="23">
        <f>D32+D33+D35+D36+D37+D38+D34</f>
        <v>268021454.97</v>
      </c>
      <c r="E31" s="23">
        <f t="shared" ref="E31:I31" si="5">E32+E33+E35+E36+E37+E38+E34</f>
        <v>65707751.969999999</v>
      </c>
      <c r="F31" s="23">
        <f t="shared" si="5"/>
        <v>258274587</v>
      </c>
      <c r="G31" s="23">
        <f t="shared" si="5"/>
        <v>48292090</v>
      </c>
      <c r="H31" s="23">
        <f t="shared" si="5"/>
        <v>266160400</v>
      </c>
      <c r="I31" s="23">
        <f t="shared" si="5"/>
        <v>45901860</v>
      </c>
      <c r="J31" s="2"/>
    </row>
    <row r="32" spans="1:10" ht="21" customHeight="1" outlineLevel="6" x14ac:dyDescent="0.25">
      <c r="A32" s="123"/>
      <c r="B32" s="29" t="s">
        <v>5</v>
      </c>
      <c r="C32" s="7" t="s">
        <v>53</v>
      </c>
      <c r="D32" s="6">
        <v>249000</v>
      </c>
      <c r="E32" s="6">
        <f>D32</f>
        <v>249000</v>
      </c>
      <c r="F32" s="6">
        <v>249000</v>
      </c>
      <c r="G32" s="6">
        <v>249000</v>
      </c>
      <c r="H32" s="6">
        <v>249000</v>
      </c>
      <c r="I32" s="6">
        <v>249000</v>
      </c>
      <c r="J32" s="2"/>
    </row>
    <row r="33" spans="1:10" ht="25.5" outlineLevel="7" x14ac:dyDescent="0.25">
      <c r="A33" s="123"/>
      <c r="B33" s="29" t="s">
        <v>54</v>
      </c>
      <c r="C33" s="7" t="s">
        <v>55</v>
      </c>
      <c r="D33" s="6">
        <v>65209361.969999999</v>
      </c>
      <c r="E33" s="6">
        <f>D33</f>
        <v>65209361.969999999</v>
      </c>
      <c r="F33" s="6">
        <v>48043090</v>
      </c>
      <c r="G33" s="6">
        <f>F33</f>
        <v>48043090</v>
      </c>
      <c r="H33" s="6">
        <v>45652860</v>
      </c>
      <c r="I33" s="6">
        <f>H33</f>
        <v>45652860</v>
      </c>
      <c r="J33" s="2"/>
    </row>
    <row r="34" spans="1:10" ht="54.75" customHeight="1" outlineLevel="7" x14ac:dyDescent="0.25">
      <c r="A34" s="123"/>
      <c r="B34" s="62" t="s">
        <v>144</v>
      </c>
      <c r="C34" s="7">
        <v>1500221993</v>
      </c>
      <c r="D34" s="6">
        <v>249390</v>
      </c>
      <c r="E34" s="6">
        <f>D34</f>
        <v>249390</v>
      </c>
      <c r="F34" s="6">
        <v>0</v>
      </c>
      <c r="G34" s="6">
        <v>0</v>
      </c>
      <c r="H34" s="6">
        <v>0</v>
      </c>
      <c r="I34" s="6">
        <v>0</v>
      </c>
      <c r="J34" s="2"/>
    </row>
    <row r="35" spans="1:10" ht="42.75" customHeight="1" outlineLevel="2" x14ac:dyDescent="0.25">
      <c r="A35" s="123"/>
      <c r="B35" s="29" t="s">
        <v>23</v>
      </c>
      <c r="C35" s="7" t="s">
        <v>56</v>
      </c>
      <c r="D35" s="6">
        <v>22042800</v>
      </c>
      <c r="E35" s="6">
        <v>0</v>
      </c>
      <c r="F35" s="6">
        <v>19234800</v>
      </c>
      <c r="G35" s="6">
        <v>0</v>
      </c>
      <c r="H35" s="6">
        <v>19234800</v>
      </c>
      <c r="I35" s="6">
        <v>0</v>
      </c>
      <c r="J35" s="2"/>
    </row>
    <row r="36" spans="1:10" ht="43.5" customHeight="1" outlineLevel="3" x14ac:dyDescent="0.25">
      <c r="A36" s="123"/>
      <c r="B36" s="29" t="s">
        <v>57</v>
      </c>
      <c r="C36" s="7" t="s">
        <v>58</v>
      </c>
      <c r="D36" s="6">
        <v>166259503</v>
      </c>
      <c r="E36" s="6">
        <v>0</v>
      </c>
      <c r="F36" s="6">
        <v>176736297</v>
      </c>
      <c r="G36" s="6">
        <v>0</v>
      </c>
      <c r="H36" s="6">
        <v>187359140</v>
      </c>
      <c r="I36" s="6">
        <v>0</v>
      </c>
      <c r="J36" s="2"/>
    </row>
    <row r="37" spans="1:10" ht="42.6" customHeight="1" outlineLevel="4" x14ac:dyDescent="0.25">
      <c r="A37" s="123"/>
      <c r="B37" s="29" t="s">
        <v>6</v>
      </c>
      <c r="C37" s="7" t="s">
        <v>59</v>
      </c>
      <c r="D37" s="6">
        <v>3824150</v>
      </c>
      <c r="E37" s="6">
        <v>0</v>
      </c>
      <c r="F37" s="6">
        <v>3824150</v>
      </c>
      <c r="G37" s="6">
        <v>0</v>
      </c>
      <c r="H37" s="6">
        <v>3824150</v>
      </c>
      <c r="I37" s="6">
        <v>0</v>
      </c>
      <c r="J37" s="2"/>
    </row>
    <row r="38" spans="1:10" ht="42" customHeight="1" outlineLevel="4" x14ac:dyDescent="0.25">
      <c r="A38" s="123"/>
      <c r="B38" s="29" t="s">
        <v>60</v>
      </c>
      <c r="C38" s="7" t="s">
        <v>61</v>
      </c>
      <c r="D38" s="6">
        <v>10187250</v>
      </c>
      <c r="E38" s="6">
        <v>0</v>
      </c>
      <c r="F38" s="6">
        <v>10187250</v>
      </c>
      <c r="G38" s="6">
        <v>0</v>
      </c>
      <c r="H38" s="6">
        <v>9840450</v>
      </c>
      <c r="I38" s="6">
        <v>0</v>
      </c>
      <c r="J38" s="2"/>
    </row>
    <row r="39" spans="1:10" ht="23.45" customHeight="1" outlineLevel="4" x14ac:dyDescent="0.25">
      <c r="A39" s="123"/>
      <c r="B39" s="29" t="s">
        <v>123</v>
      </c>
      <c r="C39" s="7">
        <v>1500400000</v>
      </c>
      <c r="D39" s="6">
        <f>D40+D41</f>
        <v>1761001.93</v>
      </c>
      <c r="E39" s="6">
        <f>E40+E41</f>
        <v>1761001.93</v>
      </c>
      <c r="F39" s="6">
        <f t="shared" ref="F39:I39" si="6">F40</f>
        <v>0</v>
      </c>
      <c r="G39" s="6">
        <f t="shared" si="6"/>
        <v>0</v>
      </c>
      <c r="H39" s="6">
        <f t="shared" si="6"/>
        <v>0</v>
      </c>
      <c r="I39" s="6">
        <f t="shared" si="6"/>
        <v>0</v>
      </c>
      <c r="J39" s="2"/>
    </row>
    <row r="40" spans="1:10" ht="31.9" customHeight="1" outlineLevel="4" x14ac:dyDescent="0.25">
      <c r="A40" s="123"/>
      <c r="B40" s="29" t="s">
        <v>250</v>
      </c>
      <c r="C40" s="7">
        <v>1500404660</v>
      </c>
      <c r="D40" s="6">
        <v>1736247.49</v>
      </c>
      <c r="E40" s="6">
        <v>1736247.49</v>
      </c>
      <c r="F40" s="6"/>
      <c r="G40" s="6"/>
      <c r="H40" s="6"/>
      <c r="I40" s="6"/>
      <c r="J40" s="2"/>
    </row>
    <row r="41" spans="1:10" ht="22.5" customHeight="1" outlineLevel="4" x14ac:dyDescent="0.25">
      <c r="A41" s="123"/>
      <c r="B41" s="29" t="s">
        <v>251</v>
      </c>
      <c r="C41" s="7">
        <v>1500404670</v>
      </c>
      <c r="D41" s="6">
        <v>24754.44</v>
      </c>
      <c r="E41" s="6">
        <v>24754.44</v>
      </c>
      <c r="F41" s="6"/>
      <c r="G41" s="6"/>
      <c r="H41" s="6"/>
      <c r="I41" s="6"/>
      <c r="J41" s="2"/>
    </row>
    <row r="42" spans="1:10" ht="27" customHeight="1" outlineLevel="4" x14ac:dyDescent="0.25">
      <c r="A42" s="123"/>
      <c r="B42" s="28" t="s">
        <v>78</v>
      </c>
      <c r="C42" s="22" t="s">
        <v>80</v>
      </c>
      <c r="D42" s="23">
        <f>D43</f>
        <v>180000</v>
      </c>
      <c r="E42" s="23">
        <f t="shared" ref="E42:I42" si="7">E43</f>
        <v>180000</v>
      </c>
      <c r="F42" s="23">
        <f t="shared" si="7"/>
        <v>200000</v>
      </c>
      <c r="G42" s="23">
        <f t="shared" si="7"/>
        <v>200000</v>
      </c>
      <c r="H42" s="23">
        <f t="shared" si="7"/>
        <v>200000</v>
      </c>
      <c r="I42" s="23">
        <f t="shared" si="7"/>
        <v>200000</v>
      </c>
      <c r="J42" s="2"/>
    </row>
    <row r="43" spans="1:10" ht="27.75" customHeight="1" outlineLevel="4" x14ac:dyDescent="0.25">
      <c r="A43" s="123"/>
      <c r="B43" s="29" t="s">
        <v>79</v>
      </c>
      <c r="C43" s="7" t="s">
        <v>81</v>
      </c>
      <c r="D43" s="6">
        <v>180000</v>
      </c>
      <c r="E43" s="6">
        <v>180000</v>
      </c>
      <c r="F43" s="6">
        <v>200000</v>
      </c>
      <c r="G43" s="6">
        <v>200000</v>
      </c>
      <c r="H43" s="6">
        <v>200000</v>
      </c>
      <c r="I43" s="6">
        <v>200000</v>
      </c>
      <c r="J43" s="2"/>
    </row>
    <row r="44" spans="1:10" ht="30.75" customHeight="1" outlineLevel="4" x14ac:dyDescent="0.25">
      <c r="A44" s="123"/>
      <c r="B44" s="28" t="s">
        <v>151</v>
      </c>
      <c r="C44" s="22" t="s">
        <v>73</v>
      </c>
      <c r="D44" s="23">
        <f>D45+D46+D47</f>
        <v>130738667.81</v>
      </c>
      <c r="E44" s="23">
        <f t="shared" ref="E44:I44" si="8">E45+E46+E47</f>
        <v>640446.32999999996</v>
      </c>
      <c r="F44" s="23">
        <f t="shared" si="8"/>
        <v>3295000</v>
      </c>
      <c r="G44" s="23">
        <f t="shared" si="8"/>
        <v>0</v>
      </c>
      <c r="H44" s="23">
        <f t="shared" si="8"/>
        <v>0</v>
      </c>
      <c r="I44" s="23">
        <f t="shared" si="8"/>
        <v>0</v>
      </c>
      <c r="J44" s="2"/>
    </row>
    <row r="45" spans="1:10" ht="46.9" customHeight="1" outlineLevel="4" x14ac:dyDescent="0.25">
      <c r="A45" s="123"/>
      <c r="B45" s="29" t="s">
        <v>121</v>
      </c>
      <c r="C45" s="7" t="s">
        <v>82</v>
      </c>
      <c r="D45" s="6">
        <v>127568221.48</v>
      </c>
      <c r="E45" s="63">
        <v>0</v>
      </c>
      <c r="F45" s="6">
        <v>0</v>
      </c>
      <c r="G45" s="6">
        <v>0</v>
      </c>
      <c r="H45" s="6">
        <v>0</v>
      </c>
      <c r="I45" s="6">
        <v>0</v>
      </c>
      <c r="J45" s="2"/>
    </row>
    <row r="46" spans="1:10" ht="29.25" customHeight="1" outlineLevel="4" x14ac:dyDescent="0.25">
      <c r="A46" s="123"/>
      <c r="B46" s="29" t="s">
        <v>146</v>
      </c>
      <c r="C46" s="7" t="s">
        <v>145</v>
      </c>
      <c r="D46" s="6">
        <v>640446.32999999996</v>
      </c>
      <c r="E46" s="10">
        <f>D46</f>
        <v>640446.32999999996</v>
      </c>
      <c r="F46" s="6">
        <v>0</v>
      </c>
      <c r="G46" s="6">
        <v>0</v>
      </c>
      <c r="H46" s="6">
        <v>0</v>
      </c>
      <c r="I46" s="6">
        <v>0</v>
      </c>
      <c r="J46" s="2"/>
    </row>
    <row r="47" spans="1:10" ht="39" customHeight="1" outlineLevel="4" x14ac:dyDescent="0.25">
      <c r="A47" s="123"/>
      <c r="B47" s="29" t="s">
        <v>72</v>
      </c>
      <c r="C47" s="7" t="s">
        <v>74</v>
      </c>
      <c r="D47" s="64">
        <v>2530000</v>
      </c>
      <c r="E47" s="18">
        <v>0</v>
      </c>
      <c r="F47" s="65">
        <v>3295000</v>
      </c>
      <c r="G47" s="6">
        <v>0</v>
      </c>
      <c r="H47" s="6">
        <v>0</v>
      </c>
      <c r="I47" s="6">
        <v>0</v>
      </c>
      <c r="J47" s="2"/>
    </row>
    <row r="48" spans="1:10" ht="34.5" customHeight="1" outlineLevel="4" x14ac:dyDescent="0.25">
      <c r="A48" s="123"/>
      <c r="B48" s="29" t="s">
        <v>152</v>
      </c>
      <c r="C48" s="7" t="s">
        <v>150</v>
      </c>
      <c r="D48" s="64">
        <f>D49</f>
        <v>892482</v>
      </c>
      <c r="E48" s="18">
        <f>E49</f>
        <v>0</v>
      </c>
      <c r="F48" s="65">
        <f>F49</f>
        <v>2537142.48</v>
      </c>
      <c r="G48" s="65">
        <f t="shared" ref="G48:I48" si="9">G49</f>
        <v>0</v>
      </c>
      <c r="H48" s="65">
        <f t="shared" si="9"/>
        <v>3382856.64</v>
      </c>
      <c r="I48" s="65">
        <f t="shared" si="9"/>
        <v>0</v>
      </c>
      <c r="J48" s="2"/>
    </row>
    <row r="49" spans="1:10" ht="39" customHeight="1" outlineLevel="4" x14ac:dyDescent="0.25">
      <c r="A49" s="123"/>
      <c r="B49" s="29" t="s">
        <v>124</v>
      </c>
      <c r="C49" s="7" t="s">
        <v>147</v>
      </c>
      <c r="D49" s="64">
        <v>892482</v>
      </c>
      <c r="E49" s="18">
        <v>0</v>
      </c>
      <c r="F49" s="65">
        <v>2537142.48</v>
      </c>
      <c r="G49" s="6">
        <v>0</v>
      </c>
      <c r="H49" s="6">
        <v>3382856.64</v>
      </c>
      <c r="I49" s="6">
        <v>0</v>
      </c>
      <c r="J49" s="2"/>
    </row>
    <row r="50" spans="1:10" ht="27.6" customHeight="1" outlineLevel="5" x14ac:dyDescent="0.25">
      <c r="A50" s="123"/>
      <c r="B50" s="28" t="s">
        <v>62</v>
      </c>
      <c r="C50" s="22" t="s">
        <v>64</v>
      </c>
      <c r="D50" s="23">
        <f>D51+D52</f>
        <v>40567670.169999994</v>
      </c>
      <c r="E50" s="23">
        <f t="shared" ref="E50:I50" si="10">E51+E52</f>
        <v>40567670.169999994</v>
      </c>
      <c r="F50" s="23">
        <f t="shared" si="10"/>
        <v>34185380</v>
      </c>
      <c r="G50" s="23">
        <f t="shared" si="10"/>
        <v>34185380</v>
      </c>
      <c r="H50" s="23">
        <f t="shared" si="10"/>
        <v>34626180</v>
      </c>
      <c r="I50" s="23">
        <f t="shared" si="10"/>
        <v>34626180</v>
      </c>
      <c r="J50" s="2"/>
    </row>
    <row r="51" spans="1:10" ht="25.5" outlineLevel="6" x14ac:dyDescent="0.25">
      <c r="A51" s="123"/>
      <c r="B51" s="29" t="s">
        <v>63</v>
      </c>
      <c r="C51" s="7" t="s">
        <v>65</v>
      </c>
      <c r="D51" s="6">
        <v>586113.80000000005</v>
      </c>
      <c r="E51" s="66">
        <f>D51</f>
        <v>586113.80000000005</v>
      </c>
      <c r="F51" s="6">
        <v>494400</v>
      </c>
      <c r="G51" s="6">
        <v>494400</v>
      </c>
      <c r="H51" s="6">
        <v>494400</v>
      </c>
      <c r="I51" s="6">
        <v>494400</v>
      </c>
      <c r="J51" s="2"/>
    </row>
    <row r="52" spans="1:10" ht="25.5" outlineLevel="7" x14ac:dyDescent="0.25">
      <c r="A52" s="123"/>
      <c r="B52" s="29" t="s">
        <v>66</v>
      </c>
      <c r="C52" s="7" t="s">
        <v>67</v>
      </c>
      <c r="D52" s="6">
        <v>39981556.369999997</v>
      </c>
      <c r="E52" s="66">
        <f>D52</f>
        <v>39981556.369999997</v>
      </c>
      <c r="F52" s="6">
        <v>33690980</v>
      </c>
      <c r="G52" s="6">
        <v>33690980</v>
      </c>
      <c r="H52" s="6">
        <v>34131780</v>
      </c>
      <c r="I52" s="6">
        <v>34131780</v>
      </c>
      <c r="J52" s="2"/>
    </row>
    <row r="53" spans="1:10" ht="25.5" outlineLevel="6" x14ac:dyDescent="0.25">
      <c r="A53" s="123"/>
      <c r="B53" s="28" t="s">
        <v>68</v>
      </c>
      <c r="C53" s="22" t="s">
        <v>70</v>
      </c>
      <c r="D53" s="23">
        <f>D54</f>
        <v>22919693.34</v>
      </c>
      <c r="E53" s="35">
        <f t="shared" ref="E53:I53" si="11">E54</f>
        <v>22919693.34</v>
      </c>
      <c r="F53" s="23">
        <f t="shared" si="11"/>
        <v>19672690</v>
      </c>
      <c r="G53" s="23">
        <f t="shared" si="11"/>
        <v>19672690</v>
      </c>
      <c r="H53" s="23">
        <f t="shared" si="11"/>
        <v>20098490</v>
      </c>
      <c r="I53" s="23">
        <f t="shared" si="11"/>
        <v>20098490</v>
      </c>
      <c r="J53" s="2"/>
    </row>
    <row r="54" spans="1:10" ht="29.25" customHeight="1" outlineLevel="7" x14ac:dyDescent="0.25">
      <c r="A54" s="123"/>
      <c r="B54" s="29" t="s">
        <v>69</v>
      </c>
      <c r="C54" s="7" t="s">
        <v>71</v>
      </c>
      <c r="D54" s="64">
        <v>22919693.34</v>
      </c>
      <c r="E54" s="18">
        <v>22919693.34</v>
      </c>
      <c r="F54" s="65">
        <v>19672690</v>
      </c>
      <c r="G54" s="6">
        <v>19672690</v>
      </c>
      <c r="H54" s="6">
        <v>20098490</v>
      </c>
      <c r="I54" s="6">
        <f>H54</f>
        <v>20098490</v>
      </c>
      <c r="J54" s="2"/>
    </row>
    <row r="55" spans="1:10" ht="45" customHeight="1" outlineLevel="7" x14ac:dyDescent="0.25">
      <c r="A55" s="125"/>
      <c r="B55" s="28" t="s">
        <v>111</v>
      </c>
      <c r="C55" s="22" t="s">
        <v>112</v>
      </c>
      <c r="D55" s="67">
        <f>D56+D57</f>
        <v>200000</v>
      </c>
      <c r="E55" s="67">
        <f t="shared" ref="E55:I55" si="12">E56+E57</f>
        <v>200000</v>
      </c>
      <c r="F55" s="67">
        <f t="shared" si="12"/>
        <v>0</v>
      </c>
      <c r="G55" s="67">
        <f t="shared" si="12"/>
        <v>0</v>
      </c>
      <c r="H55" s="67">
        <f t="shared" si="12"/>
        <v>0</v>
      </c>
      <c r="I55" s="67">
        <f t="shared" si="12"/>
        <v>0</v>
      </c>
      <c r="J55" s="2"/>
    </row>
    <row r="56" spans="1:10" ht="38.25" outlineLevel="7" x14ac:dyDescent="0.25">
      <c r="A56" s="125"/>
      <c r="B56" s="28" t="s">
        <v>269</v>
      </c>
      <c r="C56" s="22">
        <v>1500921556</v>
      </c>
      <c r="D56" s="111">
        <v>100000</v>
      </c>
      <c r="E56" s="112">
        <v>100000</v>
      </c>
      <c r="F56" s="113">
        <v>0</v>
      </c>
      <c r="G56" s="23">
        <v>0</v>
      </c>
      <c r="H56" s="23">
        <v>0</v>
      </c>
      <c r="I56" s="23">
        <v>0</v>
      </c>
      <c r="J56" s="2"/>
    </row>
    <row r="57" spans="1:10" ht="25.5" outlineLevel="7" x14ac:dyDescent="0.25">
      <c r="A57" s="125"/>
      <c r="B57" s="29" t="s">
        <v>252</v>
      </c>
      <c r="C57" s="22">
        <v>1500921557</v>
      </c>
      <c r="D57" s="111">
        <v>100000</v>
      </c>
      <c r="E57" s="112">
        <v>100000</v>
      </c>
      <c r="F57" s="113"/>
      <c r="G57" s="23"/>
      <c r="H57" s="23"/>
      <c r="I57" s="23"/>
      <c r="J57" s="2"/>
    </row>
    <row r="58" spans="1:10" ht="25.5" outlineLevel="7" x14ac:dyDescent="0.25">
      <c r="A58" s="86">
        <v>3</v>
      </c>
      <c r="B58" s="80" t="s">
        <v>243</v>
      </c>
      <c r="C58" s="101">
        <v>1600000000</v>
      </c>
      <c r="D58" s="107">
        <f>D59+D61</f>
        <v>662157</v>
      </c>
      <c r="E58" s="99">
        <f>D58</f>
        <v>662157</v>
      </c>
      <c r="F58" s="70"/>
      <c r="G58" s="100"/>
      <c r="H58" s="46"/>
      <c r="I58" s="46"/>
      <c r="J58" s="2"/>
    </row>
    <row r="59" spans="1:10" ht="28.5" customHeight="1" outlineLevel="7" x14ac:dyDescent="0.25">
      <c r="A59" s="86"/>
      <c r="B59" s="62" t="s">
        <v>244</v>
      </c>
      <c r="C59" s="78">
        <v>1601900000</v>
      </c>
      <c r="D59" s="84">
        <f>D60</f>
        <v>108714</v>
      </c>
      <c r="E59" s="18">
        <f>D59</f>
        <v>108714</v>
      </c>
      <c r="F59" s="8"/>
      <c r="G59" s="65"/>
      <c r="H59" s="6"/>
      <c r="I59" s="6"/>
      <c r="J59" s="2"/>
    </row>
    <row r="60" spans="1:10" ht="18.75" customHeight="1" outlineLevel="7" x14ac:dyDescent="0.25">
      <c r="A60" s="86"/>
      <c r="B60" s="62" t="s">
        <v>245</v>
      </c>
      <c r="C60" s="78">
        <v>1601961024</v>
      </c>
      <c r="D60" s="84">
        <v>108714</v>
      </c>
      <c r="E60" s="18">
        <f>D60</f>
        <v>108714</v>
      </c>
      <c r="F60" s="8"/>
      <c r="G60" s="65"/>
      <c r="H60" s="6"/>
      <c r="I60" s="6"/>
      <c r="J60" s="2"/>
    </row>
    <row r="61" spans="1:10" ht="20.25" customHeight="1" outlineLevel="7" x14ac:dyDescent="0.25">
      <c r="A61" s="86"/>
      <c r="B61" s="62" t="s">
        <v>246</v>
      </c>
      <c r="C61" s="78">
        <v>1602000000</v>
      </c>
      <c r="D61" s="84">
        <f>D62</f>
        <v>553443</v>
      </c>
      <c r="E61" s="18">
        <f>D61</f>
        <v>553443</v>
      </c>
      <c r="F61" s="8"/>
      <c r="G61" s="65"/>
      <c r="H61" s="6"/>
      <c r="I61" s="6"/>
      <c r="J61" s="2"/>
    </row>
    <row r="62" spans="1:10" ht="20.25" customHeight="1" outlineLevel="7" x14ac:dyDescent="0.25">
      <c r="A62" s="86"/>
      <c r="B62" s="62" t="s">
        <v>247</v>
      </c>
      <c r="C62" s="78">
        <v>1602061025</v>
      </c>
      <c r="D62" s="84">
        <v>553443</v>
      </c>
      <c r="E62" s="18">
        <f>D62</f>
        <v>553443</v>
      </c>
      <c r="F62" s="8"/>
      <c r="G62" s="65"/>
      <c r="H62" s="6"/>
      <c r="I62" s="6"/>
      <c r="J62" s="2"/>
    </row>
    <row r="63" spans="1:10" ht="30.6" customHeight="1" outlineLevel="7" x14ac:dyDescent="0.25">
      <c r="A63" s="122">
        <v>4</v>
      </c>
      <c r="B63" s="44" t="s">
        <v>95</v>
      </c>
      <c r="C63" s="45">
        <v>1700000000</v>
      </c>
      <c r="D63" s="71">
        <f t="shared" ref="D63:I63" si="13">D64+D69+D78</f>
        <v>11570540.760000002</v>
      </c>
      <c r="E63" s="71">
        <f t="shared" si="13"/>
        <v>3568516.4000000004</v>
      </c>
      <c r="F63" s="71">
        <f t="shared" si="13"/>
        <v>6963055.4199999999</v>
      </c>
      <c r="G63" s="46">
        <f t="shared" si="13"/>
        <v>461031.06</v>
      </c>
      <c r="H63" s="46">
        <f t="shared" si="13"/>
        <v>6967176.1400000006</v>
      </c>
      <c r="I63" s="46">
        <f t="shared" si="13"/>
        <v>465151.78</v>
      </c>
      <c r="J63" s="2"/>
    </row>
    <row r="64" spans="1:10" ht="25.5" outlineLevel="4" x14ac:dyDescent="0.25">
      <c r="A64" s="123"/>
      <c r="B64" s="30" t="s">
        <v>76</v>
      </c>
      <c r="C64" s="24" t="s">
        <v>43</v>
      </c>
      <c r="D64" s="25">
        <f>D65+D66+D67+D68</f>
        <v>3442233.33</v>
      </c>
      <c r="E64" s="25">
        <f>E65+E66+E67+E68</f>
        <v>3442233.33</v>
      </c>
      <c r="F64" s="25">
        <f>F65</f>
        <v>395354.05</v>
      </c>
      <c r="G64" s="25">
        <f t="shared" ref="G64:I64" si="14">G65</f>
        <v>395354.05</v>
      </c>
      <c r="H64" s="25">
        <f t="shared" si="14"/>
        <v>399474.77</v>
      </c>
      <c r="I64" s="25">
        <f t="shared" si="14"/>
        <v>399474.77</v>
      </c>
      <c r="J64" s="2"/>
    </row>
    <row r="65" spans="1:10" ht="17.45" customHeight="1" outlineLevel="5" x14ac:dyDescent="0.25">
      <c r="A65" s="123"/>
      <c r="B65" s="29" t="s">
        <v>77</v>
      </c>
      <c r="C65" s="114">
        <v>1700217021</v>
      </c>
      <c r="D65" s="68">
        <v>2253438.96</v>
      </c>
      <c r="E65" s="115">
        <v>2253438.96</v>
      </c>
      <c r="F65" s="68">
        <v>395354.05</v>
      </c>
      <c r="G65" s="68">
        <v>395354.05</v>
      </c>
      <c r="H65" s="68">
        <v>399474.77</v>
      </c>
      <c r="I65" s="68">
        <v>399474.77</v>
      </c>
      <c r="J65" s="2"/>
    </row>
    <row r="66" spans="1:10" ht="25.5" customHeight="1" outlineLevel="5" x14ac:dyDescent="0.25">
      <c r="A66" s="123"/>
      <c r="B66" s="31" t="s">
        <v>254</v>
      </c>
      <c r="C66" s="13">
        <v>1700217022</v>
      </c>
      <c r="D66" s="8">
        <v>160326.91</v>
      </c>
      <c r="E66" s="18">
        <v>160326.91</v>
      </c>
      <c r="F66" s="8"/>
      <c r="G66" s="8"/>
      <c r="H66" s="8"/>
      <c r="I66" s="8"/>
      <c r="J66" s="2"/>
    </row>
    <row r="67" spans="1:10" ht="17.45" customHeight="1" outlineLevel="5" x14ac:dyDescent="0.25">
      <c r="A67" s="123"/>
      <c r="B67" s="31" t="s">
        <v>255</v>
      </c>
      <c r="C67" s="13">
        <v>1700217023</v>
      </c>
      <c r="D67" s="8">
        <v>508308.38</v>
      </c>
      <c r="E67" s="118">
        <v>508308.38</v>
      </c>
      <c r="F67" s="8"/>
      <c r="G67" s="8"/>
      <c r="H67" s="8"/>
      <c r="I67" s="8"/>
      <c r="J67" s="2"/>
    </row>
    <row r="68" spans="1:10" ht="17.45" customHeight="1" outlineLevel="5" x14ac:dyDescent="0.25">
      <c r="A68" s="123"/>
      <c r="B68" s="31" t="s">
        <v>256</v>
      </c>
      <c r="C68" s="13">
        <v>1700217024</v>
      </c>
      <c r="D68" s="8">
        <v>520159.08</v>
      </c>
      <c r="E68" s="118">
        <v>520159.08</v>
      </c>
      <c r="F68" s="8"/>
      <c r="G68" s="8"/>
      <c r="H68" s="8"/>
      <c r="I68" s="8"/>
      <c r="J68" s="2"/>
    </row>
    <row r="69" spans="1:10" ht="19.5" customHeight="1" outlineLevel="5" x14ac:dyDescent="0.25">
      <c r="A69" s="123"/>
      <c r="B69" s="28" t="s">
        <v>268</v>
      </c>
      <c r="C69" s="116" t="s">
        <v>75</v>
      </c>
      <c r="D69" s="117">
        <f>D70+D71+D72+D73+D74+D75+D76+D77</f>
        <v>3464097.5200000005</v>
      </c>
      <c r="E69" s="117">
        <f t="shared" ref="E69:I69" si="15">E70+E71+E72+E73+E74+E75+E76+E77</f>
        <v>34640.97</v>
      </c>
      <c r="F69" s="117">
        <f t="shared" si="15"/>
        <v>2961176.3</v>
      </c>
      <c r="G69" s="117">
        <f t="shared" si="15"/>
        <v>29611.760000000002</v>
      </c>
      <c r="H69" s="117">
        <f t="shared" si="15"/>
        <v>2961176.3</v>
      </c>
      <c r="I69" s="117">
        <f t="shared" si="15"/>
        <v>29611.760000000002</v>
      </c>
      <c r="J69" s="2"/>
    </row>
    <row r="70" spans="1:10" ht="26.25" customHeight="1" outlineLevel="5" x14ac:dyDescent="0.25">
      <c r="A70" s="123"/>
      <c r="B70" s="55" t="s">
        <v>202</v>
      </c>
      <c r="C70" s="56" t="s">
        <v>158</v>
      </c>
      <c r="D70" s="69">
        <v>306432.13</v>
      </c>
      <c r="E70" s="8">
        <v>3064.32</v>
      </c>
      <c r="F70" s="8">
        <v>0</v>
      </c>
      <c r="G70" s="8">
        <v>0</v>
      </c>
      <c r="H70" s="8">
        <v>0</v>
      </c>
      <c r="I70" s="8">
        <v>0</v>
      </c>
      <c r="J70" s="2"/>
    </row>
    <row r="71" spans="1:10" ht="27" customHeight="1" outlineLevel="5" x14ac:dyDescent="0.25">
      <c r="A71" s="123"/>
      <c r="B71" s="55" t="s">
        <v>201</v>
      </c>
      <c r="C71" s="56" t="s">
        <v>155</v>
      </c>
      <c r="D71" s="8">
        <v>435471.42</v>
      </c>
      <c r="E71" s="8">
        <v>4354.71</v>
      </c>
      <c r="F71" s="8">
        <v>0</v>
      </c>
      <c r="G71" s="8">
        <v>0</v>
      </c>
      <c r="H71" s="8">
        <v>0</v>
      </c>
      <c r="I71" s="8">
        <v>0</v>
      </c>
      <c r="J71" s="2"/>
    </row>
    <row r="72" spans="1:10" ht="30" customHeight="1" outlineLevel="5" x14ac:dyDescent="0.25">
      <c r="A72" s="123"/>
      <c r="B72" s="55" t="s">
        <v>200</v>
      </c>
      <c r="C72" s="56" t="s">
        <v>156</v>
      </c>
      <c r="D72" s="8">
        <v>1800285.19</v>
      </c>
      <c r="E72" s="8">
        <v>18002.849999999999</v>
      </c>
      <c r="F72" s="8">
        <v>0</v>
      </c>
      <c r="G72" s="8">
        <v>0</v>
      </c>
      <c r="H72" s="8">
        <v>0</v>
      </c>
      <c r="I72" s="8">
        <v>0</v>
      </c>
      <c r="J72" s="2"/>
    </row>
    <row r="73" spans="1:10" ht="28.5" customHeight="1" outlineLevel="5" x14ac:dyDescent="0.25">
      <c r="A73" s="123"/>
      <c r="B73" s="55" t="s">
        <v>199</v>
      </c>
      <c r="C73" s="56" t="s">
        <v>157</v>
      </c>
      <c r="D73" s="8">
        <v>921908.78</v>
      </c>
      <c r="E73" s="8">
        <v>9219.09</v>
      </c>
      <c r="F73" s="8">
        <v>0</v>
      </c>
      <c r="G73" s="8">
        <v>0</v>
      </c>
      <c r="H73" s="8">
        <v>0</v>
      </c>
      <c r="I73" s="8">
        <v>0</v>
      </c>
      <c r="J73" s="2"/>
    </row>
    <row r="74" spans="1:10" ht="28.5" customHeight="1" outlineLevel="5" x14ac:dyDescent="0.25">
      <c r="A74" s="123"/>
      <c r="B74" s="55" t="s">
        <v>198</v>
      </c>
      <c r="C74" s="56" t="s">
        <v>110</v>
      </c>
      <c r="D74" s="8"/>
      <c r="E74" s="8"/>
      <c r="F74" s="8">
        <v>1518089.25</v>
      </c>
      <c r="G74" s="8">
        <v>15180.89</v>
      </c>
      <c r="H74" s="8"/>
      <c r="I74" s="8"/>
      <c r="J74" s="2"/>
    </row>
    <row r="75" spans="1:10" ht="27.75" customHeight="1" outlineLevel="5" x14ac:dyDescent="0.25">
      <c r="A75" s="123"/>
      <c r="B75" s="55" t="s">
        <v>197</v>
      </c>
      <c r="C75" s="56" t="s">
        <v>167</v>
      </c>
      <c r="D75" s="8"/>
      <c r="E75" s="8"/>
      <c r="F75" s="8">
        <v>1443087.05</v>
      </c>
      <c r="G75" s="8">
        <v>14430.87</v>
      </c>
      <c r="H75" s="8"/>
      <c r="I75" s="8"/>
      <c r="J75" s="2"/>
    </row>
    <row r="76" spans="1:10" ht="29.25" customHeight="1" outlineLevel="5" x14ac:dyDescent="0.25">
      <c r="A76" s="123"/>
      <c r="B76" s="55" t="s">
        <v>196</v>
      </c>
      <c r="C76" s="56" t="s">
        <v>168</v>
      </c>
      <c r="D76" s="8"/>
      <c r="E76" s="8"/>
      <c r="F76" s="8"/>
      <c r="G76" s="8"/>
      <c r="H76" s="8">
        <v>1510104.4</v>
      </c>
      <c r="I76" s="8">
        <v>15101.04</v>
      </c>
      <c r="J76" s="2"/>
    </row>
    <row r="77" spans="1:10" ht="27.75" customHeight="1" outlineLevel="5" x14ac:dyDescent="0.25">
      <c r="A77" s="123"/>
      <c r="B77" s="55" t="s">
        <v>195</v>
      </c>
      <c r="C77" s="56" t="s">
        <v>169</v>
      </c>
      <c r="D77" s="8"/>
      <c r="E77" s="8"/>
      <c r="F77" s="8"/>
      <c r="G77" s="8"/>
      <c r="H77" s="8">
        <v>1451071.9</v>
      </c>
      <c r="I77" s="8">
        <v>14510.72</v>
      </c>
      <c r="J77" s="2"/>
    </row>
    <row r="78" spans="1:10" ht="18" customHeight="1" outlineLevel="5" x14ac:dyDescent="0.25">
      <c r="A78" s="123"/>
      <c r="B78" s="59" t="s">
        <v>159</v>
      </c>
      <c r="C78" s="58">
        <v>1700400000</v>
      </c>
      <c r="D78" s="57">
        <f>D79+D80+D81+D82+D83+D84+D85+D86+D87</f>
        <v>4664209.91</v>
      </c>
      <c r="E78" s="57">
        <f t="shared" ref="E78:I78" si="16">E79+E80+E81+E82+E83+E84+E85+E86+E87</f>
        <v>91642.1</v>
      </c>
      <c r="F78" s="57">
        <f t="shared" si="16"/>
        <v>3606525.0700000003</v>
      </c>
      <c r="G78" s="57">
        <f t="shared" si="16"/>
        <v>36065.25</v>
      </c>
      <c r="H78" s="57">
        <f t="shared" si="16"/>
        <v>3606525.0700000003</v>
      </c>
      <c r="I78" s="57">
        <f t="shared" si="16"/>
        <v>36065.25</v>
      </c>
      <c r="J78" s="2"/>
    </row>
    <row r="79" spans="1:10" ht="28.5" customHeight="1" outlineLevel="5" x14ac:dyDescent="0.25">
      <c r="A79" s="123"/>
      <c r="B79" s="55" t="s">
        <v>194</v>
      </c>
      <c r="C79" s="56" t="s">
        <v>160</v>
      </c>
      <c r="D79" s="8">
        <v>1638322.33</v>
      </c>
      <c r="E79" s="8">
        <v>16383.22</v>
      </c>
      <c r="F79" s="8">
        <v>0</v>
      </c>
      <c r="G79" s="8">
        <v>0</v>
      </c>
      <c r="H79" s="8">
        <v>0</v>
      </c>
      <c r="I79" s="8">
        <v>0</v>
      </c>
      <c r="J79" s="2"/>
    </row>
    <row r="80" spans="1:10" ht="30.75" customHeight="1" outlineLevel="5" x14ac:dyDescent="0.25">
      <c r="A80" s="123"/>
      <c r="B80" s="55" t="s">
        <v>193</v>
      </c>
      <c r="C80" s="56" t="s">
        <v>161</v>
      </c>
      <c r="D80" s="8">
        <v>1465281.52</v>
      </c>
      <c r="E80" s="8">
        <v>14652.82</v>
      </c>
      <c r="F80" s="8">
        <v>0</v>
      </c>
      <c r="G80" s="8">
        <v>0</v>
      </c>
      <c r="H80" s="8">
        <v>0</v>
      </c>
      <c r="I80" s="8">
        <v>0</v>
      </c>
      <c r="J80" s="2"/>
    </row>
    <row r="81" spans="1:10" ht="27" customHeight="1" outlineLevel="5" x14ac:dyDescent="0.25">
      <c r="A81" s="123"/>
      <c r="B81" s="55" t="s">
        <v>192</v>
      </c>
      <c r="C81" s="56" t="s">
        <v>170</v>
      </c>
      <c r="D81" s="8"/>
      <c r="E81" s="8"/>
      <c r="F81" s="8">
        <v>1184561.24</v>
      </c>
      <c r="G81" s="8">
        <v>11845.61</v>
      </c>
      <c r="H81" s="8"/>
      <c r="I81" s="8"/>
      <c r="J81" s="2"/>
    </row>
    <row r="82" spans="1:10" ht="29.25" customHeight="1" outlineLevel="5" x14ac:dyDescent="0.25">
      <c r="A82" s="123"/>
      <c r="B82" s="55" t="s">
        <v>191</v>
      </c>
      <c r="C82" s="56" t="s">
        <v>171</v>
      </c>
      <c r="D82" s="8"/>
      <c r="E82" s="8"/>
      <c r="F82" s="8">
        <v>1187237.1299999999</v>
      </c>
      <c r="G82" s="8">
        <v>11872.37</v>
      </c>
      <c r="H82" s="8"/>
      <c r="I82" s="8"/>
      <c r="J82" s="2"/>
    </row>
    <row r="83" spans="1:10" ht="27" customHeight="1" outlineLevel="5" x14ac:dyDescent="0.25">
      <c r="A83" s="123"/>
      <c r="B83" s="55" t="s">
        <v>190</v>
      </c>
      <c r="C83" s="56" t="s">
        <v>172</v>
      </c>
      <c r="D83" s="8"/>
      <c r="E83" s="8"/>
      <c r="F83" s="8">
        <v>1234726.7</v>
      </c>
      <c r="G83" s="8">
        <v>12347.27</v>
      </c>
      <c r="H83" s="8"/>
      <c r="I83" s="8"/>
      <c r="J83" s="2"/>
    </row>
    <row r="84" spans="1:10" ht="39.75" customHeight="1" outlineLevel="5" x14ac:dyDescent="0.25">
      <c r="A84" s="123"/>
      <c r="B84" s="62" t="s">
        <v>189</v>
      </c>
      <c r="C84" s="56" t="s">
        <v>173</v>
      </c>
      <c r="D84" s="8"/>
      <c r="E84" s="8"/>
      <c r="F84" s="8"/>
      <c r="G84" s="8"/>
      <c r="H84" s="8">
        <v>1234726.7</v>
      </c>
      <c r="I84" s="8">
        <v>12347.27</v>
      </c>
      <c r="J84" s="2"/>
    </row>
    <row r="85" spans="1:10" ht="30.75" customHeight="1" outlineLevel="5" x14ac:dyDescent="0.25">
      <c r="A85" s="123"/>
      <c r="B85" s="55" t="s">
        <v>188</v>
      </c>
      <c r="C85" s="56" t="s">
        <v>174</v>
      </c>
      <c r="D85" s="8"/>
      <c r="E85" s="8"/>
      <c r="F85" s="8"/>
      <c r="G85" s="8"/>
      <c r="H85" s="8">
        <v>1187237.1299999999</v>
      </c>
      <c r="I85" s="8">
        <v>11872.37</v>
      </c>
      <c r="J85" s="2"/>
    </row>
    <row r="86" spans="1:10" ht="27" customHeight="1" outlineLevel="5" x14ac:dyDescent="0.25">
      <c r="A86" s="123"/>
      <c r="B86" s="55" t="s">
        <v>187</v>
      </c>
      <c r="C86" s="56" t="s">
        <v>175</v>
      </c>
      <c r="D86" s="8"/>
      <c r="E86" s="8"/>
      <c r="F86" s="8"/>
      <c r="G86" s="8"/>
      <c r="H86" s="8">
        <v>1184561.24</v>
      </c>
      <c r="I86" s="8">
        <v>11845.61</v>
      </c>
      <c r="J86" s="2"/>
    </row>
    <row r="87" spans="1:10" ht="39" customHeight="1" outlineLevel="5" x14ac:dyDescent="0.25">
      <c r="A87" s="123"/>
      <c r="B87" s="55" t="s">
        <v>186</v>
      </c>
      <c r="C87" s="56" t="s">
        <v>162</v>
      </c>
      <c r="D87" s="8">
        <v>1560606.06</v>
      </c>
      <c r="E87" s="8">
        <v>60606.06</v>
      </c>
      <c r="F87" s="8">
        <v>0</v>
      </c>
      <c r="G87" s="8">
        <v>0</v>
      </c>
      <c r="H87" s="8">
        <v>0</v>
      </c>
      <c r="I87" s="8">
        <v>0</v>
      </c>
      <c r="J87" s="2"/>
    </row>
    <row r="88" spans="1:10" ht="34.9" customHeight="1" outlineLevel="6" x14ac:dyDescent="0.25">
      <c r="A88" s="122">
        <v>5</v>
      </c>
      <c r="B88" s="44" t="s">
        <v>139</v>
      </c>
      <c r="C88" s="47">
        <v>1800000000</v>
      </c>
      <c r="D88" s="70">
        <f>D89+D91</f>
        <v>699900</v>
      </c>
      <c r="E88" s="70">
        <f>E89+E91</f>
        <v>699900</v>
      </c>
      <c r="F88" s="70">
        <f t="shared" ref="F88:I88" si="17">F89</f>
        <v>115000</v>
      </c>
      <c r="G88" s="83">
        <f t="shared" si="17"/>
        <v>115000</v>
      </c>
      <c r="H88" s="71">
        <f t="shared" si="17"/>
        <v>115000</v>
      </c>
      <c r="I88" s="71">
        <f t="shared" si="17"/>
        <v>115000</v>
      </c>
      <c r="J88" s="2"/>
    </row>
    <row r="89" spans="1:10" ht="20.45" customHeight="1" outlineLevel="7" x14ac:dyDescent="0.25">
      <c r="A89" s="123"/>
      <c r="B89" s="28" t="s">
        <v>83</v>
      </c>
      <c r="C89" s="22" t="s">
        <v>85</v>
      </c>
      <c r="D89" s="41">
        <f>D90</f>
        <v>599900</v>
      </c>
      <c r="E89" s="41">
        <f t="shared" ref="E89:I89" si="18">E90</f>
        <v>599900</v>
      </c>
      <c r="F89" s="41">
        <f t="shared" si="18"/>
        <v>115000</v>
      </c>
      <c r="G89" s="23">
        <f t="shared" si="18"/>
        <v>115000</v>
      </c>
      <c r="H89" s="23">
        <f t="shared" si="18"/>
        <v>115000</v>
      </c>
      <c r="I89" s="23">
        <f t="shared" si="18"/>
        <v>115000</v>
      </c>
      <c r="J89" s="2"/>
    </row>
    <row r="90" spans="1:10" ht="22.15" customHeight="1" outlineLevel="2" x14ac:dyDescent="0.25">
      <c r="A90" s="124"/>
      <c r="B90" s="29" t="s">
        <v>84</v>
      </c>
      <c r="C90" s="7" t="s">
        <v>86</v>
      </c>
      <c r="D90" s="6">
        <v>599900</v>
      </c>
      <c r="E90" s="6">
        <v>599900</v>
      </c>
      <c r="F90" s="6">
        <v>115000</v>
      </c>
      <c r="G90" s="6">
        <v>115000</v>
      </c>
      <c r="H90" s="6">
        <v>115000</v>
      </c>
      <c r="I90" s="6">
        <v>115000</v>
      </c>
      <c r="J90" s="2"/>
    </row>
    <row r="91" spans="1:10" ht="22.15" customHeight="1" outlineLevel="2" x14ac:dyDescent="0.25">
      <c r="A91" s="85"/>
      <c r="B91" s="87" t="s">
        <v>203</v>
      </c>
      <c r="C91" s="88">
        <v>1800300000</v>
      </c>
      <c r="D91" s="6">
        <f>D92</f>
        <v>100000</v>
      </c>
      <c r="E91" s="6">
        <f>E92</f>
        <v>100000</v>
      </c>
      <c r="F91" s="6"/>
      <c r="G91" s="6"/>
      <c r="H91" s="6"/>
      <c r="I91" s="6"/>
      <c r="J91" s="2"/>
    </row>
    <row r="92" spans="1:10" ht="22.15" customHeight="1" outlineLevel="2" x14ac:dyDescent="0.25">
      <c r="A92" s="85"/>
      <c r="B92" s="87" t="s">
        <v>204</v>
      </c>
      <c r="C92" s="88">
        <v>1800306024</v>
      </c>
      <c r="D92" s="6">
        <v>100000</v>
      </c>
      <c r="E92" s="6">
        <f>D92</f>
        <v>100000</v>
      </c>
      <c r="F92" s="6"/>
      <c r="G92" s="6"/>
      <c r="H92" s="6"/>
      <c r="I92" s="6"/>
      <c r="J92" s="2"/>
    </row>
    <row r="93" spans="1:10" ht="29.25" customHeight="1" outlineLevel="3" x14ac:dyDescent="0.25">
      <c r="A93" s="122">
        <v>6</v>
      </c>
      <c r="B93" s="44" t="s">
        <v>140</v>
      </c>
      <c r="C93" s="45">
        <v>1900000000</v>
      </c>
      <c r="D93" s="46">
        <f>D94</f>
        <v>1573157.56</v>
      </c>
      <c r="E93" s="46">
        <f t="shared" ref="E93:I94" si="19">E94</f>
        <v>110328.22</v>
      </c>
      <c r="F93" s="46">
        <f t="shared" si="19"/>
        <v>0</v>
      </c>
      <c r="G93" s="46">
        <f t="shared" si="19"/>
        <v>0</v>
      </c>
      <c r="H93" s="46">
        <f t="shared" si="19"/>
        <v>0</v>
      </c>
      <c r="I93" s="46">
        <f t="shared" si="19"/>
        <v>0</v>
      </c>
      <c r="J93" s="2"/>
    </row>
    <row r="94" spans="1:10" ht="31.5" customHeight="1" outlineLevel="4" x14ac:dyDescent="0.25">
      <c r="A94" s="123"/>
      <c r="B94" s="28" t="s">
        <v>267</v>
      </c>
      <c r="C94" s="22">
        <v>1900100000</v>
      </c>
      <c r="D94" s="23">
        <f>D95</f>
        <v>1573157.56</v>
      </c>
      <c r="E94" s="23">
        <f t="shared" si="19"/>
        <v>110328.22</v>
      </c>
      <c r="F94" s="23">
        <f t="shared" si="19"/>
        <v>0</v>
      </c>
      <c r="G94" s="23">
        <f t="shared" si="19"/>
        <v>0</v>
      </c>
      <c r="H94" s="23">
        <f t="shared" si="19"/>
        <v>0</v>
      </c>
      <c r="I94" s="23">
        <f t="shared" si="19"/>
        <v>0</v>
      </c>
      <c r="J94" s="2"/>
    </row>
    <row r="95" spans="1:10" ht="43.5" customHeight="1" outlineLevel="6" x14ac:dyDescent="0.25">
      <c r="A95" s="124"/>
      <c r="B95" s="29" t="s">
        <v>205</v>
      </c>
      <c r="C95" s="7" t="s">
        <v>36</v>
      </c>
      <c r="D95" s="6">
        <v>1573157.56</v>
      </c>
      <c r="E95" s="6">
        <v>110328.22</v>
      </c>
      <c r="F95" s="6">
        <v>0</v>
      </c>
      <c r="G95" s="6">
        <v>0</v>
      </c>
      <c r="H95" s="6">
        <v>0</v>
      </c>
      <c r="I95" s="6">
        <v>0</v>
      </c>
      <c r="J95" s="2"/>
    </row>
    <row r="96" spans="1:10" ht="31.9" customHeight="1" outlineLevel="6" x14ac:dyDescent="0.25">
      <c r="A96" s="122">
        <v>7</v>
      </c>
      <c r="B96" s="44" t="s">
        <v>41</v>
      </c>
      <c r="C96" s="48">
        <v>2000000000</v>
      </c>
      <c r="D96" s="46">
        <f>D97</f>
        <v>59800790</v>
      </c>
      <c r="E96" s="46">
        <f>E97</f>
        <v>1588007.9</v>
      </c>
      <c r="F96" s="46">
        <f t="shared" ref="F96:I96" si="20">F97</f>
        <v>0</v>
      </c>
      <c r="G96" s="46">
        <f t="shared" si="20"/>
        <v>0</v>
      </c>
      <c r="H96" s="46">
        <f t="shared" si="20"/>
        <v>0</v>
      </c>
      <c r="I96" s="46">
        <f t="shared" si="20"/>
        <v>0</v>
      </c>
      <c r="J96" s="2"/>
    </row>
    <row r="97" spans="1:10" ht="29.45" customHeight="1" outlineLevel="6" x14ac:dyDescent="0.25">
      <c r="A97" s="123"/>
      <c r="B97" s="28" t="s">
        <v>42</v>
      </c>
      <c r="C97" s="26">
        <v>2000100000</v>
      </c>
      <c r="D97" s="23">
        <f>D98+D100+D101+D99</f>
        <v>59800790</v>
      </c>
      <c r="E97" s="23">
        <f>E98+E100+E101+E99</f>
        <v>1588007.9</v>
      </c>
      <c r="F97" s="23">
        <f t="shared" ref="F97:I97" si="21">F98+F100+F101</f>
        <v>0</v>
      </c>
      <c r="G97" s="23">
        <f t="shared" si="21"/>
        <v>0</v>
      </c>
      <c r="H97" s="23">
        <f t="shared" si="21"/>
        <v>0</v>
      </c>
      <c r="I97" s="23">
        <f t="shared" si="21"/>
        <v>0</v>
      </c>
      <c r="J97" s="2"/>
    </row>
    <row r="98" spans="1:10" ht="38.25" outlineLevel="6" x14ac:dyDescent="0.25">
      <c r="A98" s="123"/>
      <c r="B98" s="29" t="s">
        <v>122</v>
      </c>
      <c r="C98" s="13">
        <v>2000120001</v>
      </c>
      <c r="D98" s="6">
        <v>700000</v>
      </c>
      <c r="E98" s="6">
        <v>700000</v>
      </c>
      <c r="F98" s="6">
        <v>0</v>
      </c>
      <c r="G98" s="6">
        <v>0</v>
      </c>
      <c r="H98" s="6">
        <v>0</v>
      </c>
      <c r="I98" s="6">
        <v>0</v>
      </c>
      <c r="J98" s="2"/>
    </row>
    <row r="99" spans="1:10" ht="30.75" customHeight="1" outlineLevel="6" x14ac:dyDescent="0.25">
      <c r="A99" s="123"/>
      <c r="B99" s="29" t="s">
        <v>258</v>
      </c>
      <c r="C99" s="119">
        <v>2000120003</v>
      </c>
      <c r="D99" s="6">
        <v>300000</v>
      </c>
      <c r="E99" s="6">
        <v>300000</v>
      </c>
      <c r="F99" s="6"/>
      <c r="G99" s="6"/>
      <c r="H99" s="6"/>
      <c r="I99" s="6"/>
      <c r="J99" s="2"/>
    </row>
    <row r="100" spans="1:10" ht="33.75" customHeight="1" outlineLevel="6" x14ac:dyDescent="0.25">
      <c r="A100" s="126"/>
      <c r="B100" s="29" t="s">
        <v>206</v>
      </c>
      <c r="C100" s="7" t="s">
        <v>116</v>
      </c>
      <c r="D100" s="6">
        <v>140000</v>
      </c>
      <c r="E100" s="6">
        <v>1400</v>
      </c>
      <c r="F100" s="6">
        <v>0</v>
      </c>
      <c r="G100" s="6">
        <v>0</v>
      </c>
      <c r="H100" s="6">
        <v>0</v>
      </c>
      <c r="I100" s="6">
        <v>0</v>
      </c>
      <c r="J100" s="2"/>
    </row>
    <row r="101" spans="1:10" ht="44.45" customHeight="1" outlineLevel="6" x14ac:dyDescent="0.25">
      <c r="A101" s="54"/>
      <c r="B101" s="29" t="s">
        <v>207</v>
      </c>
      <c r="C101" s="7" t="s">
        <v>149</v>
      </c>
      <c r="D101" s="6">
        <v>58660790</v>
      </c>
      <c r="E101" s="6">
        <v>586607.9</v>
      </c>
      <c r="F101" s="6">
        <v>0</v>
      </c>
      <c r="G101" s="6">
        <v>0</v>
      </c>
      <c r="H101" s="6">
        <v>0</v>
      </c>
      <c r="I101" s="6">
        <v>0</v>
      </c>
      <c r="J101" s="2"/>
    </row>
    <row r="102" spans="1:10" ht="29.45" customHeight="1" outlineLevel="7" x14ac:dyDescent="0.25">
      <c r="A102" s="122">
        <v>8</v>
      </c>
      <c r="B102" s="44" t="s">
        <v>37</v>
      </c>
      <c r="C102" s="45">
        <v>3300000000</v>
      </c>
      <c r="D102" s="46">
        <f>D103</f>
        <v>5954823</v>
      </c>
      <c r="E102" s="46">
        <f t="shared" ref="E102:I102" si="22">E103</f>
        <v>1200000</v>
      </c>
      <c r="F102" s="46">
        <f t="shared" si="22"/>
        <v>4578821.84</v>
      </c>
      <c r="G102" s="46">
        <f t="shared" si="22"/>
        <v>1200000</v>
      </c>
      <c r="H102" s="46">
        <f t="shared" si="22"/>
        <v>4772008.24</v>
      </c>
      <c r="I102" s="46">
        <f t="shared" si="22"/>
        <v>1200000</v>
      </c>
      <c r="J102" s="2"/>
    </row>
    <row r="103" spans="1:10" ht="28.15" customHeight="1" outlineLevel="2" x14ac:dyDescent="0.25">
      <c r="A103" s="123"/>
      <c r="B103" s="28" t="s">
        <v>15</v>
      </c>
      <c r="C103" s="22">
        <v>3000100000</v>
      </c>
      <c r="D103" s="23">
        <f>D104</f>
        <v>5954823</v>
      </c>
      <c r="E103" s="23">
        <f t="shared" ref="E103:I103" si="23">E104</f>
        <v>1200000</v>
      </c>
      <c r="F103" s="23">
        <f t="shared" si="23"/>
        <v>4578821.84</v>
      </c>
      <c r="G103" s="23">
        <f t="shared" si="23"/>
        <v>1200000</v>
      </c>
      <c r="H103" s="23">
        <f t="shared" si="23"/>
        <v>4772008.24</v>
      </c>
      <c r="I103" s="23">
        <f t="shared" si="23"/>
        <v>1200000</v>
      </c>
      <c r="J103" s="2"/>
    </row>
    <row r="104" spans="1:10" ht="37.9" customHeight="1" outlineLevel="3" x14ac:dyDescent="0.25">
      <c r="A104" s="124"/>
      <c r="B104" s="29" t="s">
        <v>16</v>
      </c>
      <c r="C104" s="7" t="s">
        <v>17</v>
      </c>
      <c r="D104" s="6">
        <v>5954823</v>
      </c>
      <c r="E104" s="6">
        <v>1200000</v>
      </c>
      <c r="F104" s="6">
        <v>4578821.84</v>
      </c>
      <c r="G104" s="6">
        <v>1200000</v>
      </c>
      <c r="H104" s="6">
        <v>4772008.24</v>
      </c>
      <c r="I104" s="6">
        <v>1200000</v>
      </c>
      <c r="J104" s="2"/>
    </row>
    <row r="105" spans="1:10" ht="32.25" customHeight="1" outlineLevel="4" x14ac:dyDescent="0.25">
      <c r="A105" s="122">
        <v>9</v>
      </c>
      <c r="B105" s="44" t="s">
        <v>179</v>
      </c>
      <c r="C105" s="45">
        <v>4000000000</v>
      </c>
      <c r="D105" s="46">
        <f t="shared" ref="D105:I105" si="24">D106+D115+D130</f>
        <v>191021090.31</v>
      </c>
      <c r="E105" s="46">
        <f t="shared" si="24"/>
        <v>35886248.140000001</v>
      </c>
      <c r="F105" s="46">
        <f t="shared" si="24"/>
        <v>31903000</v>
      </c>
      <c r="G105" s="46">
        <f t="shared" si="24"/>
        <v>31903000</v>
      </c>
      <c r="H105" s="46">
        <f t="shared" si="24"/>
        <v>43025000</v>
      </c>
      <c r="I105" s="46">
        <f t="shared" si="24"/>
        <v>43025000</v>
      </c>
      <c r="J105" s="2"/>
    </row>
    <row r="106" spans="1:10" ht="31.15" customHeight="1" outlineLevel="5" x14ac:dyDescent="0.25">
      <c r="A106" s="123"/>
      <c r="B106" s="28" t="s">
        <v>0</v>
      </c>
      <c r="C106" s="22">
        <v>4000100000</v>
      </c>
      <c r="D106" s="23">
        <f>D107+D108+D109+D110+D111+D112+D113+D114</f>
        <v>15514656.800000001</v>
      </c>
      <c r="E106" s="23">
        <f t="shared" ref="E106:I106" si="25">E107+E108+E109+E110+E111+E112+E113+E114</f>
        <v>15514656.800000001</v>
      </c>
      <c r="F106" s="23">
        <f t="shared" si="25"/>
        <v>18238185.109999999</v>
      </c>
      <c r="G106" s="23">
        <f t="shared" si="25"/>
        <v>18238185.109999999</v>
      </c>
      <c r="H106" s="23">
        <f t="shared" si="25"/>
        <v>24090146</v>
      </c>
      <c r="I106" s="23">
        <f t="shared" si="25"/>
        <v>24090146</v>
      </c>
      <c r="J106" s="2"/>
    </row>
    <row r="107" spans="1:10" ht="25.5" outlineLevel="6" x14ac:dyDescent="0.25">
      <c r="A107" s="123"/>
      <c r="B107" s="29" t="s">
        <v>25</v>
      </c>
      <c r="C107" s="7">
        <v>4000140101</v>
      </c>
      <c r="D107" s="6">
        <v>2500000</v>
      </c>
      <c r="E107" s="6">
        <v>2500000</v>
      </c>
      <c r="F107" s="6">
        <v>2620000</v>
      </c>
      <c r="G107" s="6">
        <v>2620000</v>
      </c>
      <c r="H107" s="6">
        <v>2745760</v>
      </c>
      <c r="I107" s="6">
        <v>2745760</v>
      </c>
      <c r="J107" s="2"/>
    </row>
    <row r="108" spans="1:10" ht="25.5" outlineLevel="7" x14ac:dyDescent="0.25">
      <c r="A108" s="123"/>
      <c r="B108" s="29" t="s">
        <v>26</v>
      </c>
      <c r="C108" s="7">
        <v>4000140102</v>
      </c>
      <c r="D108" s="6">
        <v>2800000</v>
      </c>
      <c r="E108" s="6">
        <v>2800000</v>
      </c>
      <c r="F108" s="6">
        <v>2620000</v>
      </c>
      <c r="G108" s="6">
        <v>2620000</v>
      </c>
      <c r="H108" s="6">
        <v>2745760</v>
      </c>
      <c r="I108" s="6">
        <v>2745760</v>
      </c>
      <c r="J108" s="2"/>
    </row>
    <row r="109" spans="1:10" ht="25.5" outlineLevel="3" x14ac:dyDescent="0.25">
      <c r="A109" s="123"/>
      <c r="B109" s="29" t="s">
        <v>27</v>
      </c>
      <c r="C109" s="7">
        <v>4000140103</v>
      </c>
      <c r="D109" s="6">
        <v>500000</v>
      </c>
      <c r="E109" s="6">
        <v>500000</v>
      </c>
      <c r="F109" s="6">
        <v>500000</v>
      </c>
      <c r="G109" s="6">
        <v>500000</v>
      </c>
      <c r="H109" s="6">
        <v>524000</v>
      </c>
      <c r="I109" s="6">
        <v>524000</v>
      </c>
      <c r="J109" s="2"/>
    </row>
    <row r="110" spans="1:10" ht="34.15" customHeight="1" outlineLevel="4" x14ac:dyDescent="0.25">
      <c r="A110" s="123"/>
      <c r="B110" s="29" t="s">
        <v>28</v>
      </c>
      <c r="C110" s="7">
        <v>4000140104</v>
      </c>
      <c r="D110" s="6">
        <v>5397737.0899999999</v>
      </c>
      <c r="E110" s="6">
        <v>5397737.0899999999</v>
      </c>
      <c r="F110" s="6">
        <v>5656828.4699999997</v>
      </c>
      <c r="G110" s="6">
        <v>5656828.4699999997</v>
      </c>
      <c r="H110" s="6">
        <v>5928356.2400000002</v>
      </c>
      <c r="I110" s="6">
        <v>5928356.2400000002</v>
      </c>
      <c r="J110" s="2"/>
    </row>
    <row r="111" spans="1:10" ht="28.9" customHeight="1" outlineLevel="5" x14ac:dyDescent="0.25">
      <c r="A111" s="123"/>
      <c r="B111" s="29" t="s">
        <v>29</v>
      </c>
      <c r="C111" s="7">
        <v>4000140105</v>
      </c>
      <c r="D111" s="6">
        <v>300000</v>
      </c>
      <c r="E111" s="6">
        <v>300000</v>
      </c>
      <c r="F111" s="6">
        <v>500000</v>
      </c>
      <c r="G111" s="6">
        <v>500000</v>
      </c>
      <c r="H111" s="6">
        <v>524000</v>
      </c>
      <c r="I111" s="6">
        <v>524000</v>
      </c>
      <c r="J111" s="2"/>
    </row>
    <row r="112" spans="1:10" ht="33.75" customHeight="1" outlineLevel="6" x14ac:dyDescent="0.25">
      <c r="A112" s="123"/>
      <c r="B112" s="29" t="s">
        <v>128</v>
      </c>
      <c r="C112" s="7">
        <v>4000140106</v>
      </c>
      <c r="D112" s="6">
        <v>350000</v>
      </c>
      <c r="E112" s="6">
        <v>350000</v>
      </c>
      <c r="F112" s="6">
        <v>300000</v>
      </c>
      <c r="G112" s="6">
        <v>300000</v>
      </c>
      <c r="H112" s="6">
        <v>314400</v>
      </c>
      <c r="I112" s="6">
        <v>314400</v>
      </c>
      <c r="J112" s="2"/>
    </row>
    <row r="113" spans="1:10" ht="31.9" customHeight="1" outlineLevel="6" x14ac:dyDescent="0.25">
      <c r="A113" s="123"/>
      <c r="B113" s="29" t="s">
        <v>87</v>
      </c>
      <c r="C113" s="7">
        <v>4000140107</v>
      </c>
      <c r="D113" s="6">
        <v>2613919.71</v>
      </c>
      <c r="E113" s="19">
        <v>2613919.71</v>
      </c>
      <c r="F113" s="6">
        <v>4937812.6399999997</v>
      </c>
      <c r="G113" s="6">
        <v>4937812.6399999997</v>
      </c>
      <c r="H113" s="6">
        <v>10151355.65</v>
      </c>
      <c r="I113" s="6">
        <v>10151355.65</v>
      </c>
      <c r="J113" s="2"/>
    </row>
    <row r="114" spans="1:10" ht="31.9" customHeight="1" outlineLevel="6" x14ac:dyDescent="0.25">
      <c r="A114" s="123"/>
      <c r="B114" s="29" t="s">
        <v>105</v>
      </c>
      <c r="C114" s="7">
        <v>4000140108</v>
      </c>
      <c r="D114" s="64">
        <v>1053000</v>
      </c>
      <c r="E114" s="18">
        <v>1053000</v>
      </c>
      <c r="F114" s="65">
        <v>1103544</v>
      </c>
      <c r="G114" s="6">
        <v>1103544</v>
      </c>
      <c r="H114" s="6">
        <v>1156514.1100000001</v>
      </c>
      <c r="I114" s="6">
        <v>1156514.1100000001</v>
      </c>
      <c r="J114" s="2"/>
    </row>
    <row r="115" spans="1:10" ht="30.75" customHeight="1" outlineLevel="7" x14ac:dyDescent="0.25">
      <c r="A115" s="123"/>
      <c r="B115" s="28" t="s">
        <v>264</v>
      </c>
      <c r="C115" s="22">
        <v>4000200000</v>
      </c>
      <c r="D115" s="23">
        <f>D116+D117+D118+D119+D120+D121+D122+D123+D124+D125+D127+D129+D126+D128</f>
        <v>168176433.50999999</v>
      </c>
      <c r="E115" s="23">
        <f>E116+E117+E118+E119+E120+E121+E122+E123+E124+E125+E127+E129+E126+E128</f>
        <v>13041591.339999998</v>
      </c>
      <c r="F115" s="23">
        <f t="shared" ref="F115:I115" si="26">F116+F117+F118+F119+F120+F121+F122+F123+F124+F125+F127+F129</f>
        <v>9927374.8900000006</v>
      </c>
      <c r="G115" s="23">
        <f t="shared" si="26"/>
        <v>9927374.8900000006</v>
      </c>
      <c r="H115" s="23">
        <f t="shared" si="26"/>
        <v>15018016.880000001</v>
      </c>
      <c r="I115" s="23">
        <f t="shared" si="26"/>
        <v>15018016.880000001</v>
      </c>
      <c r="J115" s="2"/>
    </row>
    <row r="116" spans="1:10" ht="25.5" outlineLevel="6" x14ac:dyDescent="0.25">
      <c r="A116" s="123"/>
      <c r="B116" s="29" t="s">
        <v>88</v>
      </c>
      <c r="C116" s="7">
        <v>4000240201</v>
      </c>
      <c r="D116" s="6">
        <v>1368009.93</v>
      </c>
      <c r="E116" s="6">
        <f>D116</f>
        <v>1368009.93</v>
      </c>
      <c r="F116" s="6">
        <v>5185812.6399999997</v>
      </c>
      <c r="G116" s="6">
        <v>5185812.6399999997</v>
      </c>
      <c r="H116" s="6">
        <v>10096859.640000001</v>
      </c>
      <c r="I116" s="6">
        <v>10096859.640000001</v>
      </c>
      <c r="J116" s="2"/>
    </row>
    <row r="117" spans="1:10" ht="25.5" outlineLevel="6" x14ac:dyDescent="0.25">
      <c r="A117" s="123"/>
      <c r="B117" s="29" t="s">
        <v>106</v>
      </c>
      <c r="C117" s="7">
        <v>4000240202</v>
      </c>
      <c r="D117" s="6">
        <v>1000000</v>
      </c>
      <c r="E117" s="6">
        <v>1000000</v>
      </c>
      <c r="F117" s="6">
        <v>1000000</v>
      </c>
      <c r="G117" s="6">
        <v>1000000</v>
      </c>
      <c r="H117" s="6">
        <v>1024000</v>
      </c>
      <c r="I117" s="6">
        <v>1024000</v>
      </c>
      <c r="J117" s="2"/>
    </row>
    <row r="118" spans="1:10" ht="25.5" outlineLevel="7" x14ac:dyDescent="0.25">
      <c r="A118" s="123"/>
      <c r="B118" s="29" t="s">
        <v>107</v>
      </c>
      <c r="C118" s="7">
        <v>4000240203</v>
      </c>
      <c r="D118" s="6">
        <v>1000000</v>
      </c>
      <c r="E118" s="6">
        <v>1000000</v>
      </c>
      <c r="F118" s="6">
        <v>1000000</v>
      </c>
      <c r="G118" s="6">
        <v>1000000</v>
      </c>
      <c r="H118" s="6">
        <v>1024000</v>
      </c>
      <c r="I118" s="6">
        <v>1024000</v>
      </c>
      <c r="J118" s="2"/>
    </row>
    <row r="119" spans="1:10" ht="38.25" outlineLevel="7" x14ac:dyDescent="0.25">
      <c r="A119" s="123"/>
      <c r="B119" s="29" t="s">
        <v>265</v>
      </c>
      <c r="C119" s="7">
        <v>4000240204</v>
      </c>
      <c r="D119" s="6">
        <v>300000</v>
      </c>
      <c r="E119" s="6">
        <v>300000</v>
      </c>
      <c r="F119" s="6">
        <v>300000</v>
      </c>
      <c r="G119" s="6">
        <v>300000</v>
      </c>
      <c r="H119" s="6">
        <v>314400</v>
      </c>
      <c r="I119" s="6">
        <v>314400</v>
      </c>
      <c r="J119" s="2"/>
    </row>
    <row r="120" spans="1:10" ht="25.5" outlineLevel="7" x14ac:dyDescent="0.25">
      <c r="A120" s="123"/>
      <c r="B120" s="29" t="s">
        <v>108</v>
      </c>
      <c r="C120" s="7">
        <v>4000240205</v>
      </c>
      <c r="D120" s="6">
        <v>500000</v>
      </c>
      <c r="E120" s="6">
        <v>500000</v>
      </c>
      <c r="F120" s="6">
        <v>500000</v>
      </c>
      <c r="G120" s="6">
        <v>500000</v>
      </c>
      <c r="H120" s="6">
        <v>524000</v>
      </c>
      <c r="I120" s="6">
        <v>524000</v>
      </c>
      <c r="J120" s="2"/>
    </row>
    <row r="121" spans="1:10" ht="30.75" customHeight="1" outlineLevel="7" x14ac:dyDescent="0.25">
      <c r="A121" s="123"/>
      <c r="B121" s="29" t="s">
        <v>129</v>
      </c>
      <c r="C121" s="7">
        <v>4000240208</v>
      </c>
      <c r="D121" s="6">
        <v>0</v>
      </c>
      <c r="E121" s="6">
        <v>0</v>
      </c>
      <c r="F121" s="6">
        <v>500000</v>
      </c>
      <c r="G121" s="6">
        <v>500000</v>
      </c>
      <c r="H121" s="6">
        <v>524000</v>
      </c>
      <c r="I121" s="6">
        <v>524000</v>
      </c>
      <c r="J121" s="2"/>
    </row>
    <row r="122" spans="1:10" ht="31.5" customHeight="1" outlineLevel="7" x14ac:dyDescent="0.25">
      <c r="A122" s="123"/>
      <c r="B122" s="29" t="s">
        <v>130</v>
      </c>
      <c r="C122" s="7">
        <v>4000240211</v>
      </c>
      <c r="D122" s="6">
        <v>0</v>
      </c>
      <c r="E122" s="6">
        <v>0</v>
      </c>
      <c r="F122" s="6">
        <v>400000</v>
      </c>
      <c r="G122" s="6">
        <v>400000</v>
      </c>
      <c r="H122" s="6">
        <v>419200</v>
      </c>
      <c r="I122" s="6">
        <v>419200</v>
      </c>
      <c r="J122" s="2"/>
    </row>
    <row r="123" spans="1:10" ht="24.75" customHeight="1" outlineLevel="7" x14ac:dyDescent="0.25">
      <c r="A123" s="123"/>
      <c r="B123" s="29" t="s">
        <v>131</v>
      </c>
      <c r="C123" s="7">
        <v>4000240212</v>
      </c>
      <c r="D123" s="6">
        <v>250000</v>
      </c>
      <c r="E123" s="6">
        <v>250000</v>
      </c>
      <c r="F123" s="6">
        <v>200000</v>
      </c>
      <c r="G123" s="6">
        <v>200000</v>
      </c>
      <c r="H123" s="6">
        <v>209600</v>
      </c>
      <c r="I123" s="6">
        <v>209600</v>
      </c>
      <c r="J123" s="2"/>
    </row>
    <row r="124" spans="1:10" ht="24.75" customHeight="1" outlineLevel="7" x14ac:dyDescent="0.25">
      <c r="A124" s="123"/>
      <c r="B124" s="29" t="s">
        <v>132</v>
      </c>
      <c r="C124" s="7">
        <v>4000240213</v>
      </c>
      <c r="D124" s="6">
        <v>0</v>
      </c>
      <c r="E124" s="6">
        <v>0</v>
      </c>
      <c r="F124" s="6">
        <v>200000</v>
      </c>
      <c r="G124" s="6">
        <v>200000</v>
      </c>
      <c r="H124" s="6">
        <v>209600</v>
      </c>
      <c r="I124" s="6">
        <v>209600</v>
      </c>
      <c r="J124" s="2"/>
    </row>
    <row r="125" spans="1:10" ht="31.5" customHeight="1" outlineLevel="7" x14ac:dyDescent="0.25">
      <c r="A125" s="123"/>
      <c r="B125" s="29" t="s">
        <v>133</v>
      </c>
      <c r="C125" s="7">
        <v>4000240214</v>
      </c>
      <c r="D125" s="6">
        <v>1315653.52</v>
      </c>
      <c r="E125" s="6">
        <v>1315653.52</v>
      </c>
      <c r="F125" s="6">
        <v>641562.25</v>
      </c>
      <c r="G125" s="6">
        <v>641562.25</v>
      </c>
      <c r="H125" s="6">
        <v>672357.24</v>
      </c>
      <c r="I125" s="6">
        <v>672357.24</v>
      </c>
      <c r="J125" s="2"/>
    </row>
    <row r="126" spans="1:10" ht="30.75" customHeight="1" outlineLevel="7" x14ac:dyDescent="0.25">
      <c r="A126" s="123"/>
      <c r="B126" s="120" t="s">
        <v>259</v>
      </c>
      <c r="C126" s="7">
        <v>4000240215</v>
      </c>
      <c r="D126" s="6">
        <v>500000</v>
      </c>
      <c r="E126" s="6">
        <v>500000</v>
      </c>
      <c r="F126" s="6"/>
      <c r="G126" s="6"/>
      <c r="H126" s="6"/>
      <c r="I126" s="6"/>
      <c r="J126" s="2"/>
    </row>
    <row r="127" spans="1:10" ht="37.5" customHeight="1" outlineLevel="7" x14ac:dyDescent="0.25">
      <c r="A127" s="123"/>
      <c r="B127" s="62" t="s">
        <v>208</v>
      </c>
      <c r="C127" s="79" t="s">
        <v>134</v>
      </c>
      <c r="D127" s="6">
        <v>146600850.68000001</v>
      </c>
      <c r="E127" s="6">
        <v>1466008.51</v>
      </c>
      <c r="F127" s="6">
        <v>0</v>
      </c>
      <c r="G127" s="6">
        <v>0</v>
      </c>
      <c r="H127" s="6">
        <v>0</v>
      </c>
      <c r="I127" s="6">
        <v>0</v>
      </c>
      <c r="J127" s="2"/>
    </row>
    <row r="128" spans="1:10" ht="27" customHeight="1" outlineLevel="7" x14ac:dyDescent="0.25">
      <c r="A128" s="123"/>
      <c r="B128" s="121" t="s">
        <v>261</v>
      </c>
      <c r="C128" s="79" t="s">
        <v>260</v>
      </c>
      <c r="D128" s="6">
        <v>8034240.0099999998</v>
      </c>
      <c r="E128" s="6">
        <v>1173540.01</v>
      </c>
      <c r="F128" s="6"/>
      <c r="G128" s="6"/>
      <c r="H128" s="6"/>
      <c r="I128" s="6"/>
      <c r="J128" s="2"/>
    </row>
    <row r="129" spans="1:13" ht="41.25" customHeight="1" outlineLevel="7" x14ac:dyDescent="0.25">
      <c r="A129" s="123"/>
      <c r="B129" s="82" t="s">
        <v>209</v>
      </c>
      <c r="C129" s="79" t="s">
        <v>154</v>
      </c>
      <c r="D129" s="6">
        <v>7307679.3700000001</v>
      </c>
      <c r="E129" s="6">
        <v>4168379.37</v>
      </c>
      <c r="F129" s="6"/>
      <c r="G129" s="6"/>
      <c r="H129" s="6"/>
      <c r="I129" s="6"/>
      <c r="J129" s="2"/>
    </row>
    <row r="130" spans="1:13" ht="25.5" outlineLevel="7" x14ac:dyDescent="0.25">
      <c r="A130" s="123"/>
      <c r="B130" s="28" t="s">
        <v>119</v>
      </c>
      <c r="C130" s="22">
        <v>4000300000</v>
      </c>
      <c r="D130" s="23">
        <f>D131+D132+D133+D134+D135+D136+D137</f>
        <v>7330000</v>
      </c>
      <c r="E130" s="23">
        <f t="shared" ref="E130:I130" si="27">E131+E132+E133+E134+E135+E136+E137</f>
        <v>7330000</v>
      </c>
      <c r="F130" s="23">
        <f t="shared" si="27"/>
        <v>3737440</v>
      </c>
      <c r="G130" s="23">
        <f t="shared" si="27"/>
        <v>3737440</v>
      </c>
      <c r="H130" s="23">
        <f t="shared" si="27"/>
        <v>3916837.12</v>
      </c>
      <c r="I130" s="23">
        <f t="shared" si="27"/>
        <v>3916837.12</v>
      </c>
      <c r="J130" s="2"/>
    </row>
    <row r="131" spans="1:13" ht="25.5" outlineLevel="7" x14ac:dyDescent="0.25">
      <c r="A131" s="123"/>
      <c r="B131" s="29" t="s">
        <v>109</v>
      </c>
      <c r="C131" s="11">
        <v>4000340301</v>
      </c>
      <c r="D131" s="10">
        <v>990000</v>
      </c>
      <c r="E131" s="10">
        <v>990000</v>
      </c>
      <c r="F131" s="10">
        <v>1037520</v>
      </c>
      <c r="G131" s="10">
        <v>1037520</v>
      </c>
      <c r="H131" s="72">
        <v>1087320.96</v>
      </c>
      <c r="I131" s="8">
        <v>1087320.96</v>
      </c>
      <c r="J131" s="2"/>
    </row>
    <row r="132" spans="1:13" ht="25.5" outlineLevel="7" x14ac:dyDescent="0.25">
      <c r="A132" s="123"/>
      <c r="B132" s="73" t="s">
        <v>30</v>
      </c>
      <c r="C132" s="11">
        <v>4000340302</v>
      </c>
      <c r="D132" s="10">
        <v>990000</v>
      </c>
      <c r="E132" s="10">
        <v>990000</v>
      </c>
      <c r="F132" s="10">
        <v>1037520</v>
      </c>
      <c r="G132" s="10">
        <v>1037520</v>
      </c>
      <c r="H132" s="72">
        <v>1087320.96</v>
      </c>
      <c r="I132" s="8">
        <v>1087320.96</v>
      </c>
      <c r="J132" s="9"/>
      <c r="K132" s="9"/>
      <c r="L132" s="9"/>
      <c r="M132" s="9"/>
    </row>
    <row r="133" spans="1:13" ht="25.5" outlineLevel="7" x14ac:dyDescent="0.25">
      <c r="A133" s="123"/>
      <c r="B133" s="73" t="s">
        <v>31</v>
      </c>
      <c r="C133" s="11">
        <v>4000340303</v>
      </c>
      <c r="D133" s="10">
        <v>960000</v>
      </c>
      <c r="E133" s="10">
        <v>960000</v>
      </c>
      <c r="F133" s="10">
        <v>681200</v>
      </c>
      <c r="G133" s="10">
        <v>681200</v>
      </c>
      <c r="H133" s="72">
        <v>713897.6</v>
      </c>
      <c r="I133" s="8">
        <v>713897.6</v>
      </c>
      <c r="J133" s="9"/>
      <c r="K133" s="9"/>
      <c r="L133" s="9"/>
      <c r="M133" s="9"/>
    </row>
    <row r="134" spans="1:13" ht="30" customHeight="1" outlineLevel="7" x14ac:dyDescent="0.25">
      <c r="A134" s="123"/>
      <c r="B134" s="74" t="s">
        <v>135</v>
      </c>
      <c r="C134" s="11">
        <v>4000340304</v>
      </c>
      <c r="D134" s="17">
        <v>1200000</v>
      </c>
      <c r="E134" s="17">
        <v>1200000</v>
      </c>
      <c r="F134" s="17">
        <v>681200</v>
      </c>
      <c r="G134" s="17">
        <v>681200</v>
      </c>
      <c r="H134" s="75">
        <v>713897.6</v>
      </c>
      <c r="I134" s="17">
        <v>713897.6</v>
      </c>
      <c r="J134" s="9"/>
      <c r="K134" s="9"/>
      <c r="L134" s="9"/>
      <c r="M134" s="9"/>
    </row>
    <row r="135" spans="1:13" ht="17.45" customHeight="1" outlineLevel="7" x14ac:dyDescent="0.25">
      <c r="A135" s="125"/>
      <c r="B135" s="76" t="s">
        <v>136</v>
      </c>
      <c r="C135" s="11">
        <v>4000340305</v>
      </c>
      <c r="D135" s="17">
        <v>1300000</v>
      </c>
      <c r="E135" s="17">
        <v>1300000</v>
      </c>
      <c r="F135" s="17">
        <v>0</v>
      </c>
      <c r="G135" s="17">
        <v>0</v>
      </c>
      <c r="H135" s="75">
        <v>0</v>
      </c>
      <c r="I135" s="17">
        <v>0</v>
      </c>
      <c r="J135" s="9"/>
      <c r="K135" s="9"/>
      <c r="L135" s="9"/>
      <c r="M135" s="9"/>
    </row>
    <row r="136" spans="1:13" ht="18.600000000000001" customHeight="1" outlineLevel="7" x14ac:dyDescent="0.25">
      <c r="A136" s="125"/>
      <c r="B136" s="76" t="s">
        <v>137</v>
      </c>
      <c r="C136" s="11">
        <v>4000340306</v>
      </c>
      <c r="D136" s="17">
        <v>800000</v>
      </c>
      <c r="E136" s="17">
        <v>800000</v>
      </c>
      <c r="F136" s="17">
        <v>0</v>
      </c>
      <c r="G136" s="17">
        <v>0</v>
      </c>
      <c r="H136" s="75">
        <v>0</v>
      </c>
      <c r="I136" s="17">
        <v>0</v>
      </c>
      <c r="J136" s="9"/>
      <c r="K136" s="9"/>
      <c r="L136" s="9"/>
      <c r="M136" s="9"/>
    </row>
    <row r="137" spans="1:13" ht="19.149999999999999" customHeight="1" outlineLevel="7" x14ac:dyDescent="0.25">
      <c r="A137" s="125"/>
      <c r="B137" s="74" t="s">
        <v>138</v>
      </c>
      <c r="C137" s="92">
        <v>4000340307</v>
      </c>
      <c r="D137" s="17">
        <v>1090000</v>
      </c>
      <c r="E137" s="17">
        <v>1090000</v>
      </c>
      <c r="F137" s="17">
        <v>300000</v>
      </c>
      <c r="G137" s="17">
        <v>300000</v>
      </c>
      <c r="H137" s="17">
        <v>314400</v>
      </c>
      <c r="I137" s="17">
        <v>314400</v>
      </c>
      <c r="J137" s="9"/>
      <c r="K137" s="9"/>
      <c r="L137" s="9"/>
      <c r="M137" s="9"/>
    </row>
    <row r="138" spans="1:13" ht="29.25" customHeight="1" outlineLevel="7" x14ac:dyDescent="0.25">
      <c r="A138" s="91">
        <v>10</v>
      </c>
      <c r="B138" s="95" t="s">
        <v>228</v>
      </c>
      <c r="C138" s="96" t="s">
        <v>232</v>
      </c>
      <c r="D138" s="70">
        <f>D139+D141</f>
        <v>23000</v>
      </c>
      <c r="E138" s="70">
        <f>E139+E141</f>
        <v>23000</v>
      </c>
      <c r="F138" s="70"/>
      <c r="G138" s="70"/>
      <c r="H138" s="70"/>
      <c r="I138" s="70"/>
      <c r="J138" s="9"/>
      <c r="K138" s="9"/>
      <c r="L138" s="9"/>
      <c r="M138" s="9"/>
    </row>
    <row r="139" spans="1:13" ht="19.149999999999999" customHeight="1" outlineLevel="7" x14ac:dyDescent="0.25">
      <c r="A139" s="86"/>
      <c r="B139" s="93" t="s">
        <v>229</v>
      </c>
      <c r="C139" s="94" t="s">
        <v>233</v>
      </c>
      <c r="D139" s="8">
        <f>D140</f>
        <v>3000</v>
      </c>
      <c r="E139" s="8">
        <f>E140</f>
        <v>3000</v>
      </c>
      <c r="F139" s="8"/>
      <c r="G139" s="8"/>
      <c r="H139" s="8"/>
      <c r="I139" s="8"/>
      <c r="J139" s="9"/>
      <c r="K139" s="9"/>
      <c r="L139" s="9"/>
      <c r="M139" s="9"/>
    </row>
    <row r="140" spans="1:13" ht="27.75" customHeight="1" outlineLevel="7" x14ac:dyDescent="0.25">
      <c r="A140" s="86"/>
      <c r="B140" s="93" t="s">
        <v>266</v>
      </c>
      <c r="C140" s="94" t="s">
        <v>234</v>
      </c>
      <c r="D140" s="8">
        <v>3000</v>
      </c>
      <c r="E140" s="8">
        <f>D140</f>
        <v>3000</v>
      </c>
      <c r="F140" s="8"/>
      <c r="G140" s="8"/>
      <c r="H140" s="8"/>
      <c r="I140" s="8"/>
      <c r="J140" s="9"/>
      <c r="K140" s="9"/>
      <c r="L140" s="9"/>
      <c r="M140" s="9"/>
    </row>
    <row r="141" spans="1:13" ht="26.25" customHeight="1" outlineLevel="7" x14ac:dyDescent="0.25">
      <c r="A141" s="86"/>
      <c r="B141" s="93" t="s">
        <v>230</v>
      </c>
      <c r="C141" s="94" t="s">
        <v>235</v>
      </c>
      <c r="D141" s="8">
        <f>D142</f>
        <v>20000</v>
      </c>
      <c r="E141" s="8">
        <f>E142</f>
        <v>20000</v>
      </c>
      <c r="F141" s="8"/>
      <c r="G141" s="8"/>
      <c r="H141" s="8"/>
      <c r="I141" s="8"/>
      <c r="J141" s="9"/>
      <c r="K141" s="9"/>
      <c r="L141" s="9"/>
      <c r="M141" s="9"/>
    </row>
    <row r="142" spans="1:13" ht="39.75" customHeight="1" outlineLevel="7" x14ac:dyDescent="0.25">
      <c r="A142" s="86"/>
      <c r="B142" s="93" t="s">
        <v>231</v>
      </c>
      <c r="C142" s="94" t="s">
        <v>236</v>
      </c>
      <c r="D142" s="8">
        <v>20000</v>
      </c>
      <c r="E142" s="8">
        <f>D142</f>
        <v>20000</v>
      </c>
      <c r="F142" s="8"/>
      <c r="G142" s="8"/>
      <c r="H142" s="8"/>
      <c r="I142" s="8"/>
      <c r="J142" s="9"/>
      <c r="K142" s="9"/>
      <c r="L142" s="9"/>
      <c r="M142" s="9"/>
    </row>
    <row r="143" spans="1:13" ht="33" customHeight="1" outlineLevel="6" x14ac:dyDescent="0.25">
      <c r="A143" s="122">
        <v>11</v>
      </c>
      <c r="B143" s="49" t="s">
        <v>96</v>
      </c>
      <c r="C143" s="50">
        <v>5600000000</v>
      </c>
      <c r="D143" s="71">
        <f t="shared" ref="D143:I143" si="28">D144+D146+D149+D151+D155+D158+D161+D165+D162</f>
        <v>55838990.390000008</v>
      </c>
      <c r="E143" s="71">
        <f t="shared" si="28"/>
        <v>29382621.549999997</v>
      </c>
      <c r="F143" s="71">
        <f t="shared" si="28"/>
        <v>24336283.030000001</v>
      </c>
      <c r="G143" s="71">
        <f t="shared" si="28"/>
        <v>23168278.030000001</v>
      </c>
      <c r="H143" s="71">
        <f t="shared" si="28"/>
        <v>24729913.030000001</v>
      </c>
      <c r="I143" s="71">
        <f t="shared" si="28"/>
        <v>23561908.030000001</v>
      </c>
      <c r="J143" s="2"/>
    </row>
    <row r="144" spans="1:13" ht="25.5" outlineLevel="7" x14ac:dyDescent="0.25">
      <c r="A144" s="123"/>
      <c r="B144" s="28" t="s">
        <v>12</v>
      </c>
      <c r="C144" s="22">
        <v>5600100000</v>
      </c>
      <c r="D144" s="23">
        <f>D145</f>
        <v>200000</v>
      </c>
      <c r="E144" s="23">
        <f t="shared" ref="E144:I144" si="29">E145</f>
        <v>200000</v>
      </c>
      <c r="F144" s="23">
        <f t="shared" si="29"/>
        <v>0</v>
      </c>
      <c r="G144" s="23">
        <f t="shared" si="29"/>
        <v>0</v>
      </c>
      <c r="H144" s="23">
        <f t="shared" si="29"/>
        <v>0</v>
      </c>
      <c r="I144" s="23">
        <f t="shared" si="29"/>
        <v>0</v>
      </c>
      <c r="J144" s="2"/>
    </row>
    <row r="145" spans="1:10" ht="17.25" customHeight="1" outlineLevel="6" x14ac:dyDescent="0.25">
      <c r="A145" s="123"/>
      <c r="B145" s="29" t="s">
        <v>13</v>
      </c>
      <c r="C145" s="7">
        <v>5600108010</v>
      </c>
      <c r="D145" s="6">
        <v>200000</v>
      </c>
      <c r="E145" s="6">
        <v>200000</v>
      </c>
      <c r="F145" s="6">
        <v>0</v>
      </c>
      <c r="G145" s="6">
        <v>0</v>
      </c>
      <c r="H145" s="6">
        <v>0</v>
      </c>
      <c r="I145" s="6">
        <v>0</v>
      </c>
      <c r="J145" s="2"/>
    </row>
    <row r="146" spans="1:10" ht="25.5" outlineLevel="7" x14ac:dyDescent="0.25">
      <c r="A146" s="123"/>
      <c r="B146" s="28" t="s">
        <v>90</v>
      </c>
      <c r="C146" s="22" t="s">
        <v>92</v>
      </c>
      <c r="D146" s="23">
        <f>D147+D148</f>
        <v>1050000</v>
      </c>
      <c r="E146" s="23">
        <f>E147+E148</f>
        <v>1050000</v>
      </c>
      <c r="F146" s="23">
        <f t="shared" ref="F146:I146" si="30">F147</f>
        <v>0</v>
      </c>
      <c r="G146" s="23">
        <f t="shared" si="30"/>
        <v>0</v>
      </c>
      <c r="H146" s="23">
        <f t="shared" si="30"/>
        <v>0</v>
      </c>
      <c r="I146" s="23">
        <f t="shared" si="30"/>
        <v>0</v>
      </c>
      <c r="J146" s="2"/>
    </row>
    <row r="147" spans="1:10" ht="25.5" outlineLevel="6" x14ac:dyDescent="0.25">
      <c r="A147" s="123"/>
      <c r="B147" s="29" t="s">
        <v>91</v>
      </c>
      <c r="C147" s="7" t="s">
        <v>93</v>
      </c>
      <c r="D147" s="6">
        <v>650000</v>
      </c>
      <c r="E147" s="6">
        <f>D147</f>
        <v>650000</v>
      </c>
      <c r="F147" s="6">
        <v>0</v>
      </c>
      <c r="G147" s="6">
        <v>0</v>
      </c>
      <c r="H147" s="6">
        <v>0</v>
      </c>
      <c r="I147" s="6">
        <v>0</v>
      </c>
      <c r="J147" s="2"/>
    </row>
    <row r="148" spans="1:10" ht="25.5" outlineLevel="6" x14ac:dyDescent="0.25">
      <c r="A148" s="123"/>
      <c r="B148" s="29" t="s">
        <v>262</v>
      </c>
      <c r="C148" s="7">
        <v>5600240992</v>
      </c>
      <c r="D148" s="6">
        <v>400000</v>
      </c>
      <c r="E148" s="6">
        <v>400000</v>
      </c>
      <c r="F148" s="6"/>
      <c r="G148" s="6"/>
      <c r="H148" s="6"/>
      <c r="I148" s="6"/>
      <c r="J148" s="2"/>
    </row>
    <row r="149" spans="1:10" ht="21" customHeight="1" outlineLevel="7" x14ac:dyDescent="0.25">
      <c r="A149" s="123"/>
      <c r="B149" s="28" t="s">
        <v>7</v>
      </c>
      <c r="C149" s="22">
        <v>5600400000</v>
      </c>
      <c r="D149" s="23">
        <f>D150</f>
        <v>169702.02</v>
      </c>
      <c r="E149" s="23">
        <f t="shared" ref="E149:I149" si="31">E150</f>
        <v>1697.02</v>
      </c>
      <c r="F149" s="23">
        <f t="shared" si="31"/>
        <v>169702.02</v>
      </c>
      <c r="G149" s="23">
        <f t="shared" si="31"/>
        <v>1697.02</v>
      </c>
      <c r="H149" s="23">
        <f t="shared" si="31"/>
        <v>169702.02</v>
      </c>
      <c r="I149" s="23">
        <f t="shared" si="31"/>
        <v>1697.02</v>
      </c>
      <c r="J149" s="2"/>
    </row>
    <row r="150" spans="1:10" ht="31.15" customHeight="1" outlineLevel="7" x14ac:dyDescent="0.25">
      <c r="A150" s="123"/>
      <c r="B150" s="29" t="s">
        <v>210</v>
      </c>
      <c r="C150" s="7" t="s">
        <v>14</v>
      </c>
      <c r="D150" s="6">
        <v>169702.02</v>
      </c>
      <c r="E150" s="6">
        <v>1697.02</v>
      </c>
      <c r="F150" s="6">
        <v>169702.02</v>
      </c>
      <c r="G150" s="6">
        <v>1697.02</v>
      </c>
      <c r="H150" s="6">
        <v>169702.02</v>
      </c>
      <c r="I150" s="6">
        <v>1697.02</v>
      </c>
      <c r="J150" s="2"/>
    </row>
    <row r="151" spans="1:10" ht="31.15" customHeight="1" outlineLevel="6" x14ac:dyDescent="0.25">
      <c r="A151" s="123"/>
      <c r="B151" s="28" t="s">
        <v>97</v>
      </c>
      <c r="C151" s="22">
        <v>5600700000</v>
      </c>
      <c r="D151" s="23">
        <f>D152+D153+D154</f>
        <v>18149252</v>
      </c>
      <c r="E151" s="23">
        <f t="shared" ref="E151:I151" si="32">E152+E153+E154</f>
        <v>18149252</v>
      </c>
      <c r="F151" s="23">
        <f t="shared" si="32"/>
        <v>16593751.01</v>
      </c>
      <c r="G151" s="23">
        <f t="shared" si="32"/>
        <v>15593751.01</v>
      </c>
      <c r="H151" s="23">
        <f t="shared" si="32"/>
        <v>16904351.010000002</v>
      </c>
      <c r="I151" s="23">
        <f t="shared" si="32"/>
        <v>15904351.01</v>
      </c>
      <c r="J151" s="2"/>
    </row>
    <row r="152" spans="1:10" ht="24" customHeight="1" outlineLevel="7" x14ac:dyDescent="0.25">
      <c r="A152" s="123"/>
      <c r="B152" s="29" t="s">
        <v>33</v>
      </c>
      <c r="C152" s="7">
        <v>5600740700</v>
      </c>
      <c r="D152" s="6">
        <v>96000</v>
      </c>
      <c r="E152" s="6">
        <v>96000</v>
      </c>
      <c r="F152" s="6">
        <v>96000</v>
      </c>
      <c r="G152" s="6">
        <v>96000</v>
      </c>
      <c r="H152" s="6">
        <v>96000</v>
      </c>
      <c r="I152" s="6">
        <v>96000</v>
      </c>
      <c r="J152" s="2"/>
    </row>
    <row r="153" spans="1:10" ht="27.6" customHeight="1" outlineLevel="6" x14ac:dyDescent="0.25">
      <c r="A153" s="123"/>
      <c r="B153" s="29" t="s">
        <v>32</v>
      </c>
      <c r="C153" s="7">
        <v>5600740990</v>
      </c>
      <c r="D153" s="6">
        <v>18053252</v>
      </c>
      <c r="E153" s="6">
        <v>18053252</v>
      </c>
      <c r="F153" s="6">
        <v>15487650</v>
      </c>
      <c r="G153" s="6">
        <v>15487650</v>
      </c>
      <c r="H153" s="6">
        <v>15798250</v>
      </c>
      <c r="I153" s="6">
        <v>15798250</v>
      </c>
      <c r="J153" s="2"/>
    </row>
    <row r="154" spans="1:10" ht="47.45" customHeight="1" outlineLevel="4" x14ac:dyDescent="0.25">
      <c r="A154" s="123"/>
      <c r="B154" s="29" t="s">
        <v>248</v>
      </c>
      <c r="C154" s="7" t="s">
        <v>38</v>
      </c>
      <c r="D154" s="6">
        <v>0</v>
      </c>
      <c r="E154" s="6">
        <v>0</v>
      </c>
      <c r="F154" s="6">
        <v>1010101.01</v>
      </c>
      <c r="G154" s="6">
        <v>10101.01</v>
      </c>
      <c r="H154" s="6">
        <v>1010101.01</v>
      </c>
      <c r="I154" s="6">
        <v>10101.01</v>
      </c>
      <c r="J154" s="2"/>
    </row>
    <row r="155" spans="1:10" ht="23.45" customHeight="1" outlineLevel="6" x14ac:dyDescent="0.25">
      <c r="A155" s="123"/>
      <c r="B155" s="28" t="s">
        <v>98</v>
      </c>
      <c r="C155" s="22">
        <v>5600800000</v>
      </c>
      <c r="D155" s="23">
        <f>D156+D157</f>
        <v>8790833.5099999998</v>
      </c>
      <c r="E155" s="23">
        <f t="shared" ref="E155:I155" si="33">E156+E157</f>
        <v>8790833.5099999998</v>
      </c>
      <c r="F155" s="23">
        <f>F156+F157</f>
        <v>7572830</v>
      </c>
      <c r="G155" s="23">
        <f t="shared" si="33"/>
        <v>7572830</v>
      </c>
      <c r="H155" s="23">
        <f t="shared" si="33"/>
        <v>7655860</v>
      </c>
      <c r="I155" s="23">
        <f t="shared" si="33"/>
        <v>7655860</v>
      </c>
      <c r="J155" s="2"/>
    </row>
    <row r="156" spans="1:10" ht="29.45" customHeight="1" outlineLevel="7" x14ac:dyDescent="0.25">
      <c r="A156" s="123"/>
      <c r="B156" s="29" t="s">
        <v>34</v>
      </c>
      <c r="C156" s="7">
        <v>5600842990</v>
      </c>
      <c r="D156" s="6">
        <v>8784333.5099999998</v>
      </c>
      <c r="E156" s="6">
        <v>8784333.5099999998</v>
      </c>
      <c r="F156" s="6">
        <v>7565830</v>
      </c>
      <c r="G156" s="6">
        <v>7565830</v>
      </c>
      <c r="H156" s="6">
        <v>7648360</v>
      </c>
      <c r="I156" s="6">
        <v>7648360</v>
      </c>
      <c r="J156" s="2"/>
    </row>
    <row r="157" spans="1:10" ht="25.5" outlineLevel="7" x14ac:dyDescent="0.25">
      <c r="A157" s="123"/>
      <c r="B157" s="31" t="s">
        <v>35</v>
      </c>
      <c r="C157" s="12" t="s">
        <v>39</v>
      </c>
      <c r="D157" s="6">
        <v>6500</v>
      </c>
      <c r="E157" s="6">
        <v>6500</v>
      </c>
      <c r="F157" s="6">
        <v>7000</v>
      </c>
      <c r="G157" s="6">
        <v>7000</v>
      </c>
      <c r="H157" s="6">
        <v>7500</v>
      </c>
      <c r="I157" s="6">
        <v>7500</v>
      </c>
      <c r="J157" s="2"/>
    </row>
    <row r="158" spans="1:10" ht="25.5" outlineLevel="7" x14ac:dyDescent="0.25">
      <c r="A158" s="125"/>
      <c r="B158" s="30" t="s">
        <v>117</v>
      </c>
      <c r="C158" s="77">
        <v>5601000000</v>
      </c>
      <c r="D158" s="23">
        <f>D159+D160</f>
        <v>6060606.0599999996</v>
      </c>
      <c r="E158" s="23">
        <f>E159+E160</f>
        <v>60606.06</v>
      </c>
      <c r="F158" s="23">
        <f t="shared" ref="F158:I158" si="34">F159</f>
        <v>0</v>
      </c>
      <c r="G158" s="23">
        <f t="shared" si="34"/>
        <v>0</v>
      </c>
      <c r="H158" s="23">
        <f t="shared" si="34"/>
        <v>0</v>
      </c>
      <c r="I158" s="23">
        <f t="shared" si="34"/>
        <v>0</v>
      </c>
      <c r="J158" s="2"/>
    </row>
    <row r="159" spans="1:10" ht="36.6" customHeight="1" outlineLevel="7" x14ac:dyDescent="0.25">
      <c r="A159" s="126"/>
      <c r="B159" s="89" t="s">
        <v>212</v>
      </c>
      <c r="C159" s="12" t="s">
        <v>211</v>
      </c>
      <c r="D159" s="6">
        <v>3030303.03</v>
      </c>
      <c r="E159" s="6">
        <v>30303.03</v>
      </c>
      <c r="F159" s="6">
        <v>0</v>
      </c>
      <c r="G159" s="6">
        <v>0</v>
      </c>
      <c r="H159" s="6">
        <v>0</v>
      </c>
      <c r="I159" s="6">
        <v>0</v>
      </c>
      <c r="J159" s="2"/>
    </row>
    <row r="160" spans="1:10" ht="34.9" customHeight="1" outlineLevel="7" x14ac:dyDescent="0.25">
      <c r="A160" s="86"/>
      <c r="B160" s="34" t="s">
        <v>214</v>
      </c>
      <c r="C160" s="12" t="s">
        <v>213</v>
      </c>
      <c r="D160" s="6">
        <v>3030303.03</v>
      </c>
      <c r="E160" s="6">
        <v>30303.03</v>
      </c>
      <c r="F160" s="6"/>
      <c r="G160" s="6"/>
      <c r="H160" s="6"/>
      <c r="I160" s="6"/>
      <c r="J160" s="2"/>
    </row>
    <row r="161" spans="1:10" ht="28.15" customHeight="1" outlineLevel="7" x14ac:dyDescent="0.25">
      <c r="A161" s="53"/>
      <c r="B161" s="62" t="s">
        <v>216</v>
      </c>
      <c r="C161" s="7" t="s">
        <v>215</v>
      </c>
      <c r="D161" s="6">
        <v>10397749.49</v>
      </c>
      <c r="E161" s="6">
        <v>103977.49</v>
      </c>
      <c r="F161" s="6">
        <v>0</v>
      </c>
      <c r="G161" s="6">
        <v>0</v>
      </c>
      <c r="H161" s="6">
        <v>0</v>
      </c>
      <c r="I161" s="6">
        <v>0</v>
      </c>
      <c r="J161" s="2"/>
    </row>
    <row r="162" spans="1:10" ht="17.25" customHeight="1" outlineLevel="7" x14ac:dyDescent="0.25">
      <c r="A162" s="86"/>
      <c r="B162" s="62" t="s">
        <v>217</v>
      </c>
      <c r="C162" s="78">
        <v>5601300000</v>
      </c>
      <c r="D162" s="6">
        <f>D163+D164</f>
        <v>925300</v>
      </c>
      <c r="E162" s="6">
        <f>E163+E164</f>
        <v>925300</v>
      </c>
      <c r="F162" s="6"/>
      <c r="G162" s="6"/>
      <c r="H162" s="6"/>
      <c r="I162" s="6"/>
      <c r="J162" s="2"/>
    </row>
    <row r="163" spans="1:10" ht="27" customHeight="1" outlineLevel="7" x14ac:dyDescent="0.25">
      <c r="A163" s="86"/>
      <c r="B163" s="62" t="s">
        <v>218</v>
      </c>
      <c r="C163" s="78">
        <v>5601340995</v>
      </c>
      <c r="D163" s="6">
        <v>834700</v>
      </c>
      <c r="E163" s="6">
        <f>D163</f>
        <v>834700</v>
      </c>
      <c r="F163" s="6"/>
      <c r="G163" s="6"/>
      <c r="H163" s="6"/>
      <c r="I163" s="6"/>
      <c r="J163" s="2"/>
    </row>
    <row r="164" spans="1:10" ht="26.25" customHeight="1" outlineLevel="7" x14ac:dyDescent="0.25">
      <c r="A164" s="86"/>
      <c r="B164" s="62" t="s">
        <v>219</v>
      </c>
      <c r="C164" s="78">
        <v>5601323995</v>
      </c>
      <c r="D164" s="6">
        <v>90600</v>
      </c>
      <c r="E164" s="6">
        <v>90600</v>
      </c>
      <c r="F164" s="6"/>
      <c r="G164" s="6"/>
      <c r="H164" s="6"/>
      <c r="I164" s="6"/>
      <c r="J164" s="2"/>
    </row>
    <row r="165" spans="1:10" ht="31.15" customHeight="1" outlineLevel="7" x14ac:dyDescent="0.25">
      <c r="A165" s="81"/>
      <c r="B165" s="62" t="s">
        <v>180</v>
      </c>
      <c r="C165" s="78" t="s">
        <v>182</v>
      </c>
      <c r="D165" s="84">
        <f>D166</f>
        <v>10095547.310000001</v>
      </c>
      <c r="E165" s="6">
        <f>E166</f>
        <v>100955.47</v>
      </c>
      <c r="F165" s="6"/>
      <c r="G165" s="6"/>
      <c r="H165" s="6"/>
      <c r="I165" s="6"/>
      <c r="J165" s="2"/>
    </row>
    <row r="166" spans="1:10" ht="38.25" customHeight="1" outlineLevel="7" x14ac:dyDescent="0.25">
      <c r="A166" s="81"/>
      <c r="B166" s="62" t="s">
        <v>181</v>
      </c>
      <c r="C166" s="78" t="s">
        <v>183</v>
      </c>
      <c r="D166" s="6">
        <v>10095547.310000001</v>
      </c>
      <c r="E166" s="6">
        <v>100955.47</v>
      </c>
      <c r="F166" s="6"/>
      <c r="G166" s="6"/>
      <c r="H166" s="6"/>
      <c r="I166" s="6"/>
      <c r="J166" s="2"/>
    </row>
    <row r="167" spans="1:10" ht="30.6" customHeight="1" outlineLevel="7" x14ac:dyDescent="0.25">
      <c r="A167" s="122">
        <v>12</v>
      </c>
      <c r="B167" s="51" t="s">
        <v>89</v>
      </c>
      <c r="C167" s="52" t="s">
        <v>1</v>
      </c>
      <c r="D167" s="46">
        <f>D168</f>
        <v>2758865.35</v>
      </c>
      <c r="E167" s="46">
        <f t="shared" ref="E167:I167" si="35">E168</f>
        <v>2758865.35</v>
      </c>
      <c r="F167" s="46">
        <f t="shared" si="35"/>
        <v>300000</v>
      </c>
      <c r="G167" s="46">
        <f t="shared" si="35"/>
        <v>300000</v>
      </c>
      <c r="H167" s="46">
        <f t="shared" si="35"/>
        <v>300000</v>
      </c>
      <c r="I167" s="46">
        <f t="shared" si="35"/>
        <v>300000</v>
      </c>
      <c r="J167" s="2"/>
    </row>
    <row r="168" spans="1:10" ht="20.45" customHeight="1" outlineLevel="7" x14ac:dyDescent="0.25">
      <c r="A168" s="123"/>
      <c r="B168" s="30" t="s">
        <v>2</v>
      </c>
      <c r="C168" s="26">
        <v>5700100000</v>
      </c>
      <c r="D168" s="23">
        <f>D171+D169+D170</f>
        <v>2758865.35</v>
      </c>
      <c r="E168" s="23">
        <f>E171+E169+E170</f>
        <v>2758865.35</v>
      </c>
      <c r="F168" s="23">
        <f t="shared" ref="F168:I168" si="36">F171+F169+F170</f>
        <v>300000</v>
      </c>
      <c r="G168" s="23">
        <f t="shared" si="36"/>
        <v>300000</v>
      </c>
      <c r="H168" s="23">
        <f t="shared" si="36"/>
        <v>300000</v>
      </c>
      <c r="I168" s="23">
        <f t="shared" si="36"/>
        <v>300000</v>
      </c>
      <c r="J168" s="2"/>
    </row>
    <row r="169" spans="1:10" ht="20.45" customHeight="1" outlineLevel="7" x14ac:dyDescent="0.25">
      <c r="A169" s="123"/>
      <c r="B169" s="31" t="s">
        <v>3</v>
      </c>
      <c r="C169" s="13">
        <v>5700105011</v>
      </c>
      <c r="D169" s="6">
        <v>2000000</v>
      </c>
      <c r="E169" s="6">
        <v>2000000</v>
      </c>
      <c r="F169" s="6">
        <v>300000</v>
      </c>
      <c r="G169" s="6">
        <v>300000</v>
      </c>
      <c r="H169" s="6">
        <v>300000</v>
      </c>
      <c r="I169" s="6">
        <v>300000</v>
      </c>
      <c r="J169" s="2"/>
    </row>
    <row r="170" spans="1:10" ht="27" customHeight="1" outlineLevel="7" x14ac:dyDescent="0.25">
      <c r="A170" s="123"/>
      <c r="B170" s="31" t="s">
        <v>263</v>
      </c>
      <c r="C170" s="13">
        <v>5700105012</v>
      </c>
      <c r="D170" s="6">
        <v>357112.79</v>
      </c>
      <c r="E170" s="6">
        <v>357112.79</v>
      </c>
      <c r="F170" s="6"/>
      <c r="G170" s="6"/>
      <c r="H170" s="6"/>
      <c r="I170" s="6"/>
      <c r="J170" s="2"/>
    </row>
    <row r="171" spans="1:10" ht="19.149999999999999" customHeight="1" outlineLevel="7" x14ac:dyDescent="0.25">
      <c r="A171" s="124"/>
      <c r="B171" s="31" t="s">
        <v>3</v>
      </c>
      <c r="C171" s="13">
        <v>5700105013</v>
      </c>
      <c r="D171" s="6">
        <v>401752.56</v>
      </c>
      <c r="E171" s="6">
        <v>401752.56</v>
      </c>
      <c r="F171" s="6"/>
      <c r="G171" s="6"/>
      <c r="H171" s="6"/>
      <c r="I171" s="6"/>
      <c r="J171" s="2"/>
    </row>
    <row r="172" spans="1:10" ht="30.75" customHeight="1" outlineLevel="7" x14ac:dyDescent="0.25">
      <c r="A172" s="122">
        <v>13</v>
      </c>
      <c r="B172" s="44" t="s">
        <v>178</v>
      </c>
      <c r="C172" s="45">
        <v>6200000000</v>
      </c>
      <c r="D172" s="46">
        <f>D173+D177</f>
        <v>5730330</v>
      </c>
      <c r="E172" s="46">
        <f t="shared" ref="E172:I172" si="37">E173+E177</f>
        <v>2460270</v>
      </c>
      <c r="F172" s="46">
        <f t="shared" si="37"/>
        <v>6479900</v>
      </c>
      <c r="G172" s="46">
        <f t="shared" si="37"/>
        <v>1700000</v>
      </c>
      <c r="H172" s="46">
        <f t="shared" si="37"/>
        <v>6479900</v>
      </c>
      <c r="I172" s="46">
        <f t="shared" si="37"/>
        <v>1700000</v>
      </c>
      <c r="J172" s="2"/>
    </row>
    <row r="173" spans="1:10" ht="30" customHeight="1" outlineLevel="7" x14ac:dyDescent="0.25">
      <c r="A173" s="123"/>
      <c r="B173" s="28" t="s">
        <v>8</v>
      </c>
      <c r="C173" s="22">
        <v>6200100000</v>
      </c>
      <c r="D173" s="23">
        <f>D174+D175+D176</f>
        <v>4271680</v>
      </c>
      <c r="E173" s="23">
        <f t="shared" ref="E173:I173" si="38">E174+E175+E176</f>
        <v>1001620</v>
      </c>
      <c r="F173" s="23">
        <f t="shared" si="38"/>
        <v>5694900</v>
      </c>
      <c r="G173" s="23">
        <f t="shared" si="38"/>
        <v>915000</v>
      </c>
      <c r="H173" s="23">
        <f t="shared" si="38"/>
        <v>5694900</v>
      </c>
      <c r="I173" s="23">
        <f t="shared" si="38"/>
        <v>915000</v>
      </c>
      <c r="J173" s="2"/>
    </row>
    <row r="174" spans="1:10" ht="18.600000000000001" customHeight="1" outlineLevel="7" x14ac:dyDescent="0.25">
      <c r="A174" s="123"/>
      <c r="B174" s="29" t="s">
        <v>9</v>
      </c>
      <c r="C174" s="7">
        <v>6200100001</v>
      </c>
      <c r="D174" s="6">
        <v>820000</v>
      </c>
      <c r="E174" s="6">
        <v>820000</v>
      </c>
      <c r="F174" s="6">
        <v>820000</v>
      </c>
      <c r="G174" s="6">
        <v>820000</v>
      </c>
      <c r="H174" s="6">
        <v>820000</v>
      </c>
      <c r="I174" s="6">
        <v>820000</v>
      </c>
      <c r="J174" s="2"/>
    </row>
    <row r="175" spans="1:10" ht="16.5" customHeight="1" outlineLevel="7" x14ac:dyDescent="0.25">
      <c r="A175" s="123"/>
      <c r="B175" s="29" t="s">
        <v>153</v>
      </c>
      <c r="C175" s="7">
        <v>6200100002</v>
      </c>
      <c r="D175" s="6">
        <v>181620</v>
      </c>
      <c r="E175" s="6">
        <v>181620</v>
      </c>
      <c r="F175" s="6">
        <v>95000</v>
      </c>
      <c r="G175" s="6">
        <v>95000</v>
      </c>
      <c r="H175" s="6">
        <v>95000</v>
      </c>
      <c r="I175" s="6">
        <v>95000</v>
      </c>
      <c r="J175" s="2"/>
    </row>
    <row r="176" spans="1:10" ht="54.75" customHeight="1" outlineLevel="7" x14ac:dyDescent="0.25">
      <c r="A176" s="123"/>
      <c r="B176" s="29" t="s">
        <v>148</v>
      </c>
      <c r="C176" s="7">
        <v>6200193080</v>
      </c>
      <c r="D176" s="6">
        <v>3270060</v>
      </c>
      <c r="E176" s="6">
        <v>0</v>
      </c>
      <c r="F176" s="6">
        <v>4779900</v>
      </c>
      <c r="G176" s="6">
        <v>0</v>
      </c>
      <c r="H176" s="6">
        <v>4779900</v>
      </c>
      <c r="I176" s="6">
        <v>0</v>
      </c>
      <c r="J176" s="2"/>
    </row>
    <row r="177" spans="1:10" ht="21.75" customHeight="1" outlineLevel="1" x14ac:dyDescent="0.25">
      <c r="A177" s="123"/>
      <c r="B177" s="28" t="s">
        <v>10</v>
      </c>
      <c r="C177" s="22">
        <v>6200200000</v>
      </c>
      <c r="D177" s="23">
        <f>D178</f>
        <v>1458650</v>
      </c>
      <c r="E177" s="23">
        <f t="shared" ref="E177:I177" si="39">E178</f>
        <v>1458650</v>
      </c>
      <c r="F177" s="23">
        <f t="shared" si="39"/>
        <v>785000</v>
      </c>
      <c r="G177" s="23">
        <f t="shared" si="39"/>
        <v>785000</v>
      </c>
      <c r="H177" s="23">
        <f t="shared" si="39"/>
        <v>785000</v>
      </c>
      <c r="I177" s="23">
        <f t="shared" si="39"/>
        <v>785000</v>
      </c>
      <c r="J177" s="2"/>
    </row>
    <row r="178" spans="1:10" ht="21" customHeight="1" outlineLevel="2" x14ac:dyDescent="0.25">
      <c r="A178" s="124"/>
      <c r="B178" s="29" t="s">
        <v>11</v>
      </c>
      <c r="C178" s="7">
        <v>6200200001</v>
      </c>
      <c r="D178" s="6">
        <v>1458650</v>
      </c>
      <c r="E178" s="6">
        <f>D178</f>
        <v>1458650</v>
      </c>
      <c r="F178" s="6">
        <v>785000</v>
      </c>
      <c r="G178" s="6">
        <v>785000</v>
      </c>
      <c r="H178" s="6">
        <v>785000</v>
      </c>
      <c r="I178" s="6">
        <v>785000</v>
      </c>
      <c r="J178" s="2"/>
    </row>
    <row r="179" spans="1:10" ht="29.45" customHeight="1" outlineLevel="3" x14ac:dyDescent="0.25">
      <c r="A179" s="122">
        <v>14</v>
      </c>
      <c r="B179" s="44" t="s">
        <v>127</v>
      </c>
      <c r="C179" s="45">
        <v>6300000000</v>
      </c>
      <c r="D179" s="46">
        <f>D180</f>
        <v>412667.6</v>
      </c>
      <c r="E179" s="46">
        <f t="shared" ref="E179:I179" si="40">E180</f>
        <v>4126.68</v>
      </c>
      <c r="F179" s="46">
        <f t="shared" si="40"/>
        <v>0</v>
      </c>
      <c r="G179" s="46">
        <f t="shared" si="40"/>
        <v>0</v>
      </c>
      <c r="H179" s="46">
        <f t="shared" si="40"/>
        <v>0</v>
      </c>
      <c r="I179" s="46">
        <f t="shared" si="40"/>
        <v>0</v>
      </c>
      <c r="J179" s="2"/>
    </row>
    <row r="180" spans="1:10" ht="28.15" customHeight="1" outlineLevel="4" x14ac:dyDescent="0.25">
      <c r="A180" s="123"/>
      <c r="B180" s="28" t="s">
        <v>176</v>
      </c>
      <c r="C180" s="22">
        <v>6300100000</v>
      </c>
      <c r="D180" s="23">
        <f>D181</f>
        <v>412667.6</v>
      </c>
      <c r="E180" s="23">
        <f t="shared" ref="E180" si="41">E181</f>
        <v>4126.68</v>
      </c>
      <c r="F180" s="23">
        <v>0</v>
      </c>
      <c r="G180" s="23">
        <v>0</v>
      </c>
      <c r="H180" s="23">
        <v>0</v>
      </c>
      <c r="I180" s="23">
        <f t="shared" ref="I180" si="42">I181</f>
        <v>0</v>
      </c>
      <c r="J180" s="2"/>
    </row>
    <row r="181" spans="1:10" ht="24.6" customHeight="1" outlineLevel="5" x14ac:dyDescent="0.25">
      <c r="A181" s="124"/>
      <c r="B181" s="29" t="s">
        <v>177</v>
      </c>
      <c r="C181" s="7">
        <v>6300155180</v>
      </c>
      <c r="D181" s="6">
        <v>412667.6</v>
      </c>
      <c r="E181" s="6">
        <v>4126.68</v>
      </c>
      <c r="F181" s="6">
        <v>0</v>
      </c>
      <c r="G181" s="6">
        <v>0</v>
      </c>
      <c r="H181" s="6">
        <v>0</v>
      </c>
      <c r="I181" s="6">
        <v>0</v>
      </c>
      <c r="J181" s="2"/>
    </row>
    <row r="182" spans="1:10" ht="30" customHeight="1" outlineLevel="6" x14ac:dyDescent="0.25">
      <c r="A182" s="122">
        <v>15</v>
      </c>
      <c r="B182" s="44" t="s">
        <v>120</v>
      </c>
      <c r="C182" s="45">
        <v>6700000000</v>
      </c>
      <c r="D182" s="46">
        <f>D183+D189+D191</f>
        <v>2051899.4</v>
      </c>
      <c r="E182" s="46">
        <f>E183+E189+E191</f>
        <v>2051899.4</v>
      </c>
      <c r="F182" s="46">
        <f t="shared" ref="F182:I182" si="43">F183</f>
        <v>20897578.48</v>
      </c>
      <c r="G182" s="46">
        <f t="shared" si="43"/>
        <v>703975.78</v>
      </c>
      <c r="H182" s="46">
        <f t="shared" si="43"/>
        <v>20485506.189999998</v>
      </c>
      <c r="I182" s="46">
        <f t="shared" si="43"/>
        <v>699855.06</v>
      </c>
      <c r="J182" s="2"/>
    </row>
    <row r="183" spans="1:10" ht="30" customHeight="1" outlineLevel="3" x14ac:dyDescent="0.25">
      <c r="A183" s="123"/>
      <c r="B183" s="28" t="s">
        <v>102</v>
      </c>
      <c r="C183" s="22">
        <v>6700100000</v>
      </c>
      <c r="D183" s="23">
        <f>D187+D184+D185+D186+D188</f>
        <v>939629.4</v>
      </c>
      <c r="E183" s="23">
        <f>E187+E184+E185+E186+E188</f>
        <v>939629.4</v>
      </c>
      <c r="F183" s="23">
        <f>F187+F184+F185+F186</f>
        <v>20897578.48</v>
      </c>
      <c r="G183" s="23">
        <f>G187+G184+G185+G186</f>
        <v>703975.78</v>
      </c>
      <c r="H183" s="23">
        <f>H187+H184+H185+H186</f>
        <v>20485506.189999998</v>
      </c>
      <c r="I183" s="23">
        <f>I187+I184+I185+I186</f>
        <v>699855.06</v>
      </c>
      <c r="J183" s="2"/>
    </row>
    <row r="184" spans="1:10" ht="38.25" customHeight="1" outlineLevel="3" x14ac:dyDescent="0.25">
      <c r="A184" s="123"/>
      <c r="B184" s="62" t="s">
        <v>164</v>
      </c>
      <c r="C184" s="78">
        <v>6700192760</v>
      </c>
      <c r="D184" s="6">
        <v>0</v>
      </c>
      <c r="E184" s="6"/>
      <c r="F184" s="6">
        <v>20193602.699999999</v>
      </c>
      <c r="G184" s="6"/>
      <c r="H184" s="6">
        <v>19785651.129999999</v>
      </c>
      <c r="I184" s="6"/>
      <c r="J184" s="2"/>
    </row>
    <row r="185" spans="1:10" ht="40.5" customHeight="1" outlineLevel="3" x14ac:dyDescent="0.25">
      <c r="A185" s="123"/>
      <c r="B185" s="62" t="s">
        <v>165</v>
      </c>
      <c r="C185" s="78" t="s">
        <v>166</v>
      </c>
      <c r="D185" s="6">
        <v>219629.4</v>
      </c>
      <c r="E185" s="6">
        <v>219629.4</v>
      </c>
      <c r="F185" s="6">
        <v>203975.78</v>
      </c>
      <c r="G185" s="6">
        <v>203975.78</v>
      </c>
      <c r="H185" s="6">
        <v>199855.06</v>
      </c>
      <c r="I185" s="6">
        <v>199855.06</v>
      </c>
      <c r="J185" s="2"/>
    </row>
    <row r="186" spans="1:10" ht="52.5" customHeight="1" outlineLevel="3" x14ac:dyDescent="0.25">
      <c r="A186" s="123"/>
      <c r="B186" s="62" t="s">
        <v>184</v>
      </c>
      <c r="C186" s="78">
        <v>6700103110</v>
      </c>
      <c r="D186" s="6">
        <v>200000</v>
      </c>
      <c r="E186" s="6">
        <v>200000</v>
      </c>
      <c r="F186" s="6"/>
      <c r="G186" s="6"/>
      <c r="H186" s="6"/>
      <c r="I186" s="6"/>
      <c r="J186" s="2"/>
    </row>
    <row r="187" spans="1:10" ht="31.5" customHeight="1" outlineLevel="3" x14ac:dyDescent="0.25">
      <c r="A187" s="125"/>
      <c r="B187" s="34" t="s">
        <v>104</v>
      </c>
      <c r="C187" s="13">
        <v>6700103123</v>
      </c>
      <c r="D187" s="8">
        <v>500000</v>
      </c>
      <c r="E187" s="8">
        <v>500000</v>
      </c>
      <c r="F187" s="8">
        <v>500000</v>
      </c>
      <c r="G187" s="8">
        <v>500000</v>
      </c>
      <c r="H187" s="8">
        <v>500000</v>
      </c>
      <c r="I187" s="8">
        <v>500000</v>
      </c>
      <c r="J187" s="2"/>
    </row>
    <row r="188" spans="1:10" ht="30" customHeight="1" outlineLevel="3" x14ac:dyDescent="0.25">
      <c r="A188" s="86"/>
      <c r="B188" s="62" t="s">
        <v>220</v>
      </c>
      <c r="C188" s="13">
        <v>6700103125</v>
      </c>
      <c r="D188" s="8">
        <v>20000</v>
      </c>
      <c r="E188" s="8">
        <v>20000</v>
      </c>
      <c r="F188" s="8"/>
      <c r="G188" s="8"/>
      <c r="H188" s="8"/>
      <c r="I188" s="8"/>
      <c r="J188" s="2"/>
    </row>
    <row r="189" spans="1:10" ht="31.5" customHeight="1" outlineLevel="3" x14ac:dyDescent="0.25">
      <c r="A189" s="86"/>
      <c r="B189" s="62" t="s">
        <v>221</v>
      </c>
      <c r="C189" s="78">
        <v>6700300000</v>
      </c>
      <c r="D189" s="8">
        <f>D190</f>
        <v>482270</v>
      </c>
      <c r="E189" s="8">
        <f>E190</f>
        <v>482270</v>
      </c>
      <c r="F189" s="8"/>
      <c r="G189" s="8"/>
      <c r="H189" s="8"/>
      <c r="I189" s="8"/>
      <c r="J189" s="2"/>
    </row>
    <row r="190" spans="1:10" ht="20.45" customHeight="1" outlineLevel="3" x14ac:dyDescent="0.25">
      <c r="A190" s="86"/>
      <c r="B190" s="62" t="s">
        <v>222</v>
      </c>
      <c r="C190" s="78">
        <v>6700304112</v>
      </c>
      <c r="D190" s="8">
        <v>482270</v>
      </c>
      <c r="E190" s="8">
        <v>482270</v>
      </c>
      <c r="F190" s="8"/>
      <c r="G190" s="8"/>
      <c r="H190" s="8"/>
      <c r="I190" s="8"/>
      <c r="J190" s="2"/>
    </row>
    <row r="191" spans="1:10" ht="31.5" customHeight="1" outlineLevel="3" x14ac:dyDescent="0.25">
      <c r="A191" s="86"/>
      <c r="B191" s="62" t="s">
        <v>223</v>
      </c>
      <c r="C191" s="78">
        <v>6700400000</v>
      </c>
      <c r="D191" s="8">
        <f>D192</f>
        <v>630000</v>
      </c>
      <c r="E191" s="8">
        <f>E192</f>
        <v>630000</v>
      </c>
      <c r="F191" s="8"/>
      <c r="G191" s="8"/>
      <c r="H191" s="8"/>
      <c r="I191" s="8"/>
      <c r="J191" s="2"/>
    </row>
    <row r="192" spans="1:10" ht="18.75" customHeight="1" outlineLevel="3" x14ac:dyDescent="0.25">
      <c r="A192" s="86"/>
      <c r="B192" s="62" t="s">
        <v>224</v>
      </c>
      <c r="C192" s="78">
        <v>6700403990</v>
      </c>
      <c r="D192" s="8">
        <v>630000</v>
      </c>
      <c r="E192" s="8">
        <f>D192</f>
        <v>630000</v>
      </c>
      <c r="F192" s="8"/>
      <c r="G192" s="8"/>
      <c r="H192" s="8"/>
      <c r="I192" s="8"/>
      <c r="J192" s="2"/>
    </row>
    <row r="193" spans="1:10" ht="40.5" customHeight="1" outlineLevel="3" x14ac:dyDescent="0.25">
      <c r="A193" s="91">
        <v>16</v>
      </c>
      <c r="B193" s="108" t="s">
        <v>239</v>
      </c>
      <c r="C193" s="101">
        <v>7100000000</v>
      </c>
      <c r="D193" s="70">
        <f>D194</f>
        <v>158190</v>
      </c>
      <c r="E193" s="70">
        <f>E194</f>
        <v>158190</v>
      </c>
      <c r="F193" s="8"/>
      <c r="G193" s="8"/>
      <c r="H193" s="8"/>
      <c r="I193" s="8"/>
      <c r="J193" s="2"/>
    </row>
    <row r="194" spans="1:10" ht="40.5" customHeight="1" outlineLevel="3" x14ac:dyDescent="0.25">
      <c r="A194" s="86"/>
      <c r="B194" s="109" t="s">
        <v>240</v>
      </c>
      <c r="C194" s="110" t="s">
        <v>242</v>
      </c>
      <c r="D194" s="8">
        <f>D195</f>
        <v>158190</v>
      </c>
      <c r="E194" s="8">
        <f>D194</f>
        <v>158190</v>
      </c>
      <c r="F194" s="8"/>
      <c r="G194" s="8"/>
      <c r="H194" s="8"/>
      <c r="I194" s="8"/>
      <c r="J194" s="2"/>
    </row>
    <row r="195" spans="1:10" ht="21.75" customHeight="1" outlineLevel="3" x14ac:dyDescent="0.25">
      <c r="A195" s="86"/>
      <c r="B195" s="62" t="s">
        <v>241</v>
      </c>
      <c r="C195" s="110">
        <v>7100207122</v>
      </c>
      <c r="D195" s="8">
        <v>158190</v>
      </c>
      <c r="E195" s="8">
        <f>D195</f>
        <v>158190</v>
      </c>
      <c r="F195" s="8"/>
      <c r="G195" s="8"/>
      <c r="H195" s="8"/>
      <c r="I195" s="8"/>
      <c r="J195" s="2"/>
    </row>
    <row r="196" spans="1:10" ht="27.75" customHeight="1" outlineLevel="3" x14ac:dyDescent="0.25">
      <c r="A196" s="98">
        <v>17</v>
      </c>
      <c r="B196" s="80" t="s">
        <v>225</v>
      </c>
      <c r="C196" s="101">
        <v>7400000000</v>
      </c>
      <c r="D196" s="70">
        <f>D197</f>
        <v>150000</v>
      </c>
      <c r="E196" s="70">
        <f>E197</f>
        <v>150000</v>
      </c>
      <c r="F196" s="8"/>
      <c r="G196" s="8"/>
      <c r="H196" s="8"/>
      <c r="I196" s="8"/>
      <c r="J196" s="2"/>
    </row>
    <row r="197" spans="1:10" ht="24.75" customHeight="1" outlineLevel="3" x14ac:dyDescent="0.25">
      <c r="A197" s="86"/>
      <c r="B197" s="62" t="s">
        <v>226</v>
      </c>
      <c r="C197" s="78">
        <v>7400100000</v>
      </c>
      <c r="D197" s="8">
        <f>D198</f>
        <v>150000</v>
      </c>
      <c r="E197" s="8">
        <f>E198</f>
        <v>150000</v>
      </c>
      <c r="F197" s="8"/>
      <c r="G197" s="8"/>
      <c r="H197" s="8"/>
      <c r="I197" s="8"/>
      <c r="J197" s="2"/>
    </row>
    <row r="198" spans="1:10" ht="26.25" customHeight="1" outlineLevel="3" x14ac:dyDescent="0.25">
      <c r="A198" s="86"/>
      <c r="B198" s="97" t="s">
        <v>227</v>
      </c>
      <c r="C198" s="90">
        <v>7400100204</v>
      </c>
      <c r="D198" s="8">
        <v>150000</v>
      </c>
      <c r="E198" s="8">
        <f>D198</f>
        <v>150000</v>
      </c>
      <c r="F198" s="8"/>
      <c r="G198" s="8"/>
      <c r="H198" s="8"/>
      <c r="I198" s="8"/>
      <c r="J198" s="2"/>
    </row>
    <row r="199" spans="1:10" ht="21.6" customHeight="1" outlineLevel="5" x14ac:dyDescent="0.25">
      <c r="A199" s="33"/>
      <c r="B199" s="132" t="s">
        <v>40</v>
      </c>
      <c r="C199" s="133"/>
      <c r="D199" s="70">
        <f t="shared" ref="D199:I199" si="44">D26+D21+D63+D88+D93+D96+D102+D105+D143+D167+D172+D179+D182+D18+D196+D138+D193+D58</f>
        <v>942349993.38999987</v>
      </c>
      <c r="E199" s="70">
        <f t="shared" si="44"/>
        <v>270198156.18000007</v>
      </c>
      <c r="F199" s="70">
        <f t="shared" si="44"/>
        <v>544931324.25</v>
      </c>
      <c r="G199" s="70">
        <f t="shared" si="44"/>
        <v>207477154.87</v>
      </c>
      <c r="H199" s="70">
        <f t="shared" si="44"/>
        <v>565632660.24000001</v>
      </c>
      <c r="I199" s="70">
        <f t="shared" si="44"/>
        <v>215566854.87</v>
      </c>
      <c r="J199" s="2"/>
    </row>
    <row r="200" spans="1:10" x14ac:dyDescent="0.25">
      <c r="B200" s="20"/>
      <c r="C200" s="21"/>
      <c r="D200" s="21"/>
      <c r="E200" s="21"/>
      <c r="F200" s="21"/>
      <c r="G200" s="21"/>
      <c r="H200" s="21"/>
      <c r="I200" s="21"/>
    </row>
    <row r="201" spans="1:10" x14ac:dyDescent="0.25">
      <c r="B201" s="20"/>
      <c r="C201" s="21"/>
      <c r="D201" s="21"/>
      <c r="E201" s="21"/>
      <c r="F201" s="21"/>
      <c r="G201" s="21" t="s">
        <v>94</v>
      </c>
      <c r="H201" s="21"/>
      <c r="I201" s="21"/>
    </row>
  </sheetData>
  <mergeCells count="21">
    <mergeCell ref="H15:I15"/>
    <mergeCell ref="B13:H13"/>
    <mergeCell ref="B199:C199"/>
    <mergeCell ref="C15:C16"/>
    <mergeCell ref="B15:B16"/>
    <mergeCell ref="D15:E15"/>
    <mergeCell ref="F15:G15"/>
    <mergeCell ref="A96:A100"/>
    <mergeCell ref="A105:A137"/>
    <mergeCell ref="A143:A159"/>
    <mergeCell ref="A15:A16"/>
    <mergeCell ref="A63:A87"/>
    <mergeCell ref="A88:A90"/>
    <mergeCell ref="A93:A95"/>
    <mergeCell ref="A26:A57"/>
    <mergeCell ref="A18:A23"/>
    <mergeCell ref="A167:A171"/>
    <mergeCell ref="A172:A178"/>
    <mergeCell ref="A179:A181"/>
    <mergeCell ref="A182:A187"/>
    <mergeCell ref="A102:A104"/>
  </mergeCells>
  <pageMargins left="0.2" right="0.19685039370078741" top="0.2" bottom="0.19685039370078741" header="0.19685039370078741" footer="0.19685039370078741"/>
  <pageSetup paperSize="9" scale="65" fitToHeight="1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0&lt;/string&gt;&#10;    &lt;string&gt;30.11.2020&lt;/string&gt;&#10;  &lt;/DateInfo&gt;&#10;  &lt;Code&gt;2455559_3400Y74CJ&lt;/Code&gt;&#10;  &lt;ObjectCode&gt;SQUERY_ROSP_EXP&lt;/ObjectCode&gt;&#10;  &lt;DocName&gt;Бюджетная роспись (расходы)&lt;/DocName&gt;&#10;  &lt;VariantName&gt;Вариант_все целевые_15:57:19&lt;/VariantName&gt;&#10;  &lt;VariantLink&gt;52783102&lt;/VariantLink&gt;&#10;  &lt;SvodReportLink xsi:nil=&quot;true&quot; /&gt;&#10;  &lt;ReportLink&gt;126921&lt;/ReportLink&gt;&#10;  &lt;Note&gt;01.01.2020 - 30.11.2020&#10;&lt;/Note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21DE469C-DE6B-4C8A-9AD0-590B4DED2A8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ELENA\Anna</dc:creator>
  <cp:lastModifiedBy>Елена</cp:lastModifiedBy>
  <cp:lastPrinted>2024-07-17T00:40:39Z</cp:lastPrinted>
  <dcterms:created xsi:type="dcterms:W3CDTF">2020-11-30T03:43:02Z</dcterms:created>
  <dcterms:modified xsi:type="dcterms:W3CDTF">2024-07-17T00:40:59Z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(расходы)</vt:lpwstr>
  </property>
  <property fmtid="{D5CDD505-2E9C-101B-9397-08002B2CF9AE}" pid="3" name="Название отчета">
    <vt:lpwstr/>
  </property>
  <property fmtid="{D5CDD505-2E9C-101B-9397-08002B2CF9AE}" pid="4" name="Версия клиента">
    <vt:lpwstr>20.1.16.5290 (.NET 4.0)</vt:lpwstr>
  </property>
  <property fmtid="{D5CDD505-2E9C-101B-9397-08002B2CF9AE}" pid="5" name="Версия базы">
    <vt:lpwstr>20.1.1823.10296400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192.168.1.3</vt:lpwstr>
  </property>
  <property fmtid="{D5CDD505-2E9C-101B-9397-08002B2CF9AE}" pid="8" name="База">
    <vt:lpwstr>budg_2020</vt:lpwstr>
  </property>
  <property fmtid="{D5CDD505-2E9C-101B-9397-08002B2CF9AE}" pid="9" name="Пользователь">
    <vt:lpwstr>lena</vt:lpwstr>
  </property>
  <property fmtid="{D5CDD505-2E9C-101B-9397-08002B2CF9AE}" pid="10" name="Шаблон">
    <vt:lpwstr>sqr_rosp_exp2016.xlt</vt:lpwstr>
  </property>
  <property fmtid="{D5CDD505-2E9C-101B-9397-08002B2CF9AE}" pid="11" name="Имя варианта">
    <vt:lpwstr>Вариант_все целевые_15:57:19</vt:lpwstr>
  </property>
  <property fmtid="{D5CDD505-2E9C-101B-9397-08002B2CF9AE}" pid="12" name="Код отчета">
    <vt:lpwstr>2455559_3400Y74CJ</vt:lpwstr>
  </property>
  <property fmtid="{D5CDD505-2E9C-101B-9397-08002B2CF9AE}" pid="13" name="Локальная база">
    <vt:lpwstr>не используется</vt:lpwstr>
  </property>
</Properties>
</file>