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talya\Desktop\БЮДЖЕТ 2022\Проект Решения на 22-24 с приложениями\"/>
    </mc:Choice>
  </mc:AlternateContent>
  <bookViews>
    <workbookView xWindow="0" yWindow="0" windowWidth="24000" windowHeight="9732"/>
  </bookViews>
  <sheets>
    <sheet name="Документ" sheetId="2" r:id="rId1"/>
  </sheets>
  <definedNames>
    <definedName name="_xlnm._FilterDatabase" localSheetId="0" hidden="1">Документ!$B$12:$H$156</definedName>
    <definedName name="_xlnm.Print_Titles" localSheetId="0">Документ!$11:$11</definedName>
  </definedNames>
  <calcPr calcId="162913"/>
</workbook>
</file>

<file path=xl/calcChain.xml><?xml version="1.0" encoding="utf-8"?>
<calcChain xmlns="http://schemas.openxmlformats.org/spreadsheetml/2006/main">
  <c r="H56" i="2" l="1"/>
  <c r="E156" i="2" l="1"/>
  <c r="F156" i="2"/>
  <c r="G156" i="2"/>
  <c r="D156" i="2"/>
  <c r="E153" i="2"/>
  <c r="F153" i="2"/>
  <c r="G153" i="2"/>
  <c r="H153" i="2"/>
  <c r="I153" i="2"/>
  <c r="D153" i="2"/>
  <c r="E124" i="2"/>
  <c r="F124" i="2"/>
  <c r="G124" i="2"/>
  <c r="H124" i="2"/>
  <c r="I124" i="2"/>
  <c r="D124" i="2"/>
  <c r="E109" i="2"/>
  <c r="F109" i="2"/>
  <c r="G109" i="2"/>
  <c r="H109" i="2"/>
  <c r="I109" i="2"/>
  <c r="D109" i="2"/>
  <c r="E112" i="2"/>
  <c r="F112" i="2"/>
  <c r="G112" i="2"/>
  <c r="H112" i="2"/>
  <c r="I112" i="2"/>
  <c r="D112" i="2"/>
  <c r="E115" i="2"/>
  <c r="F115" i="2"/>
  <c r="G115" i="2"/>
  <c r="H115" i="2"/>
  <c r="I115" i="2"/>
  <c r="D115" i="2"/>
  <c r="E117" i="2"/>
  <c r="F117" i="2"/>
  <c r="G117" i="2"/>
  <c r="H117" i="2"/>
  <c r="I117" i="2"/>
  <c r="D117" i="2"/>
  <c r="E77" i="2"/>
  <c r="F77" i="2"/>
  <c r="G77" i="2"/>
  <c r="H77" i="2"/>
  <c r="I77" i="2"/>
  <c r="D77" i="2"/>
  <c r="D108" i="2" l="1"/>
  <c r="I108" i="2"/>
  <c r="G108" i="2"/>
  <c r="H108" i="2"/>
  <c r="F108" i="2"/>
  <c r="E108" i="2"/>
  <c r="E84" i="2"/>
  <c r="F84" i="2"/>
  <c r="G84" i="2"/>
  <c r="H84" i="2"/>
  <c r="I84" i="2"/>
  <c r="D84" i="2"/>
  <c r="E92" i="2"/>
  <c r="F92" i="2"/>
  <c r="G92" i="2"/>
  <c r="H92" i="2"/>
  <c r="I92" i="2"/>
  <c r="D92" i="2"/>
  <c r="E103" i="2"/>
  <c r="F103" i="2"/>
  <c r="G103" i="2"/>
  <c r="H103" i="2"/>
  <c r="I103" i="2"/>
  <c r="D103" i="2"/>
  <c r="E71" i="2"/>
  <c r="F71" i="2"/>
  <c r="G71" i="2"/>
  <c r="H71" i="2"/>
  <c r="I71" i="2"/>
  <c r="D71" i="2"/>
  <c r="E68" i="2"/>
  <c r="E67" i="2" s="1"/>
  <c r="F68" i="2"/>
  <c r="F67" i="2" s="1"/>
  <c r="G68" i="2"/>
  <c r="G67" i="2" s="1"/>
  <c r="H68" i="2"/>
  <c r="H67" i="2" s="1"/>
  <c r="I68" i="2"/>
  <c r="I67" i="2" s="1"/>
  <c r="D68" i="2"/>
  <c r="D67" i="2" s="1"/>
  <c r="E43" i="2"/>
  <c r="F43" i="2"/>
  <c r="H43" i="2"/>
  <c r="I43" i="2"/>
  <c r="D43" i="2"/>
  <c r="E56" i="2"/>
  <c r="F56" i="2"/>
  <c r="G56" i="2"/>
  <c r="I56" i="2"/>
  <c r="D56" i="2"/>
  <c r="G51" i="2"/>
  <c r="G43" i="2" s="1"/>
  <c r="E30" i="2"/>
  <c r="F30" i="2"/>
  <c r="G30" i="2"/>
  <c r="H30" i="2"/>
  <c r="I30" i="2"/>
  <c r="D30" i="2"/>
  <c r="F25" i="2"/>
  <c r="G25" i="2"/>
  <c r="H25" i="2"/>
  <c r="I25" i="2"/>
  <c r="D25" i="2"/>
  <c r="F28" i="2"/>
  <c r="G28" i="2"/>
  <c r="H28" i="2"/>
  <c r="I28" i="2"/>
  <c r="D28" i="2"/>
  <c r="E29" i="2"/>
  <c r="E28" i="2" s="1"/>
  <c r="E27" i="2"/>
  <c r="E25" i="2" s="1"/>
  <c r="E41" i="2"/>
  <c r="F41" i="2"/>
  <c r="G41" i="2"/>
  <c r="H41" i="2"/>
  <c r="I41" i="2"/>
  <c r="D41" i="2"/>
  <c r="E39" i="2"/>
  <c r="F39" i="2"/>
  <c r="G39" i="2"/>
  <c r="H39" i="2"/>
  <c r="I39" i="2"/>
  <c r="D39" i="2"/>
  <c r="D38" i="2" l="1"/>
  <c r="F38" i="2"/>
  <c r="G38" i="2"/>
  <c r="E38" i="2"/>
  <c r="I38" i="2"/>
  <c r="I156" i="2" s="1"/>
  <c r="H38" i="2"/>
  <c r="H156" i="2" s="1"/>
  <c r="F14" i="2" l="1"/>
  <c r="H14" i="2"/>
  <c r="D14" i="2"/>
  <c r="F18" i="2"/>
  <c r="H18" i="2"/>
  <c r="D18" i="2"/>
  <c r="F36" i="2"/>
  <c r="H36" i="2"/>
  <c r="D36" i="2"/>
  <c r="I37" i="2"/>
  <c r="I36" i="2" s="1"/>
  <c r="G37" i="2"/>
  <c r="G36" i="2" s="1"/>
  <c r="E37" i="2"/>
  <c r="E36" i="2" s="1"/>
  <c r="I35" i="2"/>
  <c r="I33" i="2" s="1"/>
  <c r="G35" i="2"/>
  <c r="G33" i="2" s="1"/>
  <c r="E35" i="2"/>
  <c r="E33" i="2" s="1"/>
  <c r="I20" i="2"/>
  <c r="G20" i="2"/>
  <c r="E20" i="2"/>
  <c r="I19" i="2"/>
  <c r="G19" i="2"/>
  <c r="E19" i="2"/>
  <c r="I16" i="2"/>
  <c r="G16" i="2"/>
  <c r="E16" i="2"/>
  <c r="I15" i="2"/>
  <c r="G15" i="2"/>
  <c r="E15" i="2"/>
  <c r="E14" i="2" l="1"/>
  <c r="D13" i="2"/>
  <c r="G14" i="2"/>
  <c r="H13" i="2"/>
  <c r="I14" i="2"/>
  <c r="F13" i="2"/>
  <c r="E18" i="2"/>
  <c r="G18" i="2"/>
  <c r="I18" i="2"/>
  <c r="I13" i="2" l="1"/>
  <c r="G13" i="2"/>
  <c r="E13" i="2"/>
  <c r="E154" i="2"/>
  <c r="F154" i="2"/>
  <c r="G154" i="2"/>
  <c r="H154" i="2"/>
  <c r="I154" i="2"/>
  <c r="D154" i="2"/>
  <c r="E151" i="2"/>
  <c r="E150" i="2" s="1"/>
  <c r="F151" i="2"/>
  <c r="F150" i="2" s="1"/>
  <c r="G151" i="2"/>
  <c r="G150" i="2" s="1"/>
  <c r="H151" i="2"/>
  <c r="H150" i="2" s="1"/>
  <c r="I151" i="2"/>
  <c r="I150" i="2" s="1"/>
  <c r="D151" i="2"/>
  <c r="D150" i="2" s="1"/>
  <c r="E148" i="2"/>
  <c r="F148" i="2"/>
  <c r="G148" i="2"/>
  <c r="H148" i="2"/>
  <c r="I148" i="2"/>
  <c r="D148" i="2"/>
  <c r="E143" i="2"/>
  <c r="F143" i="2"/>
  <c r="G143" i="2"/>
  <c r="H143" i="2"/>
  <c r="I143" i="2"/>
  <c r="D143" i="2"/>
  <c r="E75" i="2"/>
  <c r="F75" i="2"/>
  <c r="G75" i="2"/>
  <c r="H75" i="2"/>
  <c r="I75" i="2"/>
  <c r="D75" i="2"/>
  <c r="E140" i="2"/>
  <c r="E139" i="2" s="1"/>
  <c r="F140" i="2"/>
  <c r="F139" i="2" s="1"/>
  <c r="G140" i="2"/>
  <c r="G139" i="2" s="1"/>
  <c r="H140" i="2"/>
  <c r="H139" i="2" s="1"/>
  <c r="I140" i="2"/>
  <c r="I139" i="2" s="1"/>
  <c r="D140" i="2"/>
  <c r="D139" i="2" s="1"/>
  <c r="E136" i="2"/>
  <c r="F136" i="2"/>
  <c r="G136" i="2"/>
  <c r="H136" i="2"/>
  <c r="I136" i="2"/>
  <c r="D136" i="2"/>
  <c r="E131" i="2"/>
  <c r="F131" i="2"/>
  <c r="G131" i="2"/>
  <c r="H131" i="2"/>
  <c r="I131" i="2"/>
  <c r="D131" i="2"/>
  <c r="E129" i="2"/>
  <c r="F129" i="2"/>
  <c r="G129" i="2"/>
  <c r="H129" i="2"/>
  <c r="I129" i="2"/>
  <c r="D129" i="2"/>
  <c r="E122" i="2"/>
  <c r="F122" i="2"/>
  <c r="G122" i="2"/>
  <c r="H122" i="2"/>
  <c r="I122" i="2"/>
  <c r="D122" i="2"/>
  <c r="E120" i="2"/>
  <c r="F120" i="2"/>
  <c r="G120" i="2"/>
  <c r="G119" i="2" s="1"/>
  <c r="H120" i="2"/>
  <c r="H119" i="2" s="1"/>
  <c r="I120" i="2"/>
  <c r="D120" i="2"/>
  <c r="D119" i="2" s="1"/>
  <c r="I119" i="2" l="1"/>
  <c r="E119" i="2"/>
  <c r="F119" i="2"/>
  <c r="E74" i="2"/>
  <c r="H74" i="2"/>
  <c r="H142" i="2"/>
  <c r="G142" i="2"/>
  <c r="E142" i="2"/>
  <c r="D142" i="2"/>
  <c r="I142" i="2"/>
  <c r="F74" i="2"/>
  <c r="F142" i="2"/>
  <c r="I74" i="2"/>
  <c r="G74" i="2"/>
  <c r="D74" i="2"/>
  <c r="E83" i="2"/>
  <c r="F83" i="2"/>
  <c r="G83" i="2"/>
  <c r="H83" i="2"/>
  <c r="I83" i="2"/>
  <c r="D83" i="2"/>
  <c r="E81" i="2"/>
  <c r="E80" i="2" s="1"/>
  <c r="F81" i="2"/>
  <c r="F80" i="2" s="1"/>
  <c r="G81" i="2"/>
  <c r="G80" i="2" s="1"/>
  <c r="H81" i="2"/>
  <c r="H80" i="2" s="1"/>
  <c r="I81" i="2"/>
  <c r="I80" i="2" s="1"/>
  <c r="D81" i="2"/>
  <c r="D80" i="2" s="1"/>
  <c r="E70" i="2"/>
  <c r="F70" i="2"/>
  <c r="G70" i="2"/>
  <c r="H70" i="2"/>
  <c r="I70" i="2"/>
  <c r="D70" i="2"/>
</calcChain>
</file>

<file path=xl/sharedStrings.xml><?xml version="1.0" encoding="utf-8"?>
<sst xmlns="http://schemas.openxmlformats.org/spreadsheetml/2006/main" count="235" uniqueCount="231">
  <si>
    <t>63001L5150</t>
  </si>
  <si>
    <t xml:space="preserve">          Основное мероприятие: "Содержание автомобильных дорог общего пользования местного значения и инженерных сооружений на них"</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</si>
  <si>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</si>
  <si>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5700000000</t>
  </si>
  <si>
    <t xml:space="preserve">          Основное мероприятие: "Капитальный ремонт муниципального жилищного фонда"</t>
  </si>
  <si>
    <t xml:space="preserve">            Капитальный ремонт муниципального жилищного фонда</t>
  </si>
  <si>
    <t xml:space="preserve">            Обеспечение деятельности подведомственных детских дошкольных учреждений за счет доходов от оказания платных услуг</t>
  </si>
  <si>
    <t xml:space="preserve">            Организация и проведение единого государственного экзамена подведомственных учреждений</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</si>
  <si>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</si>
  <si>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 xml:space="preserve">          Основное мероприятие: Укрепление материально-технической базы учреждений</t>
  </si>
  <si>
    <t xml:space="preserve">          Основное мероприятие: "Организация работы детских оздоровительных лагерей с дневным пребыванием детей"</t>
  </si>
  <si>
    <t xml:space="preserve">            Оплата труда воспитателей, педагогов-организаторов и услуг по приготовлению пищи</t>
  </si>
  <si>
    <t xml:space="preserve">            Приобретение товаров для укрепления материально-технической базы пришкольных лагерей</t>
  </si>
  <si>
    <t xml:space="preserve">            Витаминизация детского питания (приобретение соков)</t>
  </si>
  <si>
    <t xml:space="preserve">          Основное мероприятие: "Организация трудоустройства несовершеннолетних граждан"</t>
  </si>
  <si>
    <t xml:space="preserve">            Оплата труда несовершеннолетних граждан</t>
  </si>
  <si>
    <t xml:space="preserve">          Основное мероприятие: "Участие творческих коллективов в краевых и региональных мероприятиях"</t>
  </si>
  <si>
    <t xml:space="preserve">            Участие творческих коллективов в краевых, региональных и в районных мероприятиях</t>
  </si>
  <si>
    <t xml:space="preserve">            Субсидии на комплектование книжного фонда и обеспечение информационно-техническим оборудованием за счёт краевого бюджета</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</si>
  <si>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</si>
  <si>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</si>
  <si>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</si>
  <si>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 xml:space="preserve">            Предоставление единовременной выплаты специалистам, поступившим на работу в муниципальные казённые учреждения культуры ТМР</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</si>
  <si>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</si>
  <si>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</si>
  <si>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</si>
  <si>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Наименование</t>
  </si>
  <si>
    <t>Целевая статья</t>
  </si>
  <si>
    <t>2022 год</t>
  </si>
  <si>
    <t>2023 год</t>
  </si>
  <si>
    <t xml:space="preserve">к решению Думы </t>
  </si>
  <si>
    <t>Тернейского муниципального округа</t>
  </si>
  <si>
    <t>(рублей)</t>
  </si>
  <si>
    <t xml:space="preserve">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</si>
  <si>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</si>
  <si>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</si>
  <si>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</si>
  <si>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</si>
  <si>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</si>
  <si>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</si>
  <si>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</si>
  <si>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</si>
  <si>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</si>
  <si>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</si>
  <si>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Основное мероприятие: "Мероприятия по повышению безопасности дорожного движения "</t>
  </si>
  <si>
    <t xml:space="preserve">            Содержание пешеходных переходов  и тротуаров в пгт.Терней   Тернейского муниципального округа</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</si>
  <si>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</si>
  <si>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</si>
  <si>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Основное мероприятие: "Обеспечение пожарной безопасности на территроии Тернейского муниципального округа"</t>
  </si>
  <si>
    <t xml:space="preserve">        Обеспечение деятельности дворцов, домов культуры и других учреждений культуры за счёт местного бюджета</t>
  </si>
  <si>
    <t xml:space="preserve">           Обеспечение деятельности дворцов, домов культуры и других учреждений культуры за счёт доходов от платных услуг</t>
  </si>
  <si>
    <t xml:space="preserve">Обеспечение деятельности подведомственных библиотечных учреждений за счёт местного бюджета </t>
  </si>
  <si>
    <t xml:space="preserve">           Обеспечение деятельности подведомственных библиотечных учреждений  за счёт доходов от платных услуг</t>
  </si>
  <si>
    <t xml:space="preserve">          Основное мероприятие: " Уличное освещение "</t>
  </si>
  <si>
    <t xml:space="preserve">        Муниципальная программа "Охрана окружающей среды Тернейского муниципального округа на 2021 - 2023 годы"</t>
  </si>
  <si>
    <t xml:space="preserve">        Муниципальная программа "Обеспечение населения Тернейского муниципального округа  твёрдым топливом на 2021-2023годы"</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</si>
  <si>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</si>
  <si>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</si>
  <si>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Субсидии бюджетам муниципальных образований Приморского края на организацию физкультурно-спортивной работы по месту жительства, включая софинансирование за счёт местного бюджета</t>
  </si>
  <si>
    <t xml:space="preserve">        Муниципальная программа " Обеспечение жильем молодых семей Тернейского муниципального округа на период 2013 - 2027 годы"</t>
  </si>
  <si>
    <t>56007S2480</t>
  </si>
  <si>
    <t>Всго, рублей</t>
  </si>
  <si>
    <t>40002S2391</t>
  </si>
  <si>
    <t>40002S2392</t>
  </si>
  <si>
    <t>5600842700</t>
  </si>
  <si>
    <t>ИТОГО</t>
  </si>
  <si>
    <t>Муниципальная программа «Защита населения и территории Тернейского муниципального района от чрезвычайных ситуаций на 2020-2024 годы.»</t>
  </si>
  <si>
    <t xml:space="preserve">        Муниципальная программа "Развитие физической культуры и спорта в Тернейском муниципальном округе " на 2021-2027 годы</t>
  </si>
  <si>
    <t xml:space="preserve">          Основное мероприятие: "Создание условий для привлечения населения Тернейского муиципального округа к занятиям физической культурой и спортом"</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</si>
  <si>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 российского и международного уровней</t>
  </si>
  <si>
    <t>200P500000</t>
  </si>
  <si>
    <t>200P592220</t>
  </si>
  <si>
    <t>1700200000</t>
  </si>
  <si>
    <t>56004L4670</t>
  </si>
  <si>
    <t>в т.ч. за счёт средст местного бюджета</t>
  </si>
  <si>
    <t>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</si>
  <si>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Приморскогок края</t>
  </si>
  <si>
    <t xml:space="preserve">от     .12.2021 г. № </t>
  </si>
  <si>
    <t xml:space="preserve">Расходы  бюджета Тернейского муниципального округа на 2022 год и плановый период 2023 и 2024 годов по финансовому обеспечению муниципальных программ </t>
  </si>
  <si>
    <t xml:space="preserve">          Основное мероприятие: Обеспечение деятельности подведомственных детских дошкольных учреждений</t>
  </si>
  <si>
    <t>1500100000</t>
  </si>
  <si>
    <t>1500120700</t>
  </si>
  <si>
    <t xml:space="preserve">            Обеспечение деятельности подведомственных детских дошкольных учреждений за счёт местного бюджета</t>
  </si>
  <si>
    <t>1500120990</t>
  </si>
  <si>
    <t>1500193070</t>
  </si>
  <si>
    <t>2024 год</t>
  </si>
  <si>
    <t>1500200000</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</si>
  <si>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</si>
  <si>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</si>
  <si>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</si>
  <si>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</si>
  <si>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</si>
  <si>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</si>
  <si>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1500293150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</si>
  <si>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</si>
  <si>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15002R3040</t>
  </si>
  <si>
    <t xml:space="preserve">          Основное мероприятие:Обеспечение деятельности подведомственных учреждений дополнительного образования</t>
  </si>
  <si>
    <t xml:space="preserve"> Обеспечение деятельности подведомственных учреждений дополнительного образования за счёт платных услуг</t>
  </si>
  <si>
    <t>1500600000</t>
  </si>
  <si>
    <t>1500623700</t>
  </si>
  <si>
    <t>Обеспечение деятельности подведомственных учреждений дополнительного образования за счёт местного бюджета</t>
  </si>
  <si>
    <t>1500623990</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</si>
  <si>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</si>
  <si>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</si>
  <si>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1500700000</t>
  </si>
  <si>
    <t>1500745990</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</si>
  <si>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</si>
  <si>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150E100000</t>
  </si>
  <si>
    <t>150E193140</t>
  </si>
  <si>
    <t xml:space="preserve">          Основное мероприятие: " Благоустройство дворовых территорий многоквартирных жилых домов "</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</si>
  <si>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</si>
  <si>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1700300000</t>
  </si>
  <si>
    <t xml:space="preserve">            Уличное освещение</t>
  </si>
  <si>
    <t>1700100000</t>
  </si>
  <si>
    <t>1700105031</t>
  </si>
  <si>
    <t xml:space="preserve">          Основное мероприятие: " Устройство и содержание объектов благоустройства и их элементов"</t>
  </si>
  <si>
    <t xml:space="preserve">            Устройство и содержание объектов благоустройства и их элементов</t>
  </si>
  <si>
    <t>1700205032</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</si>
  <si>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</si>
  <si>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9 софинансирование за счёт местного бюджета</t>
  </si>
  <si>
    <t xml:space="preserve">            Благоустройство дворовой территории пгт. Пластун ул. Третий квартал, д.10 софинансирование за счёт местного бюджета</t>
  </si>
  <si>
    <t xml:space="preserve">          Основное мероприятие: Ремонт и капитальный ремонт общеобразовательных учреждений.</t>
  </si>
  <si>
    <t xml:space="preserve">Субсидии на капитальный ремонт зданий муниципальных общеобразовательных учреждений </t>
  </si>
  <si>
    <t>1500400000</t>
  </si>
  <si>
    <t xml:space="preserve">Софинансирование за счёт местного бюджета  на капитальный ремонт зданий муниципальных общеобразовательных учреждений </t>
  </si>
  <si>
    <t>15004S2340</t>
  </si>
  <si>
    <t xml:space="preserve">          Основное мероприятие: "Привлечение специалистов для работы в сфере образования Тернейского муниципального округа"</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</si>
  <si>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</si>
  <si>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1500500000</t>
  </si>
  <si>
    <t>1500500320</t>
  </si>
  <si>
    <t xml:space="preserve">          Основное мероприятие:Реализация национального проекта "Образование", федерального проекта"Современная школа"
 </t>
  </si>
  <si>
    <t xml:space="preserve">Субсидии на создание новых мест в общеобразовательных организациях, расположенных в сельской местности и посёлках городского типа </t>
  </si>
  <si>
    <t>150E152300</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</si>
  <si>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</si>
  <si>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</si>
  <si>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</si>
  <si>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</si>
  <si>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</si>
  <si>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</si>
  <si>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</si>
  <si>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</si>
  <si>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</si>
  <si>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</si>
  <si>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</si>
  <si>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</si>
  <si>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софинансирование за счёт местного бюджета</t>
  </si>
  <si>
    <t>17003S2640</t>
  </si>
  <si>
    <t>17003S2641</t>
  </si>
  <si>
    <t>17003S2642</t>
  </si>
  <si>
    <t>17003S2643</t>
  </si>
  <si>
    <t>17003S2644</t>
  </si>
  <si>
    <t>17003S2645</t>
  </si>
  <si>
    <t>17004S2661</t>
  </si>
  <si>
    <t>17004S2662</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</si>
  <si>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</si>
  <si>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</si>
  <si>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</si>
  <si>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</si>
  <si>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</si>
  <si>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</si>
  <si>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17004S2663</t>
  </si>
  <si>
    <t>17004S2664</t>
  </si>
  <si>
    <t>17004S2665</t>
  </si>
  <si>
    <t xml:space="preserve">          Основное мероприятие: Ликвидация несанкционированных свалок</t>
  </si>
  <si>
    <t xml:space="preserve">            Ликвидация несанкционированных свалок</t>
  </si>
  <si>
    <t>1800200000</t>
  </si>
  <si>
    <t>1800206023</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</si>
  <si>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</si>
  <si>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1900192620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</si>
  <si>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</si>
  <si>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</si>
  <si>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</si>
  <si>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Ремонт автомобильной дороги общего пользования местного значения Тернейского муниципального округа</t>
  </si>
  <si>
    <t>4000200408</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</si>
  <si>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</si>
  <si>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</si>
  <si>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</si>
  <si>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</si>
  <si>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</si>
  <si>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</si>
  <si>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</si>
  <si>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</si>
  <si>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</si>
  <si>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</si>
  <si>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</si>
  <si>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</si>
  <si>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 xml:space="preserve">            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</si>
  <si>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4000300418</t>
  </si>
  <si>
    <t xml:space="preserve">        Муниципальная программа "Капитальный ремонт муниципального жилищного фонда Тернейского муниципального округа на период 2022 - 2024"</t>
  </si>
  <si>
    <t>Субсидии на приобретение и поставку спортивного инвентаря , спортивного оборудования и иного имущества для развития массового спорта , включая софинансирование за счёт местного бюджета</t>
  </si>
  <si>
    <t>200P592230</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</si>
  <si>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</si>
  <si>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</si>
  <si>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</si>
  <si>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</si>
  <si>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</si>
  <si>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</si>
  <si>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 xml:space="preserve">          Основное мероприятие: Обеспечение организационно-методической помощи</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</si>
  <si>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</si>
  <si>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4600000000</t>
  </si>
  <si>
    <t>4600100000</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</si>
  <si>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</si>
  <si>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</si>
  <si>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</si>
  <si>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</si>
  <si>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</si>
  <si>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4600200000</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</si>
  <si>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</si>
  <si>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</si>
  <si>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</si>
  <si>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</si>
  <si>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</si>
  <si>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</si>
  <si>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</si>
  <si>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 xml:space="preserve">          Основное мероприятие: "Организация и проведение культурно-массовых мероприятий в Тернейском муниципальном округе"</t>
  </si>
  <si>
    <t xml:space="preserve">            Организация и проведение культурно-массовых мероприятий в Тернейском муниципальном округе</t>
  </si>
  <si>
    <t>5600200000</t>
  </si>
  <si>
    <t>5600240991</t>
  </si>
  <si>
    <t xml:space="preserve">            Приобретение книжной , журнальной и газетной продукции для МКУ "Центральная районная библиотека"  (подписка, пополнение фонда)</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</si>
  <si>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</si>
  <si>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</si>
  <si>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</si>
  <si>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культуры и туризма в Тернейском муниципальном округе на период 2018 - 2027 годы"</t>
  </si>
  <si>
    <t xml:space="preserve">        Муниципальная программа "Организация летнего оздоровления, отдыха и занятости детей и подростков Тернейского муниципального округа на 2022-2024 годы"</t>
  </si>
  <si>
    <t xml:space="preserve">Приложение №6    </t>
  </si>
  <si>
    <t xml:space="preserve">          Основное мероприятие: "Реализация национального мероприятия "Демография" , федерального проекта "Спорт -норма жизни" </t>
  </si>
  <si>
    <t xml:space="preserve">            Основное мероприятие: "Обеспечение деятельности дворцов, домов культуры и других учреждений культуры "</t>
  </si>
  <si>
    <t xml:space="preserve">             Основные мероприятие: "Обеспечение деятельности подведомственных библиотечных учреждений"</t>
  </si>
  <si>
    <t>п/н</t>
  </si>
  <si>
    <t xml:space="preserve">            Основное мероприятие:Обеспечение деятельности подведомственных общеобразовательных учреждений</t>
  </si>
  <si>
    <t xml:space="preserve">        Муниципальная программа "Развитие образования Тернейского муниципального округа " на 2021 - 2025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</si>
</sst>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sz val="11"/>
      <color rgb="FF000000"/>
      <name val="Times New Roman"/>
      <family val="1"/>
      <charset val="204"/>
    </font>
    <font>
      <sz val="12"/>
      <name val="Times New Roman"/>
      <family val="1"/>
      <charset val="204"/>
    </font>
    <font>
      <sz val="10"/>
      <name val="Calibri"/>
      <family val="2"/>
      <scheme val="minor"/>
    </font>
    <font>
      <b/>
      <sz val="10"/>
      <color rgb="FF000000"/>
      <name val="Times New Roman"/>
      <family val="1"/>
      <charset val="204"/>
    </font>
    <font>
      <sz val="12"/>
      <color rgb="FF000000"/>
      <name val="Times New Roman"/>
      <family val="1"/>
      <charset val="204"/>
    </font>
    <font>
      <i/>
      <sz val="10"/>
      <color rgb="FF000000"/>
      <name val="Times New Roman"/>
      <family val="1"/>
      <charset val="204"/>
    </font>
    <font>
      <i/>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2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s>
  <cellStyleXfs count="2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3" fillId="0" borderId="2">
      <alignment vertical="top" wrapText="1"/>
    </xf>
    <xf numFmtId="4" fontId="3" fillId="3" borderId="2">
      <alignment horizontal="right" vertical="top" shrinkToFit="1"/>
    </xf>
  </cellStyleXfs>
  <cellXfs count="98">
    <xf numFmtId="0" fontId="0" fillId="0" borderId="0" xfId="0"/>
    <xf numFmtId="0" fontId="0" fillId="0" borderId="0" xfId="0" applyProtection="1">
      <protection locked="0"/>
    </xf>
    <xf numFmtId="0" fontId="1" fillId="0" borderId="1" xfId="2" applyNumberFormat="1" applyProtection="1"/>
    <xf numFmtId="0" fontId="0" fillId="0" borderId="0" xfId="0" applyFont="1" applyProtection="1">
      <protection locked="0"/>
    </xf>
    <xf numFmtId="0" fontId="5" fillId="0" borderId="0" xfId="0" applyFont="1" applyFill="1" applyAlignment="1">
      <alignment horizontal="right"/>
    </xf>
    <xf numFmtId="0" fontId="6" fillId="0" borderId="0" xfId="0" applyFont="1" applyProtection="1">
      <protection locked="0"/>
    </xf>
    <xf numFmtId="0" fontId="6" fillId="0" borderId="0" xfId="0" applyFont="1" applyFill="1" applyAlignment="1" applyProtection="1">
      <alignment horizontal="right"/>
      <protection locked="0"/>
    </xf>
    <xf numFmtId="0" fontId="6" fillId="0" borderId="0" xfId="0" applyFont="1" applyAlignment="1" applyProtection="1">
      <alignment horizontal="right"/>
      <protection locked="0"/>
    </xf>
    <xf numFmtId="4" fontId="7" fillId="0" borderId="2" xfId="9" applyNumberFormat="1" applyFont="1" applyFill="1" applyProtection="1">
      <alignment horizontal="right" vertical="top" shrinkToFit="1"/>
    </xf>
    <xf numFmtId="1" fontId="7" fillId="0" borderId="2" xfId="7" applyNumberFormat="1" applyFont="1" applyFill="1" applyProtection="1">
      <alignment horizontal="center" vertical="top" shrinkToFit="1"/>
    </xf>
    <xf numFmtId="4" fontId="7" fillId="0" borderId="4" xfId="9" applyNumberFormat="1" applyFont="1" applyFill="1" applyBorder="1" applyProtection="1">
      <alignment horizontal="right" vertical="top" shrinkToFit="1"/>
    </xf>
    <xf numFmtId="1" fontId="8" fillId="0" borderId="1" xfId="20" applyNumberFormat="1" applyFont="1" applyFill="1" applyAlignment="1" applyProtection="1">
      <alignment horizontal="center" vertical="top" shrinkToFit="1"/>
    </xf>
    <xf numFmtId="4" fontId="7" fillId="0" borderId="9" xfId="9" applyNumberFormat="1" applyFont="1" applyFill="1" applyBorder="1" applyProtection="1">
      <alignment horizontal="right" vertical="top" shrinkToFit="1"/>
    </xf>
    <xf numFmtId="1" fontId="7" fillId="0" borderId="9" xfId="7" applyNumberFormat="1" applyFont="1" applyFill="1" applyBorder="1" applyProtection="1">
      <alignment horizontal="center" vertical="top" shrinkToFit="1"/>
    </xf>
    <xf numFmtId="49" fontId="7" fillId="0" borderId="9" xfId="7" applyNumberFormat="1" applyFont="1" applyFill="1" applyBorder="1" applyProtection="1">
      <alignment horizontal="center" vertical="top" shrinkToFit="1"/>
    </xf>
    <xf numFmtId="1" fontId="7" fillId="0" borderId="4" xfId="7" applyNumberFormat="1" applyFont="1" applyFill="1" applyBorder="1" applyProtection="1">
      <alignment horizontal="center" vertical="top" shrinkToFit="1"/>
    </xf>
    <xf numFmtId="4" fontId="7" fillId="0" borderId="12" xfId="9" applyNumberFormat="1" applyFont="1" applyFill="1" applyBorder="1" applyProtection="1">
      <alignment horizontal="right" vertical="top" shrinkToFit="1"/>
    </xf>
    <xf numFmtId="4" fontId="7" fillId="0" borderId="8" xfId="9" applyNumberFormat="1" applyFont="1" applyFill="1" applyBorder="1" applyProtection="1">
      <alignment horizontal="right" vertical="top" shrinkToFit="1"/>
    </xf>
    <xf numFmtId="1" fontId="7" fillId="0" borderId="4" xfId="20" applyNumberFormat="1" applyFont="1" applyFill="1" applyBorder="1" applyAlignment="1" applyProtection="1">
      <alignment horizontal="center" vertical="top" shrinkToFit="1"/>
    </xf>
    <xf numFmtId="0" fontId="5" fillId="0" borderId="0" xfId="0" applyFont="1" applyAlignment="1" applyProtection="1">
      <alignment horizontal="right"/>
      <protection locked="0"/>
    </xf>
    <xf numFmtId="0" fontId="7" fillId="0" borderId="5" xfId="5" applyNumberFormat="1" applyFont="1" applyFill="1" applyBorder="1" applyProtection="1">
      <alignment horizontal="center" vertical="center" wrapText="1"/>
    </xf>
    <xf numFmtId="0" fontId="7" fillId="0" borderId="2" xfId="5" applyNumberFormat="1" applyFont="1" applyFill="1" applyProtection="1">
      <alignment horizontal="center" vertical="center" wrapText="1"/>
    </xf>
    <xf numFmtId="0" fontId="9" fillId="0" borderId="0" xfId="0" applyFont="1" applyFill="1" applyAlignment="1">
      <alignment horizontal="right"/>
    </xf>
    <xf numFmtId="1" fontId="7" fillId="0" borderId="5" xfId="7" applyNumberFormat="1" applyFont="1" applyFill="1" applyBorder="1" applyProtection="1">
      <alignment horizontal="center" vertical="top" shrinkToFit="1"/>
    </xf>
    <xf numFmtId="4" fontId="7" fillId="0" borderId="5" xfId="9" applyNumberFormat="1" applyFont="1" applyFill="1" applyBorder="1" applyProtection="1">
      <alignment horizontal="right" vertical="top" shrinkToFit="1"/>
    </xf>
    <xf numFmtId="4" fontId="7" fillId="0" borderId="15" xfId="9" applyNumberFormat="1" applyFont="1" applyFill="1" applyBorder="1" applyProtection="1">
      <alignment horizontal="right" vertical="top" shrinkToFit="1"/>
    </xf>
    <xf numFmtId="1" fontId="7" fillId="0" borderId="8" xfId="7" applyNumberFormat="1" applyFont="1" applyFill="1" applyBorder="1" applyProtection="1">
      <alignment horizontal="center" vertical="top" shrinkToFit="1"/>
    </xf>
    <xf numFmtId="4" fontId="7" fillId="0" borderId="14"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7" fillId="0" borderId="10" xfId="9" applyNumberFormat="1" applyFont="1" applyFill="1" applyBorder="1" applyProtection="1">
      <alignment horizontal="right" vertical="top" shrinkToFit="1"/>
    </xf>
    <xf numFmtId="4" fontId="7" fillId="0" borderId="16" xfId="9" applyNumberFormat="1" applyFont="1" applyFill="1" applyBorder="1" applyProtection="1">
      <alignment horizontal="right" vertical="top" shrinkToFit="1"/>
    </xf>
    <xf numFmtId="4" fontId="7" fillId="0" borderId="13" xfId="9" applyNumberFormat="1" applyFont="1" applyFill="1" applyBorder="1" applyProtection="1">
      <alignment horizontal="right" vertical="top" shrinkToFit="1"/>
    </xf>
    <xf numFmtId="0" fontId="5" fillId="0" borderId="0" xfId="0" applyFont="1" applyAlignment="1" applyProtection="1">
      <alignment horizontal="center" wrapText="1"/>
      <protection locked="0"/>
    </xf>
    <xf numFmtId="0" fontId="10" fillId="0" borderId="0" xfId="0" applyFont="1" applyProtection="1">
      <protection locked="0"/>
    </xf>
    <xf numFmtId="0" fontId="5" fillId="0" borderId="0" xfId="0" applyFont="1" applyProtection="1">
      <protection locked="0"/>
    </xf>
    <xf numFmtId="1" fontId="12" fillId="0" borderId="2" xfId="7" applyNumberFormat="1" applyFont="1" applyFill="1" applyAlignment="1" applyProtection="1">
      <alignment vertical="top" shrinkToFit="1"/>
    </xf>
    <xf numFmtId="4" fontId="7" fillId="0" borderId="4" xfId="9" applyNumberFormat="1" applyFont="1" applyFill="1" applyBorder="1" applyAlignment="1" applyProtection="1">
      <alignment horizontal="right" vertical="top" shrinkToFit="1"/>
    </xf>
    <xf numFmtId="4" fontId="5" fillId="0" borderId="4" xfId="0" applyNumberFormat="1" applyFont="1" applyFill="1" applyBorder="1" applyAlignment="1" applyProtection="1">
      <alignment vertical="top"/>
      <protection locked="0"/>
    </xf>
    <xf numFmtId="4" fontId="5" fillId="0" borderId="10" xfId="0" applyNumberFormat="1" applyFont="1" applyFill="1" applyBorder="1" applyAlignment="1" applyProtection="1">
      <alignment vertical="top"/>
      <protection locked="0"/>
    </xf>
    <xf numFmtId="1" fontId="7" fillId="0" borderId="10" xfId="20" applyNumberFormat="1" applyFont="1" applyFill="1" applyBorder="1" applyAlignment="1" applyProtection="1">
      <alignment horizontal="center" vertical="top" shrinkToFit="1"/>
    </xf>
    <xf numFmtId="4" fontId="7" fillId="0" borderId="19" xfId="9" applyNumberFormat="1" applyFont="1" applyFill="1" applyBorder="1" applyProtection="1">
      <alignment horizontal="right" vertical="top" shrinkToFit="1"/>
    </xf>
    <xf numFmtId="4" fontId="5" fillId="0" borderId="17" xfId="0" applyNumberFormat="1" applyFont="1" applyFill="1" applyBorder="1" applyAlignment="1" applyProtection="1">
      <alignment vertical="top"/>
      <protection locked="0"/>
    </xf>
    <xf numFmtId="4" fontId="5" fillId="0" borderId="0" xfId="0" applyNumberFormat="1" applyFont="1" applyFill="1" applyAlignment="1" applyProtection="1">
      <alignment vertical="top"/>
      <protection locked="0"/>
    </xf>
    <xf numFmtId="4" fontId="5" fillId="0" borderId="18" xfId="0" applyNumberFormat="1" applyFont="1" applyFill="1" applyBorder="1" applyAlignment="1" applyProtection="1">
      <alignment vertical="top"/>
      <protection locked="0"/>
    </xf>
    <xf numFmtId="4" fontId="5" fillId="0" borderId="0" xfId="0" applyNumberFormat="1" applyFont="1" applyFill="1" applyProtection="1">
      <protection locked="0"/>
    </xf>
    <xf numFmtId="2" fontId="6" fillId="0" borderId="4" xfId="0" applyNumberFormat="1" applyFont="1" applyFill="1" applyBorder="1" applyAlignment="1" applyProtection="1">
      <alignment vertical="top"/>
      <protection locked="0"/>
    </xf>
    <xf numFmtId="0" fontId="5" fillId="0" borderId="4" xfId="0" applyFont="1" applyFill="1" applyBorder="1" applyAlignment="1" applyProtection="1">
      <alignment vertical="top"/>
      <protection locked="0"/>
    </xf>
    <xf numFmtId="0" fontId="5" fillId="0" borderId="0" xfId="0" applyFont="1" applyFill="1" applyAlignment="1" applyProtection="1">
      <alignment vertical="top"/>
      <protection locked="0"/>
    </xf>
    <xf numFmtId="0" fontId="0" fillId="0" borderId="0" xfId="0" applyFont="1" applyFill="1" applyProtection="1">
      <protection locked="0"/>
    </xf>
    <xf numFmtId="0" fontId="0" fillId="0" borderId="0" xfId="0" applyFill="1" applyProtection="1">
      <protection locked="0"/>
    </xf>
    <xf numFmtId="1" fontId="11" fillId="0" borderId="2" xfId="7" applyNumberFormat="1" applyFont="1" applyFill="1" applyProtection="1">
      <alignment horizontal="center" vertical="top" shrinkToFit="1"/>
    </xf>
    <xf numFmtId="4" fontId="11" fillId="0" borderId="2" xfId="9" applyNumberFormat="1" applyFont="1" applyFill="1" applyProtection="1">
      <alignment horizontal="right" vertical="top" shrinkToFit="1"/>
    </xf>
    <xf numFmtId="1" fontId="13" fillId="0" borderId="2" xfId="7" applyNumberFormat="1" applyFont="1" applyFill="1" applyProtection="1">
      <alignment horizontal="center" vertical="top" shrinkToFit="1"/>
    </xf>
    <xf numFmtId="4" fontId="13" fillId="0" borderId="2" xfId="9" applyNumberFormat="1" applyFont="1" applyFill="1" applyProtection="1">
      <alignment horizontal="right" vertical="top" shrinkToFit="1"/>
    </xf>
    <xf numFmtId="4" fontId="14" fillId="0" borderId="17" xfId="0" applyNumberFormat="1" applyFont="1" applyFill="1" applyBorder="1" applyAlignment="1" applyProtection="1">
      <alignment vertical="top"/>
      <protection locked="0"/>
    </xf>
    <xf numFmtId="49" fontId="14" fillId="0" borderId="4" xfId="0" applyNumberFormat="1" applyFont="1" applyFill="1" applyBorder="1" applyAlignment="1" applyProtection="1">
      <alignment horizontal="center"/>
      <protection locked="0"/>
    </xf>
    <xf numFmtId="4" fontId="14" fillId="0" borderId="4" xfId="0" applyNumberFormat="1" applyFont="1" applyFill="1" applyBorder="1" applyProtection="1">
      <protection locked="0"/>
    </xf>
    <xf numFmtId="1" fontId="13" fillId="0" borderId="8" xfId="7" applyNumberFormat="1" applyFont="1" applyFill="1" applyBorder="1" applyProtection="1">
      <alignment horizontal="center" vertical="top" shrinkToFit="1"/>
    </xf>
    <xf numFmtId="4" fontId="13" fillId="0" borderId="4" xfId="9" applyNumberFormat="1" applyFont="1" applyFill="1" applyBorder="1" applyProtection="1">
      <alignment horizontal="right" vertical="top" shrinkToFit="1"/>
    </xf>
    <xf numFmtId="1" fontId="11" fillId="0" borderId="5" xfId="7" applyNumberFormat="1" applyFont="1" applyFill="1" applyBorder="1" applyProtection="1">
      <alignment horizontal="center" vertical="top" shrinkToFit="1"/>
    </xf>
    <xf numFmtId="4" fontId="11" fillId="0" borderId="5" xfId="9" applyNumberFormat="1" applyFont="1" applyFill="1" applyBorder="1" applyProtection="1">
      <alignment horizontal="right" vertical="top" shrinkToFit="1"/>
    </xf>
    <xf numFmtId="1" fontId="11" fillId="0" borderId="4" xfId="7" applyNumberFormat="1" applyFont="1" applyFill="1" applyBorder="1" applyProtection="1">
      <alignment horizontal="center" vertical="top" shrinkToFit="1"/>
    </xf>
    <xf numFmtId="1" fontId="13" fillId="0" borderId="4" xfId="7" applyNumberFormat="1" applyFont="1" applyFill="1" applyBorder="1" applyProtection="1">
      <alignment horizontal="center" vertical="top" shrinkToFit="1"/>
    </xf>
    <xf numFmtId="1" fontId="11" fillId="0" borderId="4" xfId="20" applyNumberFormat="1" applyFont="1" applyFill="1" applyBorder="1" applyAlignment="1" applyProtection="1">
      <alignment horizontal="center" vertical="top" shrinkToFit="1"/>
    </xf>
    <xf numFmtId="4" fontId="11" fillId="0" borderId="4" xfId="9" applyNumberFormat="1" applyFont="1" applyFill="1" applyBorder="1" applyProtection="1">
      <alignment horizontal="right" vertical="top" shrinkToFit="1"/>
    </xf>
    <xf numFmtId="1" fontId="13" fillId="0" borderId="4" xfId="20" applyNumberFormat="1" applyFont="1" applyFill="1" applyBorder="1" applyAlignment="1" applyProtection="1">
      <alignment horizontal="center" vertical="top" shrinkToFit="1"/>
    </xf>
    <xf numFmtId="49" fontId="11" fillId="0" borderId="9" xfId="7" applyNumberFormat="1" applyFont="1" applyFill="1" applyBorder="1" applyProtection="1">
      <alignment horizontal="center" vertical="top" shrinkToFit="1"/>
    </xf>
    <xf numFmtId="0" fontId="7" fillId="0" borderId="14" xfId="5" applyNumberFormat="1" applyFont="1" applyFill="1" applyBorder="1" applyProtection="1">
      <alignment horizontal="center" vertical="center" wrapText="1"/>
    </xf>
    <xf numFmtId="0" fontId="11" fillId="0" borderId="13" xfId="6" applyNumberFormat="1" applyFont="1" applyFill="1" applyBorder="1" applyAlignment="1" applyProtection="1">
      <alignment vertical="center" wrapText="1"/>
    </xf>
    <xf numFmtId="0" fontId="13" fillId="0" borderId="13" xfId="6" applyNumberFormat="1" applyFont="1" applyFill="1" applyBorder="1" applyAlignment="1" applyProtection="1">
      <alignment vertical="center" wrapText="1"/>
    </xf>
    <xf numFmtId="0" fontId="7" fillId="0" borderId="13" xfId="6" applyNumberFormat="1" applyFont="1" applyFill="1" applyBorder="1" applyAlignment="1" applyProtection="1">
      <alignment vertical="center" wrapText="1"/>
    </xf>
    <xf numFmtId="0" fontId="13" fillId="0" borderId="22" xfId="6" applyNumberFormat="1" applyFont="1" applyFill="1" applyBorder="1" applyAlignment="1" applyProtection="1">
      <alignment vertical="center" wrapText="1"/>
    </xf>
    <xf numFmtId="0" fontId="5" fillId="0" borderId="1" xfId="0" applyFont="1" applyFill="1" applyBorder="1" applyAlignment="1" applyProtection="1">
      <alignment vertical="center" wrapText="1"/>
      <protection locked="0"/>
    </xf>
    <xf numFmtId="0" fontId="7" fillId="0" borderId="22" xfId="25" applyNumberFormat="1" applyFont="1" applyFill="1" applyBorder="1" applyAlignment="1" applyProtection="1">
      <alignment vertical="center" wrapText="1"/>
    </xf>
    <xf numFmtId="0" fontId="7" fillId="0" borderId="3" xfId="25" applyNumberFormat="1" applyFont="1" applyFill="1" applyBorder="1" applyAlignment="1" applyProtection="1">
      <alignment vertical="center" wrapText="1"/>
    </xf>
    <xf numFmtId="0" fontId="11" fillId="0" borderId="7" xfId="25" applyNumberFormat="1" applyFont="1" applyFill="1" applyBorder="1" applyAlignment="1" applyProtection="1">
      <alignment vertical="center" wrapText="1"/>
    </xf>
    <xf numFmtId="0" fontId="13" fillId="0" borderId="7" xfId="25" applyNumberFormat="1" applyFont="1" applyFill="1" applyBorder="1" applyAlignment="1" applyProtection="1">
      <alignment vertical="center" wrapText="1"/>
    </xf>
    <xf numFmtId="0" fontId="7" fillId="0" borderId="7" xfId="25" applyNumberFormat="1" applyFont="1" applyFill="1" applyBorder="1" applyAlignment="1" applyProtection="1">
      <alignment vertical="center" wrapText="1"/>
    </xf>
    <xf numFmtId="0" fontId="11" fillId="0" borderId="14" xfId="6" applyNumberFormat="1" applyFont="1" applyFill="1" applyBorder="1" applyAlignment="1" applyProtection="1">
      <alignment vertical="center" wrapText="1"/>
    </xf>
    <xf numFmtId="0" fontId="7" fillId="0" borderId="22" xfId="6" applyNumberFormat="1" applyFont="1" applyFill="1" applyBorder="1" applyAlignment="1" applyProtection="1">
      <alignment vertical="center" wrapText="1"/>
    </xf>
    <xf numFmtId="0" fontId="11" fillId="0" borderId="22" xfId="6" applyNumberFormat="1" applyFont="1" applyFill="1" applyBorder="1" applyAlignment="1" applyProtection="1">
      <alignment vertical="center" wrapText="1"/>
    </xf>
    <xf numFmtId="0" fontId="7" fillId="0" borderId="16" xfId="6" applyNumberFormat="1" applyFont="1" applyFill="1" applyBorder="1" applyAlignment="1" applyProtection="1">
      <alignment vertical="center" wrapText="1"/>
    </xf>
    <xf numFmtId="0" fontId="0" fillId="0" borderId="4" xfId="0" applyBorder="1" applyProtection="1">
      <protection locked="0"/>
    </xf>
    <xf numFmtId="0" fontId="0" fillId="0" borderId="4" xfId="0" applyBorder="1" applyAlignment="1" applyProtection="1">
      <alignment horizontal="center"/>
      <protection locked="0"/>
    </xf>
    <xf numFmtId="0" fontId="0" fillId="0" borderId="10" xfId="0" applyBorder="1" applyAlignment="1" applyProtection="1">
      <alignment horizontal="center" vertical="top"/>
      <protection locked="0"/>
    </xf>
    <xf numFmtId="0" fontId="0" fillId="0" borderId="23" xfId="0" applyBorder="1" applyAlignment="1" applyProtection="1">
      <alignment horizontal="center" vertical="top"/>
      <protection locked="0"/>
    </xf>
    <xf numFmtId="0" fontId="0" fillId="0" borderId="11" xfId="0" applyBorder="1" applyAlignment="1" applyProtection="1">
      <alignment horizontal="center" vertical="top"/>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6" xfId="2" applyNumberFormat="1" applyFont="1" applyFill="1" applyBorder="1" applyAlignment="1" applyProtection="1">
      <alignment horizontal="center"/>
    </xf>
    <xf numFmtId="0" fontId="7" fillId="0" borderId="7" xfId="2" applyNumberFormat="1" applyFont="1" applyFill="1" applyBorder="1" applyAlignment="1" applyProtection="1">
      <alignment horizontal="center"/>
    </xf>
    <xf numFmtId="0" fontId="5" fillId="0" borderId="0" xfId="0" applyFont="1" applyAlignment="1" applyProtection="1">
      <alignment horizontal="center" wrapText="1"/>
      <protection locked="0"/>
    </xf>
    <xf numFmtId="0" fontId="11" fillId="0" borderId="7" xfId="6" applyNumberFormat="1" applyFont="1" applyFill="1" applyBorder="1" applyAlignment="1" applyProtection="1">
      <alignment horizontal="center" vertical="top" wrapText="1"/>
    </xf>
    <xf numFmtId="0" fontId="11" fillId="0" borderId="4" xfId="6" applyNumberFormat="1" applyFont="1" applyFill="1" applyBorder="1" applyAlignment="1" applyProtection="1">
      <alignment horizontal="center" vertical="top" wrapText="1"/>
    </xf>
    <xf numFmtId="0" fontId="7" fillId="0" borderId="10" xfId="5" applyNumberFormat="1" applyFont="1" applyFill="1" applyBorder="1" applyAlignment="1" applyProtection="1">
      <alignment horizontal="center" vertical="center" wrapText="1"/>
    </xf>
    <xf numFmtId="0" fontId="7" fillId="0" borderId="11" xfId="5" applyNumberFormat="1" applyFont="1" applyFill="1" applyBorder="1" applyAlignment="1" applyProtection="1">
      <alignment horizontal="center" vertical="center" wrapText="1"/>
    </xf>
    <xf numFmtId="0" fontId="7" fillId="0" borderId="20" xfId="5" applyNumberFormat="1" applyFont="1" applyFill="1" applyBorder="1" applyAlignment="1" applyProtection="1">
      <alignment horizontal="center" vertical="center" wrapText="1"/>
    </xf>
    <xf numFmtId="0" fontId="7" fillId="0" borderId="21" xfId="5" applyNumberFormat="1" applyFont="1" applyFill="1" applyBorder="1" applyAlignment="1" applyProtection="1">
      <alignment horizontal="center" vertical="center" wrapText="1"/>
    </xf>
  </cellXfs>
  <cellStyles count="27">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xl61" xfId="25"/>
    <cellStyle name="xl64"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8"/>
  <sheetViews>
    <sheetView showGridLines="0" tabSelected="1" zoomScaleNormal="100" zoomScaleSheetLayoutView="100" workbookViewId="0">
      <pane ySplit="11" topLeftCell="A36" activePane="bottomLeft" state="frozen"/>
      <selection pane="bottomLeft" activeCell="B13" sqref="B13"/>
    </sheetView>
  </sheetViews>
  <sheetFormatPr defaultColWidth="9.109375" defaultRowHeight="14.4" outlineLevelRow="7" x14ac:dyDescent="0.3"/>
  <cols>
    <col min="1" max="1" width="4.33203125" style="1" customWidth="1"/>
    <col min="2" max="2" width="79" style="3" customWidth="1"/>
    <col min="3" max="3" width="10.6640625" style="1" customWidth="1"/>
    <col min="4" max="5" width="15.33203125" style="1" customWidth="1"/>
    <col min="6" max="6" width="15" style="1" customWidth="1"/>
    <col min="7" max="7" width="14.44140625" style="1" customWidth="1"/>
    <col min="8" max="8" width="15.6640625" style="1" customWidth="1"/>
    <col min="9" max="9" width="15.109375" style="1" customWidth="1"/>
    <col min="10" max="10" width="9.109375" style="1" customWidth="1"/>
    <col min="11" max="16384" width="9.109375" style="1"/>
  </cols>
  <sheetData>
    <row r="1" spans="1:10" ht="0.6" customHeight="1" x14ac:dyDescent="0.3">
      <c r="B1" s="5"/>
      <c r="C1" s="5"/>
      <c r="D1" s="5"/>
      <c r="E1" s="5"/>
      <c r="F1" s="5"/>
      <c r="G1" s="5"/>
      <c r="H1" s="5"/>
      <c r="I1" s="5"/>
    </row>
    <row r="2" spans="1:10" ht="15.6" x14ac:dyDescent="0.3">
      <c r="B2" s="5"/>
      <c r="C2" s="5"/>
      <c r="D2" s="22"/>
      <c r="E2" s="4"/>
      <c r="F2" s="6"/>
      <c r="G2" s="6"/>
      <c r="H2" s="19" t="s">
        <v>224</v>
      </c>
      <c r="I2" s="7"/>
    </row>
    <row r="3" spans="1:10" x14ac:dyDescent="0.3">
      <c r="B3" s="5"/>
      <c r="C3" s="5"/>
      <c r="D3" s="4"/>
      <c r="E3" s="4"/>
      <c r="F3" s="6"/>
      <c r="G3" s="6"/>
      <c r="H3" s="19" t="s">
        <v>30</v>
      </c>
      <c r="I3" s="7"/>
    </row>
    <row r="4" spans="1:10" x14ac:dyDescent="0.3">
      <c r="B4" s="5"/>
      <c r="C4" s="5"/>
      <c r="D4" s="4"/>
      <c r="E4" s="4"/>
      <c r="F4" s="6"/>
      <c r="G4" s="6"/>
      <c r="H4" s="19" t="s">
        <v>31</v>
      </c>
      <c r="I4" s="7"/>
    </row>
    <row r="5" spans="1:10" x14ac:dyDescent="0.3">
      <c r="B5" s="5"/>
      <c r="C5" s="5"/>
      <c r="D5" s="4"/>
      <c r="E5" s="4"/>
      <c r="F5" s="6"/>
      <c r="G5" s="6"/>
      <c r="H5" s="19" t="s">
        <v>76</v>
      </c>
      <c r="I5" s="7"/>
    </row>
    <row r="6" spans="1:10" x14ac:dyDescent="0.3">
      <c r="B6" s="5"/>
      <c r="C6" s="5"/>
      <c r="D6" s="4"/>
      <c r="E6" s="4"/>
      <c r="F6" s="6"/>
      <c r="G6" s="6"/>
      <c r="H6" s="19" t="s">
        <v>77</v>
      </c>
      <c r="I6" s="7"/>
    </row>
    <row r="7" spans="1:10" hidden="1" x14ac:dyDescent="0.3">
      <c r="B7" s="5"/>
      <c r="C7" s="5"/>
      <c r="D7" s="5"/>
      <c r="E7" s="5"/>
      <c r="F7" s="5"/>
      <c r="G7" s="5"/>
      <c r="H7" s="5"/>
      <c r="I7" s="5"/>
    </row>
    <row r="8" spans="1:10" ht="12" customHeight="1" x14ac:dyDescent="0.3">
      <c r="B8" s="91" t="s">
        <v>78</v>
      </c>
      <c r="C8" s="91"/>
      <c r="D8" s="91"/>
      <c r="E8" s="91"/>
      <c r="F8" s="91"/>
      <c r="G8" s="91"/>
      <c r="H8" s="91"/>
      <c r="I8" s="32"/>
    </row>
    <row r="9" spans="1:10" x14ac:dyDescent="0.3">
      <c r="B9" s="33"/>
      <c r="C9" s="33"/>
      <c r="D9" s="33"/>
      <c r="E9" s="33"/>
      <c r="F9" s="33"/>
      <c r="G9" s="33"/>
      <c r="H9" s="34" t="s">
        <v>32</v>
      </c>
      <c r="I9" s="34"/>
    </row>
    <row r="10" spans="1:10" ht="18" customHeight="1" x14ac:dyDescent="0.3">
      <c r="A10" s="87" t="s">
        <v>228</v>
      </c>
      <c r="B10" s="96" t="s">
        <v>26</v>
      </c>
      <c r="C10" s="94" t="s">
        <v>27</v>
      </c>
      <c r="D10" s="89" t="s">
        <v>28</v>
      </c>
      <c r="E10" s="90"/>
      <c r="F10" s="89" t="s">
        <v>29</v>
      </c>
      <c r="G10" s="90"/>
      <c r="H10" s="89" t="s">
        <v>85</v>
      </c>
      <c r="I10" s="90"/>
      <c r="J10" s="2"/>
    </row>
    <row r="11" spans="1:10" ht="43.5" customHeight="1" x14ac:dyDescent="0.3">
      <c r="A11" s="88"/>
      <c r="B11" s="97"/>
      <c r="C11" s="95"/>
      <c r="D11" s="20" t="s">
        <v>61</v>
      </c>
      <c r="E11" s="20" t="s">
        <v>74</v>
      </c>
      <c r="F11" s="20" t="s">
        <v>61</v>
      </c>
      <c r="G11" s="20" t="s">
        <v>74</v>
      </c>
      <c r="H11" s="20" t="s">
        <v>61</v>
      </c>
      <c r="I11" s="20" t="s">
        <v>74</v>
      </c>
      <c r="J11" s="2"/>
    </row>
    <row r="12" spans="1:10" ht="16.2" customHeight="1" x14ac:dyDescent="0.3">
      <c r="A12" s="82"/>
      <c r="B12" s="67">
        <v>1</v>
      </c>
      <c r="C12" s="20">
        <v>2</v>
      </c>
      <c r="D12" s="21">
        <v>3</v>
      </c>
      <c r="E12" s="21">
        <v>4</v>
      </c>
      <c r="F12" s="21">
        <v>5</v>
      </c>
      <c r="G12" s="21">
        <v>6</v>
      </c>
      <c r="H12" s="21">
        <v>7</v>
      </c>
      <c r="I12" s="20">
        <v>8</v>
      </c>
      <c r="J12" s="2"/>
    </row>
    <row r="13" spans="1:10" ht="30" customHeight="1" x14ac:dyDescent="0.3">
      <c r="A13" s="84">
        <v>1</v>
      </c>
      <c r="B13" s="68" t="s">
        <v>230</v>
      </c>
      <c r="C13" s="50">
        <v>1500000000</v>
      </c>
      <c r="D13" s="51">
        <f>D14+D18+D25+D28+D30+D33+D36</f>
        <v>519161665.24000001</v>
      </c>
      <c r="E13" s="51">
        <f t="shared" ref="E13:I13" si="0">E14+E18+E25+E28+E30+E33+E36</f>
        <v>163616418.75</v>
      </c>
      <c r="F13" s="51">
        <f t="shared" si="0"/>
        <v>487431557.68000001</v>
      </c>
      <c r="G13" s="51">
        <f t="shared" si="0"/>
        <v>146988171.48000002</v>
      </c>
      <c r="H13" s="51">
        <f t="shared" si="0"/>
        <v>388504342</v>
      </c>
      <c r="I13" s="51">
        <f t="shared" si="0"/>
        <v>142601414</v>
      </c>
      <c r="J13" s="2"/>
    </row>
    <row r="14" spans="1:10" ht="34.5" customHeight="1" outlineLevel="1" x14ac:dyDescent="0.3">
      <c r="A14" s="85"/>
      <c r="B14" s="69" t="s">
        <v>79</v>
      </c>
      <c r="C14" s="52" t="s">
        <v>80</v>
      </c>
      <c r="D14" s="53">
        <f>D15+D16+D17</f>
        <v>105153680</v>
      </c>
      <c r="E14" s="53">
        <f t="shared" ref="E14:I14" si="1">E15+E16+E17</f>
        <v>49375391</v>
      </c>
      <c r="F14" s="53">
        <f t="shared" si="1"/>
        <v>104343028</v>
      </c>
      <c r="G14" s="53">
        <f t="shared" si="1"/>
        <v>45341666</v>
      </c>
      <c r="H14" s="53">
        <f t="shared" si="1"/>
        <v>106803303</v>
      </c>
      <c r="I14" s="53">
        <f t="shared" si="1"/>
        <v>44422540</v>
      </c>
      <c r="J14" s="2"/>
    </row>
    <row r="15" spans="1:10" ht="33" customHeight="1" outlineLevel="2" x14ac:dyDescent="0.3">
      <c r="A15" s="85"/>
      <c r="B15" s="70" t="s">
        <v>6</v>
      </c>
      <c r="C15" s="9" t="s">
        <v>81</v>
      </c>
      <c r="D15" s="8">
        <v>8667240</v>
      </c>
      <c r="E15" s="8">
        <f>D15</f>
        <v>8667240</v>
      </c>
      <c r="F15" s="8">
        <v>8667240</v>
      </c>
      <c r="G15" s="8">
        <f>F15</f>
        <v>8667240</v>
      </c>
      <c r="H15" s="8">
        <v>8667240</v>
      </c>
      <c r="I15" s="8">
        <f>H15</f>
        <v>8667240</v>
      </c>
      <c r="J15" s="2"/>
    </row>
    <row r="16" spans="1:10" ht="33" customHeight="1" outlineLevel="3" x14ac:dyDescent="0.3">
      <c r="A16" s="85"/>
      <c r="B16" s="70" t="s">
        <v>82</v>
      </c>
      <c r="C16" s="9" t="s">
        <v>83</v>
      </c>
      <c r="D16" s="8">
        <v>40708151</v>
      </c>
      <c r="E16" s="8">
        <f>D16</f>
        <v>40708151</v>
      </c>
      <c r="F16" s="8">
        <v>36674426</v>
      </c>
      <c r="G16" s="8">
        <f>F16</f>
        <v>36674426</v>
      </c>
      <c r="H16" s="8">
        <v>35755300</v>
      </c>
      <c r="I16" s="8">
        <f>H16</f>
        <v>35755300</v>
      </c>
      <c r="J16" s="2"/>
    </row>
    <row r="17" spans="1:10" ht="47.25" customHeight="1" outlineLevel="4" x14ac:dyDescent="0.3">
      <c r="A17" s="85"/>
      <c r="B17" s="70" t="s">
        <v>34</v>
      </c>
      <c r="C17" s="9" t="s">
        <v>84</v>
      </c>
      <c r="D17" s="8">
        <v>55778289</v>
      </c>
      <c r="E17" s="8">
        <v>0</v>
      </c>
      <c r="F17" s="8">
        <v>59001362</v>
      </c>
      <c r="G17" s="8">
        <v>0</v>
      </c>
      <c r="H17" s="8">
        <v>62380763</v>
      </c>
      <c r="I17" s="8">
        <v>0</v>
      </c>
      <c r="J17" s="2"/>
    </row>
    <row r="18" spans="1:10" ht="26.4" outlineLevel="5" x14ac:dyDescent="0.3">
      <c r="A18" s="85"/>
      <c r="B18" s="69" t="s">
        <v>229</v>
      </c>
      <c r="C18" s="52" t="s">
        <v>86</v>
      </c>
      <c r="D18" s="53">
        <f>D19+D20+D21+D22+D23+D24</f>
        <v>207815091</v>
      </c>
      <c r="E18" s="53">
        <f t="shared" ref="E18:I18" si="2">E19+E20+E21+E22+E23+E24</f>
        <v>57320408</v>
      </c>
      <c r="F18" s="53">
        <f t="shared" si="2"/>
        <v>210437952</v>
      </c>
      <c r="G18" s="53">
        <f t="shared" si="2"/>
        <v>52283927</v>
      </c>
      <c r="H18" s="53">
        <f t="shared" si="2"/>
        <v>231498393</v>
      </c>
      <c r="I18" s="53">
        <f t="shared" si="2"/>
        <v>51271228</v>
      </c>
      <c r="J18" s="2"/>
    </row>
    <row r="19" spans="1:10" ht="26.4" outlineLevel="6" x14ac:dyDescent="0.3">
      <c r="A19" s="85"/>
      <c r="B19" s="70" t="s">
        <v>7</v>
      </c>
      <c r="C19" s="9" t="s">
        <v>87</v>
      </c>
      <c r="D19" s="8">
        <v>249000</v>
      </c>
      <c r="E19" s="8">
        <f>D19</f>
        <v>249000</v>
      </c>
      <c r="F19" s="8">
        <v>249000</v>
      </c>
      <c r="G19" s="8">
        <f>F19</f>
        <v>249000</v>
      </c>
      <c r="H19" s="8">
        <v>249000</v>
      </c>
      <c r="I19" s="8">
        <f>H19</f>
        <v>249000</v>
      </c>
      <c r="J19" s="2"/>
    </row>
    <row r="20" spans="1:10" ht="26.4" outlineLevel="7" x14ac:dyDescent="0.3">
      <c r="A20" s="85"/>
      <c r="B20" s="70" t="s">
        <v>88</v>
      </c>
      <c r="C20" s="9" t="s">
        <v>89</v>
      </c>
      <c r="D20" s="8">
        <v>57071408</v>
      </c>
      <c r="E20" s="8">
        <f>D20</f>
        <v>57071408</v>
      </c>
      <c r="F20" s="8">
        <v>52034927</v>
      </c>
      <c r="G20" s="8">
        <f>F20</f>
        <v>52034927</v>
      </c>
      <c r="H20" s="8">
        <v>51022228</v>
      </c>
      <c r="I20" s="8">
        <f>H20</f>
        <v>51022228</v>
      </c>
      <c r="J20" s="2"/>
    </row>
    <row r="21" spans="1:10" ht="48" customHeight="1" outlineLevel="2" x14ac:dyDescent="0.3">
      <c r="A21" s="85"/>
      <c r="B21" s="70" t="s">
        <v>33</v>
      </c>
      <c r="C21" s="9" t="s">
        <v>90</v>
      </c>
      <c r="D21" s="8">
        <v>14040000</v>
      </c>
      <c r="E21" s="8">
        <v>0</v>
      </c>
      <c r="F21" s="8">
        <v>14040000</v>
      </c>
      <c r="G21" s="8">
        <v>0</v>
      </c>
      <c r="H21" s="8">
        <v>28080000</v>
      </c>
      <c r="I21" s="8">
        <v>0</v>
      </c>
      <c r="J21" s="2"/>
    </row>
    <row r="22" spans="1:10" ht="52.8" outlineLevel="3" x14ac:dyDescent="0.3">
      <c r="A22" s="85"/>
      <c r="B22" s="70" t="s">
        <v>91</v>
      </c>
      <c r="C22" s="9" t="s">
        <v>92</v>
      </c>
      <c r="D22" s="8">
        <v>127712433</v>
      </c>
      <c r="E22" s="8">
        <v>0</v>
      </c>
      <c r="F22" s="8">
        <v>135371775</v>
      </c>
      <c r="G22" s="8">
        <v>0</v>
      </c>
      <c r="H22" s="8">
        <v>143404915</v>
      </c>
      <c r="I22" s="8">
        <v>0</v>
      </c>
      <c r="J22" s="2"/>
    </row>
    <row r="23" spans="1:10" ht="47.4" customHeight="1" outlineLevel="4" x14ac:dyDescent="0.3">
      <c r="A23" s="85"/>
      <c r="B23" s="70" t="s">
        <v>8</v>
      </c>
      <c r="C23" s="9" t="s">
        <v>93</v>
      </c>
      <c r="D23" s="8">
        <v>2387650</v>
      </c>
      <c r="E23" s="8">
        <v>0</v>
      </c>
      <c r="F23" s="8">
        <v>2387650</v>
      </c>
      <c r="G23" s="8">
        <v>0</v>
      </c>
      <c r="H23" s="8">
        <v>2387650</v>
      </c>
      <c r="I23" s="8">
        <v>0</v>
      </c>
      <c r="J23" s="2"/>
    </row>
    <row r="24" spans="1:10" ht="42" customHeight="1" outlineLevel="4" x14ac:dyDescent="0.3">
      <c r="A24" s="85"/>
      <c r="B24" s="70" t="s">
        <v>94</v>
      </c>
      <c r="C24" s="9" t="s">
        <v>95</v>
      </c>
      <c r="D24" s="8">
        <v>6354600</v>
      </c>
      <c r="E24" s="8">
        <v>0</v>
      </c>
      <c r="F24" s="8">
        <v>6354600</v>
      </c>
      <c r="G24" s="8">
        <v>0</v>
      </c>
      <c r="H24" s="8">
        <v>6354600</v>
      </c>
      <c r="I24" s="8">
        <v>0</v>
      </c>
      <c r="J24" s="2"/>
    </row>
    <row r="25" spans="1:10" ht="27" customHeight="1" outlineLevel="4" x14ac:dyDescent="0.3">
      <c r="A25" s="85"/>
      <c r="B25" s="69" t="s">
        <v>121</v>
      </c>
      <c r="C25" s="52" t="s">
        <v>123</v>
      </c>
      <c r="D25" s="53">
        <f>D26+D27</f>
        <v>1336660</v>
      </c>
      <c r="E25" s="53">
        <f t="shared" ref="E25:I25" si="3">E26+E27</f>
        <v>40099.800000000003</v>
      </c>
      <c r="F25" s="53">
        <f t="shared" si="3"/>
        <v>0</v>
      </c>
      <c r="G25" s="53">
        <f t="shared" si="3"/>
        <v>0</v>
      </c>
      <c r="H25" s="53">
        <f t="shared" si="3"/>
        <v>0</v>
      </c>
      <c r="I25" s="53">
        <f t="shared" si="3"/>
        <v>0</v>
      </c>
      <c r="J25" s="2"/>
    </row>
    <row r="26" spans="1:10" ht="16.5" customHeight="1" outlineLevel="4" x14ac:dyDescent="0.3">
      <c r="A26" s="85"/>
      <c r="B26" s="70" t="s">
        <v>122</v>
      </c>
      <c r="C26" s="9">
        <v>1500492340</v>
      </c>
      <c r="D26" s="8">
        <v>1296560.2</v>
      </c>
      <c r="E26" s="8">
        <v>0</v>
      </c>
      <c r="F26" s="8">
        <v>0</v>
      </c>
      <c r="G26" s="8">
        <v>0</v>
      </c>
      <c r="H26" s="8">
        <v>0</v>
      </c>
      <c r="I26" s="8">
        <v>0</v>
      </c>
      <c r="J26" s="2"/>
    </row>
    <row r="27" spans="1:10" ht="27.75" customHeight="1" outlineLevel="4" x14ac:dyDescent="0.3">
      <c r="A27" s="85"/>
      <c r="B27" s="70" t="s">
        <v>124</v>
      </c>
      <c r="C27" s="9" t="s">
        <v>125</v>
      </c>
      <c r="D27" s="8">
        <v>40099.800000000003</v>
      </c>
      <c r="E27" s="8">
        <f>D27</f>
        <v>40099.800000000003</v>
      </c>
      <c r="F27" s="8">
        <v>0</v>
      </c>
      <c r="G27" s="8">
        <v>0</v>
      </c>
      <c r="H27" s="8">
        <v>0</v>
      </c>
      <c r="I27" s="8">
        <v>0</v>
      </c>
      <c r="J27" s="2"/>
    </row>
    <row r="28" spans="1:10" ht="27" customHeight="1" outlineLevel="4" x14ac:dyDescent="0.3">
      <c r="A28" s="85"/>
      <c r="B28" s="69" t="s">
        <v>126</v>
      </c>
      <c r="C28" s="52" t="s">
        <v>128</v>
      </c>
      <c r="D28" s="53">
        <f>D29</f>
        <v>336000</v>
      </c>
      <c r="E28" s="53">
        <f t="shared" ref="E28:I28" si="4">E29</f>
        <v>336000</v>
      </c>
      <c r="F28" s="53">
        <f t="shared" si="4"/>
        <v>0</v>
      </c>
      <c r="G28" s="53">
        <f t="shared" si="4"/>
        <v>0</v>
      </c>
      <c r="H28" s="53">
        <f t="shared" si="4"/>
        <v>0</v>
      </c>
      <c r="I28" s="53">
        <f t="shared" si="4"/>
        <v>0</v>
      </c>
      <c r="J28" s="2"/>
    </row>
    <row r="29" spans="1:10" ht="27.75" customHeight="1" outlineLevel="4" x14ac:dyDescent="0.3">
      <c r="A29" s="85"/>
      <c r="B29" s="70" t="s">
        <v>127</v>
      </c>
      <c r="C29" s="9" t="s">
        <v>129</v>
      </c>
      <c r="D29" s="8">
        <v>336000</v>
      </c>
      <c r="E29" s="8">
        <f>D29</f>
        <v>336000</v>
      </c>
      <c r="F29" s="8">
        <v>0</v>
      </c>
      <c r="G29" s="8">
        <v>0</v>
      </c>
      <c r="H29" s="8">
        <v>0</v>
      </c>
      <c r="I29" s="8">
        <v>0</v>
      </c>
      <c r="J29" s="2"/>
    </row>
    <row r="30" spans="1:10" ht="39" customHeight="1" outlineLevel="4" x14ac:dyDescent="0.3">
      <c r="A30" s="85"/>
      <c r="B30" s="69" t="s">
        <v>130</v>
      </c>
      <c r="C30" s="52" t="s">
        <v>107</v>
      </c>
      <c r="D30" s="53">
        <f>D31+D32</f>
        <v>149142494.24000001</v>
      </c>
      <c r="E30" s="53">
        <f t="shared" ref="E30:I30" si="5">E31+E32</f>
        <v>1166779.95</v>
      </c>
      <c r="F30" s="53">
        <f t="shared" si="5"/>
        <v>124255684.68000001</v>
      </c>
      <c r="G30" s="53">
        <f t="shared" si="5"/>
        <v>967685.48</v>
      </c>
      <c r="H30" s="53">
        <f t="shared" si="5"/>
        <v>3295000</v>
      </c>
      <c r="I30" s="53">
        <f t="shared" si="5"/>
        <v>0</v>
      </c>
      <c r="J30" s="2"/>
    </row>
    <row r="31" spans="1:10" ht="29.4" customHeight="1" outlineLevel="4" x14ac:dyDescent="0.3">
      <c r="A31" s="85"/>
      <c r="B31" s="70" t="s">
        <v>131</v>
      </c>
      <c r="C31" s="9" t="s">
        <v>132</v>
      </c>
      <c r="D31" s="8">
        <v>145847494.24000001</v>
      </c>
      <c r="E31" s="41">
        <v>1166779.95</v>
      </c>
      <c r="F31" s="8">
        <v>120960684.68000001</v>
      </c>
      <c r="G31" s="8">
        <v>967685.48</v>
      </c>
      <c r="H31" s="8">
        <v>0</v>
      </c>
      <c r="I31" s="8">
        <v>0</v>
      </c>
      <c r="J31" s="2"/>
    </row>
    <row r="32" spans="1:10" ht="39" customHeight="1" outlineLevel="4" x14ac:dyDescent="0.3">
      <c r="A32" s="85"/>
      <c r="B32" s="70" t="s">
        <v>106</v>
      </c>
      <c r="C32" s="9" t="s">
        <v>108</v>
      </c>
      <c r="D32" s="8">
        <v>3295000</v>
      </c>
      <c r="E32" s="42">
        <v>0</v>
      </c>
      <c r="F32" s="8">
        <v>3295000</v>
      </c>
      <c r="G32" s="8">
        <v>0</v>
      </c>
      <c r="H32" s="8">
        <v>3295000</v>
      </c>
      <c r="I32" s="8">
        <v>0</v>
      </c>
      <c r="J32" s="2"/>
    </row>
    <row r="33" spans="1:10" ht="34.200000000000003" customHeight="1" outlineLevel="5" x14ac:dyDescent="0.3">
      <c r="A33" s="85"/>
      <c r="B33" s="69" t="s">
        <v>96</v>
      </c>
      <c r="C33" s="52" t="s">
        <v>98</v>
      </c>
      <c r="D33" s="53">
        <v>32409501</v>
      </c>
      <c r="E33" s="54">
        <f>E34+E35</f>
        <v>32409501</v>
      </c>
      <c r="F33" s="53">
        <v>28527340</v>
      </c>
      <c r="G33" s="53">
        <f>G34+G35</f>
        <v>28527340</v>
      </c>
      <c r="H33" s="53">
        <v>27700494</v>
      </c>
      <c r="I33" s="53">
        <f>I34+I35</f>
        <v>27700494</v>
      </c>
      <c r="J33" s="2"/>
    </row>
    <row r="34" spans="1:10" ht="26.4" outlineLevel="6" x14ac:dyDescent="0.3">
      <c r="A34" s="85"/>
      <c r="B34" s="70" t="s">
        <v>97</v>
      </c>
      <c r="C34" s="9" t="s">
        <v>99</v>
      </c>
      <c r="D34" s="8">
        <v>302400</v>
      </c>
      <c r="E34" s="43">
        <v>302400</v>
      </c>
      <c r="F34" s="8">
        <v>302400</v>
      </c>
      <c r="G34" s="8">
        <v>302400</v>
      </c>
      <c r="H34" s="8">
        <v>302400</v>
      </c>
      <c r="I34" s="8">
        <v>302400</v>
      </c>
      <c r="J34" s="2"/>
    </row>
    <row r="35" spans="1:10" ht="26.4" outlineLevel="7" x14ac:dyDescent="0.3">
      <c r="A35" s="85"/>
      <c r="B35" s="70" t="s">
        <v>100</v>
      </c>
      <c r="C35" s="9" t="s">
        <v>101</v>
      </c>
      <c r="D35" s="8">
        <v>32107101</v>
      </c>
      <c r="E35" s="42">
        <f>D35</f>
        <v>32107101</v>
      </c>
      <c r="F35" s="8">
        <v>28224940</v>
      </c>
      <c r="G35" s="8">
        <f>F35</f>
        <v>28224940</v>
      </c>
      <c r="H35" s="8">
        <v>27398094</v>
      </c>
      <c r="I35" s="8">
        <f>H35</f>
        <v>27398094</v>
      </c>
      <c r="J35" s="2"/>
    </row>
    <row r="36" spans="1:10" ht="26.4" outlineLevel="6" x14ac:dyDescent="0.3">
      <c r="A36" s="85"/>
      <c r="B36" s="69" t="s">
        <v>102</v>
      </c>
      <c r="C36" s="52" t="s">
        <v>104</v>
      </c>
      <c r="D36" s="53">
        <f>D37</f>
        <v>22968239</v>
      </c>
      <c r="E36" s="53">
        <f t="shared" ref="E36:I36" si="6">E37</f>
        <v>22968239</v>
      </c>
      <c r="F36" s="53">
        <f t="shared" si="6"/>
        <v>19867553</v>
      </c>
      <c r="G36" s="53">
        <f t="shared" si="6"/>
        <v>19867553</v>
      </c>
      <c r="H36" s="53">
        <f t="shared" si="6"/>
        <v>19207152</v>
      </c>
      <c r="I36" s="53">
        <f t="shared" si="6"/>
        <v>19207152</v>
      </c>
      <c r="J36" s="2"/>
    </row>
    <row r="37" spans="1:10" ht="26.4" outlineLevel="7" x14ac:dyDescent="0.3">
      <c r="A37" s="86"/>
      <c r="B37" s="70" t="s">
        <v>103</v>
      </c>
      <c r="C37" s="9" t="s">
        <v>105</v>
      </c>
      <c r="D37" s="8">
        <v>22968239</v>
      </c>
      <c r="E37" s="42">
        <f>D37</f>
        <v>22968239</v>
      </c>
      <c r="F37" s="8">
        <v>19867553</v>
      </c>
      <c r="G37" s="8">
        <f>F37</f>
        <v>19867553</v>
      </c>
      <c r="H37" s="8">
        <v>19207152</v>
      </c>
      <c r="I37" s="8">
        <f>H37</f>
        <v>19207152</v>
      </c>
      <c r="J37" s="2"/>
    </row>
    <row r="38" spans="1:10" ht="30.6" customHeight="1" outlineLevel="7" x14ac:dyDescent="0.3">
      <c r="A38" s="84">
        <v>2</v>
      </c>
      <c r="B38" s="68" t="s">
        <v>221</v>
      </c>
      <c r="C38" s="50">
        <v>1700000000</v>
      </c>
      <c r="D38" s="51">
        <f>D39+D41+D43+D56</f>
        <v>6977610.29</v>
      </c>
      <c r="E38" s="51">
        <f t="shared" ref="E38:I38" si="7">E39+E41+E43+E56</f>
        <v>3604328.31</v>
      </c>
      <c r="F38" s="51">
        <f t="shared" si="7"/>
        <v>6572638.4100000001</v>
      </c>
      <c r="G38" s="51">
        <f t="shared" si="7"/>
        <v>197179.15</v>
      </c>
      <c r="H38" s="51">
        <f t="shared" si="7"/>
        <v>6572638.4100000001</v>
      </c>
      <c r="I38" s="51">
        <f t="shared" si="7"/>
        <v>197179.15</v>
      </c>
      <c r="J38" s="2"/>
    </row>
    <row r="39" spans="1:10" ht="20.399999999999999" customHeight="1" outlineLevel="2" x14ac:dyDescent="0.3">
      <c r="A39" s="85"/>
      <c r="B39" s="69" t="s">
        <v>53</v>
      </c>
      <c r="C39" s="52" t="s">
        <v>113</v>
      </c>
      <c r="D39" s="53">
        <f>D40</f>
        <v>1000000</v>
      </c>
      <c r="E39" s="53">
        <f t="shared" ref="E39:I39" si="8">E40</f>
        <v>1000000</v>
      </c>
      <c r="F39" s="53">
        <f t="shared" si="8"/>
        <v>0</v>
      </c>
      <c r="G39" s="53">
        <f t="shared" si="8"/>
        <v>0</v>
      </c>
      <c r="H39" s="53">
        <f t="shared" si="8"/>
        <v>0</v>
      </c>
      <c r="I39" s="53">
        <f t="shared" si="8"/>
        <v>0</v>
      </c>
      <c r="J39" s="2"/>
    </row>
    <row r="40" spans="1:10" outlineLevel="3" x14ac:dyDescent="0.3">
      <c r="A40" s="85"/>
      <c r="B40" s="70" t="s">
        <v>112</v>
      </c>
      <c r="C40" s="13" t="s">
        <v>114</v>
      </c>
      <c r="D40" s="12">
        <v>1000000</v>
      </c>
      <c r="E40" s="44">
        <v>1000000</v>
      </c>
      <c r="F40" s="12">
        <v>0</v>
      </c>
      <c r="G40" s="12">
        <v>0</v>
      </c>
      <c r="H40" s="12">
        <v>0</v>
      </c>
      <c r="I40" s="12">
        <v>0</v>
      </c>
      <c r="J40" s="2"/>
    </row>
    <row r="41" spans="1:10" ht="26.4" outlineLevel="4" x14ac:dyDescent="0.3">
      <c r="A41" s="85"/>
      <c r="B41" s="71" t="s">
        <v>115</v>
      </c>
      <c r="C41" s="55" t="s">
        <v>72</v>
      </c>
      <c r="D41" s="56">
        <f>D42</f>
        <v>2500000</v>
      </c>
      <c r="E41" s="56">
        <f t="shared" ref="E41:I41" si="9">E42</f>
        <v>2500000</v>
      </c>
      <c r="F41" s="56">
        <f t="shared" si="9"/>
        <v>0</v>
      </c>
      <c r="G41" s="56">
        <f t="shared" si="9"/>
        <v>0</v>
      </c>
      <c r="H41" s="56">
        <f t="shared" si="9"/>
        <v>0</v>
      </c>
      <c r="I41" s="56">
        <f t="shared" si="9"/>
        <v>0</v>
      </c>
      <c r="J41" s="2"/>
    </row>
    <row r="42" spans="1:10" outlineLevel="5" x14ac:dyDescent="0.3">
      <c r="A42" s="85"/>
      <c r="B42" s="70" t="s">
        <v>116</v>
      </c>
      <c r="C42" s="23" t="s">
        <v>117</v>
      </c>
      <c r="D42" s="25">
        <v>2500000</v>
      </c>
      <c r="E42" s="44">
        <v>2500000</v>
      </c>
      <c r="F42" s="25">
        <v>0</v>
      </c>
      <c r="G42" s="24">
        <v>0</v>
      </c>
      <c r="H42" s="25">
        <v>0</v>
      </c>
      <c r="I42" s="24">
        <v>0</v>
      </c>
      <c r="J42" s="2"/>
    </row>
    <row r="43" spans="1:10" ht="26.4" outlineLevel="5" x14ac:dyDescent="0.3">
      <c r="A43" s="85"/>
      <c r="B43" s="69" t="s">
        <v>109</v>
      </c>
      <c r="C43" s="57" t="s">
        <v>111</v>
      </c>
      <c r="D43" s="58">
        <f>D44+D45+D46+D47+D48+D49+D50+D51+D52+D53+D54+D55</f>
        <v>3477610.29</v>
      </c>
      <c r="E43" s="58">
        <f t="shared" ref="E43:I43" si="10">E44+E45+E46+E47+E48+E49+E50+E51+E52+E53+E54+E55</f>
        <v>104328.31</v>
      </c>
      <c r="F43" s="58">
        <f t="shared" si="10"/>
        <v>3391295.9499999997</v>
      </c>
      <c r="G43" s="58">
        <f t="shared" si="10"/>
        <v>101738.88</v>
      </c>
      <c r="H43" s="58">
        <f t="shared" si="10"/>
        <v>2945682.8400000003</v>
      </c>
      <c r="I43" s="58">
        <f t="shared" si="10"/>
        <v>88370.48</v>
      </c>
      <c r="J43" s="2"/>
    </row>
    <row r="44" spans="1:10" ht="39.6" outlineLevel="5" x14ac:dyDescent="0.3">
      <c r="A44" s="85"/>
      <c r="B44" s="70" t="s">
        <v>110</v>
      </c>
      <c r="C44" s="26">
        <v>1700392640</v>
      </c>
      <c r="D44" s="10">
        <v>2030968.56</v>
      </c>
      <c r="E44" s="45">
        <v>0</v>
      </c>
      <c r="F44" s="10">
        <v>0</v>
      </c>
      <c r="G44" s="27">
        <v>0</v>
      </c>
      <c r="H44" s="10">
        <v>0</v>
      </c>
      <c r="I44" s="24">
        <v>0</v>
      </c>
      <c r="J44" s="2"/>
    </row>
    <row r="45" spans="1:10" ht="39.6" outlineLevel="5" x14ac:dyDescent="0.3">
      <c r="A45" s="85"/>
      <c r="B45" s="70" t="s">
        <v>118</v>
      </c>
      <c r="C45" s="26">
        <v>1700392641</v>
      </c>
      <c r="D45" s="10">
        <v>1342313.42</v>
      </c>
      <c r="E45" s="45">
        <v>0</v>
      </c>
      <c r="F45" s="10">
        <v>0</v>
      </c>
      <c r="G45" s="27">
        <v>0</v>
      </c>
      <c r="H45" s="10">
        <v>0</v>
      </c>
      <c r="I45" s="24">
        <v>0</v>
      </c>
      <c r="J45" s="2"/>
    </row>
    <row r="46" spans="1:10" ht="26.4" outlineLevel="5" x14ac:dyDescent="0.3">
      <c r="A46" s="85"/>
      <c r="B46" s="70" t="s">
        <v>119</v>
      </c>
      <c r="C46" s="26" t="s">
        <v>146</v>
      </c>
      <c r="D46" s="10">
        <v>62813.46</v>
      </c>
      <c r="E46" s="46">
        <v>62813.46</v>
      </c>
      <c r="F46" s="10">
        <v>0</v>
      </c>
      <c r="G46" s="27">
        <v>0</v>
      </c>
      <c r="H46" s="10">
        <v>0</v>
      </c>
      <c r="I46" s="24">
        <v>0</v>
      </c>
      <c r="J46" s="2"/>
    </row>
    <row r="47" spans="1:10" ht="26.4" outlineLevel="5" x14ac:dyDescent="0.3">
      <c r="A47" s="85"/>
      <c r="B47" s="70" t="s">
        <v>120</v>
      </c>
      <c r="C47" s="26" t="s">
        <v>147</v>
      </c>
      <c r="D47" s="10">
        <v>41514.85</v>
      </c>
      <c r="E47" s="47">
        <v>41514.85</v>
      </c>
      <c r="F47" s="10">
        <v>0</v>
      </c>
      <c r="G47" s="27">
        <v>0</v>
      </c>
      <c r="H47" s="10">
        <v>0</v>
      </c>
      <c r="I47" s="24">
        <v>0</v>
      </c>
      <c r="J47" s="2"/>
    </row>
    <row r="48" spans="1:10" ht="39.6" outlineLevel="5" x14ac:dyDescent="0.3">
      <c r="A48" s="85"/>
      <c r="B48" s="70" t="s">
        <v>133</v>
      </c>
      <c r="C48" s="26">
        <v>1700392642</v>
      </c>
      <c r="D48" s="10">
        <v>0</v>
      </c>
      <c r="E48" s="10">
        <v>0</v>
      </c>
      <c r="F48" s="10">
        <v>1498693.88</v>
      </c>
      <c r="G48" s="27">
        <v>0</v>
      </c>
      <c r="H48" s="8">
        <v>0</v>
      </c>
      <c r="I48" s="24">
        <v>0</v>
      </c>
      <c r="J48" s="2"/>
    </row>
    <row r="49" spans="1:10" ht="39.6" outlineLevel="5" x14ac:dyDescent="0.3">
      <c r="A49" s="85"/>
      <c r="B49" s="70" t="s">
        <v>135</v>
      </c>
      <c r="C49" s="26">
        <v>1700392643</v>
      </c>
      <c r="D49" s="10">
        <v>0</v>
      </c>
      <c r="E49" s="10">
        <v>0</v>
      </c>
      <c r="F49" s="10">
        <v>1790863.19</v>
      </c>
      <c r="G49" s="27">
        <v>0</v>
      </c>
      <c r="H49" s="8">
        <v>0</v>
      </c>
      <c r="I49" s="24">
        <v>0</v>
      </c>
      <c r="J49" s="2"/>
    </row>
    <row r="50" spans="1:10" ht="26.4" outlineLevel="5" x14ac:dyDescent="0.3">
      <c r="A50" s="85"/>
      <c r="B50" s="70" t="s">
        <v>134</v>
      </c>
      <c r="C50" s="26" t="s">
        <v>148</v>
      </c>
      <c r="D50" s="10">
        <v>0</v>
      </c>
      <c r="E50" s="10">
        <v>0</v>
      </c>
      <c r="F50" s="10">
        <v>46351.360000000001</v>
      </c>
      <c r="G50" s="27">
        <v>46351.360000000001</v>
      </c>
      <c r="H50" s="8">
        <v>0</v>
      </c>
      <c r="I50" s="24">
        <v>0</v>
      </c>
      <c r="J50" s="2"/>
    </row>
    <row r="51" spans="1:10" ht="26.4" outlineLevel="5" x14ac:dyDescent="0.3">
      <c r="A51" s="85"/>
      <c r="B51" s="70" t="s">
        <v>136</v>
      </c>
      <c r="C51" s="26" t="s">
        <v>149</v>
      </c>
      <c r="D51" s="10">
        <v>0</v>
      </c>
      <c r="E51" s="10">
        <v>0</v>
      </c>
      <c r="F51" s="10">
        <v>55387.519999999997</v>
      </c>
      <c r="G51" s="28">
        <f>F51</f>
        <v>55387.519999999997</v>
      </c>
      <c r="H51" s="8">
        <v>0</v>
      </c>
      <c r="I51" s="24">
        <v>0</v>
      </c>
      <c r="J51" s="2"/>
    </row>
    <row r="52" spans="1:10" ht="39.6" outlineLevel="5" x14ac:dyDescent="0.3">
      <c r="A52" s="85"/>
      <c r="B52" s="70" t="s">
        <v>137</v>
      </c>
      <c r="C52" s="26">
        <v>1700392644</v>
      </c>
      <c r="D52" s="10">
        <v>0</v>
      </c>
      <c r="E52" s="37">
        <v>0</v>
      </c>
      <c r="F52" s="10">
        <v>0</v>
      </c>
      <c r="G52" s="10">
        <v>0</v>
      </c>
      <c r="H52" s="8">
        <v>1428656.18</v>
      </c>
      <c r="I52" s="24">
        <v>0</v>
      </c>
      <c r="J52" s="2"/>
    </row>
    <row r="53" spans="1:10" ht="39.6" outlineLevel="5" x14ac:dyDescent="0.3">
      <c r="A53" s="85"/>
      <c r="B53" s="70" t="s">
        <v>138</v>
      </c>
      <c r="C53" s="26">
        <v>1700392645</v>
      </c>
      <c r="D53" s="10">
        <v>0</v>
      </c>
      <c r="E53" s="37">
        <v>0</v>
      </c>
      <c r="F53" s="10">
        <v>0</v>
      </c>
      <c r="G53" s="10">
        <v>0</v>
      </c>
      <c r="H53" s="8">
        <v>1428656.18</v>
      </c>
      <c r="I53" s="24">
        <v>0</v>
      </c>
      <c r="J53" s="2"/>
    </row>
    <row r="54" spans="1:10" ht="26.4" outlineLevel="5" x14ac:dyDescent="0.3">
      <c r="A54" s="85"/>
      <c r="B54" s="70" t="s">
        <v>139</v>
      </c>
      <c r="C54" s="26" t="s">
        <v>150</v>
      </c>
      <c r="D54" s="10">
        <v>0</v>
      </c>
      <c r="E54" s="37">
        <v>0</v>
      </c>
      <c r="F54" s="10">
        <v>0</v>
      </c>
      <c r="G54" s="10">
        <v>0</v>
      </c>
      <c r="H54" s="8">
        <v>44185.24</v>
      </c>
      <c r="I54" s="24">
        <v>44185.24</v>
      </c>
      <c r="J54" s="2"/>
    </row>
    <row r="55" spans="1:10" ht="30" customHeight="1" outlineLevel="5" x14ac:dyDescent="0.3">
      <c r="A55" s="85"/>
      <c r="B55" s="70" t="s">
        <v>143</v>
      </c>
      <c r="C55" s="26" t="s">
        <v>151</v>
      </c>
      <c r="D55" s="10">
        <v>0</v>
      </c>
      <c r="E55" s="37">
        <v>0</v>
      </c>
      <c r="F55" s="10">
        <v>0</v>
      </c>
      <c r="G55" s="10">
        <v>0</v>
      </c>
      <c r="H55" s="8">
        <v>44185.24</v>
      </c>
      <c r="I55" s="24">
        <v>44185.24</v>
      </c>
      <c r="J55" s="2"/>
    </row>
    <row r="56" spans="1:10" ht="19.8" customHeight="1" outlineLevel="5" x14ac:dyDescent="0.3">
      <c r="A56" s="85"/>
      <c r="B56" s="69" t="s">
        <v>140</v>
      </c>
      <c r="C56" s="57">
        <v>1700400000</v>
      </c>
      <c r="D56" s="58">
        <f>D57+D58+D59+D60+D61+D62+D63+D64+D65+D66</f>
        <v>0</v>
      </c>
      <c r="E56" s="58">
        <f t="shared" ref="E56:I56" si="11">E57+E58+E59+E60+E61+E62+E63+E64+E65+E66</f>
        <v>0</v>
      </c>
      <c r="F56" s="58">
        <f t="shared" si="11"/>
        <v>3181342.46</v>
      </c>
      <c r="G56" s="58">
        <f t="shared" si="11"/>
        <v>95440.26999999999</v>
      </c>
      <c r="H56" s="58">
        <f>H57+H58+H59+H60+H61+H62+H63+H64+H65+H66</f>
        <v>3626955.5699999994</v>
      </c>
      <c r="I56" s="58">
        <f t="shared" si="11"/>
        <v>108808.67</v>
      </c>
      <c r="J56" s="2"/>
    </row>
    <row r="57" spans="1:10" ht="66" outlineLevel="5" x14ac:dyDescent="0.3">
      <c r="A57" s="85"/>
      <c r="B57" s="70" t="s">
        <v>141</v>
      </c>
      <c r="C57" s="26">
        <v>1700492661</v>
      </c>
      <c r="D57" s="10">
        <v>0</v>
      </c>
      <c r="E57" s="37">
        <v>0</v>
      </c>
      <c r="F57" s="10">
        <v>1731245.55</v>
      </c>
      <c r="G57" s="10">
        <v>0</v>
      </c>
      <c r="H57" s="8">
        <v>0</v>
      </c>
      <c r="I57" s="24">
        <v>0</v>
      </c>
      <c r="J57" s="2"/>
    </row>
    <row r="58" spans="1:10" ht="39.6" outlineLevel="5" x14ac:dyDescent="0.3">
      <c r="A58" s="85"/>
      <c r="B58" s="70" t="s">
        <v>144</v>
      </c>
      <c r="C58" s="26">
        <v>1700492662</v>
      </c>
      <c r="D58" s="10">
        <v>0</v>
      </c>
      <c r="E58" s="37">
        <v>0</v>
      </c>
      <c r="F58" s="10">
        <v>1354656.64</v>
      </c>
      <c r="G58" s="10">
        <v>0</v>
      </c>
      <c r="H58" s="8">
        <v>0</v>
      </c>
      <c r="I58" s="24">
        <v>0</v>
      </c>
      <c r="J58" s="2"/>
    </row>
    <row r="59" spans="1:10" ht="39.6" outlineLevel="5" x14ac:dyDescent="0.3">
      <c r="A59" s="85"/>
      <c r="B59" s="70" t="s">
        <v>142</v>
      </c>
      <c r="C59" s="26" t="s">
        <v>152</v>
      </c>
      <c r="D59" s="10">
        <v>0</v>
      </c>
      <c r="E59" s="37">
        <v>0</v>
      </c>
      <c r="F59" s="10">
        <v>53543.67</v>
      </c>
      <c r="G59" s="10">
        <v>53543.67</v>
      </c>
      <c r="H59" s="8">
        <v>0</v>
      </c>
      <c r="I59" s="24">
        <v>0</v>
      </c>
      <c r="J59" s="2"/>
    </row>
    <row r="60" spans="1:10" ht="26.4" outlineLevel="5" x14ac:dyDescent="0.3">
      <c r="A60" s="85"/>
      <c r="B60" s="70" t="s">
        <v>145</v>
      </c>
      <c r="C60" s="26" t="s">
        <v>153</v>
      </c>
      <c r="D60" s="10">
        <v>0</v>
      </c>
      <c r="E60" s="37">
        <v>0</v>
      </c>
      <c r="F60" s="10">
        <v>41896.6</v>
      </c>
      <c r="G60" s="10">
        <v>41896.6</v>
      </c>
      <c r="H60" s="8">
        <v>0</v>
      </c>
      <c r="I60" s="24">
        <v>0</v>
      </c>
      <c r="J60" s="2"/>
    </row>
    <row r="61" spans="1:10" ht="45.6" customHeight="1" outlineLevel="5" x14ac:dyDescent="0.3">
      <c r="A61" s="85"/>
      <c r="B61" s="72" t="s">
        <v>154</v>
      </c>
      <c r="C61" s="26">
        <v>1700492663</v>
      </c>
      <c r="D61" s="10">
        <v>0</v>
      </c>
      <c r="E61" s="37">
        <v>0</v>
      </c>
      <c r="F61" s="10">
        <v>0</v>
      </c>
      <c r="G61" s="10">
        <v>0</v>
      </c>
      <c r="H61" s="8">
        <v>1172715.6299999999</v>
      </c>
      <c r="I61" s="24">
        <v>0</v>
      </c>
      <c r="J61" s="2"/>
    </row>
    <row r="62" spans="1:10" ht="45" customHeight="1" outlineLevel="5" x14ac:dyDescent="0.3">
      <c r="A62" s="85"/>
      <c r="B62" s="70" t="s">
        <v>155</v>
      </c>
      <c r="C62" s="26">
        <v>1700492664</v>
      </c>
      <c r="D62" s="10">
        <v>0</v>
      </c>
      <c r="E62" s="37">
        <v>0</v>
      </c>
      <c r="F62" s="10">
        <v>0</v>
      </c>
      <c r="G62" s="10">
        <v>0</v>
      </c>
      <c r="H62" s="8">
        <v>1172715.6299999999</v>
      </c>
      <c r="I62" s="24">
        <v>0</v>
      </c>
      <c r="J62" s="2"/>
    </row>
    <row r="63" spans="1:10" ht="39.6" outlineLevel="5" x14ac:dyDescent="0.3">
      <c r="A63" s="85"/>
      <c r="B63" s="70" t="s">
        <v>156</v>
      </c>
      <c r="C63" s="26">
        <v>1700492665</v>
      </c>
      <c r="D63" s="29">
        <v>0</v>
      </c>
      <c r="E63" s="38">
        <v>0</v>
      </c>
      <c r="F63" s="29">
        <v>0</v>
      </c>
      <c r="G63" s="10">
        <v>0</v>
      </c>
      <c r="H63" s="30">
        <v>1172715.6399999999</v>
      </c>
      <c r="I63" s="24">
        <v>0</v>
      </c>
      <c r="J63" s="2"/>
    </row>
    <row r="64" spans="1:10" ht="26.4" outlineLevel="5" x14ac:dyDescent="0.3">
      <c r="A64" s="85"/>
      <c r="B64" s="70" t="s">
        <v>157</v>
      </c>
      <c r="C64" s="26" t="s">
        <v>160</v>
      </c>
      <c r="D64" s="29">
        <v>0</v>
      </c>
      <c r="E64" s="38">
        <v>0</v>
      </c>
      <c r="F64" s="29">
        <v>0</v>
      </c>
      <c r="G64" s="10">
        <v>0</v>
      </c>
      <c r="H64" s="10">
        <v>36269.550000000003</v>
      </c>
      <c r="I64" s="31">
        <v>36269.550000000003</v>
      </c>
      <c r="J64" s="2"/>
    </row>
    <row r="65" spans="1:10" ht="31.2" customHeight="1" outlineLevel="5" x14ac:dyDescent="0.3">
      <c r="A65" s="85"/>
      <c r="B65" s="70" t="s">
        <v>158</v>
      </c>
      <c r="C65" s="26" t="s">
        <v>161</v>
      </c>
      <c r="D65" s="29">
        <v>0</v>
      </c>
      <c r="E65" s="38">
        <v>0</v>
      </c>
      <c r="F65" s="29">
        <v>0</v>
      </c>
      <c r="G65" s="10">
        <v>0</v>
      </c>
      <c r="H65" s="10">
        <v>36269.56</v>
      </c>
      <c r="I65" s="31">
        <v>36269.56</v>
      </c>
      <c r="J65" s="2"/>
    </row>
    <row r="66" spans="1:10" ht="28.8" customHeight="1" outlineLevel="5" x14ac:dyDescent="0.3">
      <c r="A66" s="86"/>
      <c r="B66" s="70" t="s">
        <v>159</v>
      </c>
      <c r="C66" s="26" t="s">
        <v>162</v>
      </c>
      <c r="D66" s="10">
        <v>0</v>
      </c>
      <c r="E66" s="36">
        <v>0</v>
      </c>
      <c r="F66" s="10">
        <v>0</v>
      </c>
      <c r="G66" s="10">
        <v>0</v>
      </c>
      <c r="H66" s="10">
        <v>36269.56</v>
      </c>
      <c r="I66" s="10">
        <v>36269.56</v>
      </c>
      <c r="J66" s="2"/>
    </row>
    <row r="67" spans="1:10" ht="26.4" outlineLevel="6" x14ac:dyDescent="0.3">
      <c r="A67" s="84">
        <v>3</v>
      </c>
      <c r="B67" s="68" t="s">
        <v>54</v>
      </c>
      <c r="C67" s="59">
        <v>1800000000</v>
      </c>
      <c r="D67" s="60">
        <f>D68</f>
        <v>200000</v>
      </c>
      <c r="E67" s="60">
        <f t="shared" ref="E67:I67" si="12">E68</f>
        <v>200000</v>
      </c>
      <c r="F67" s="60">
        <f t="shared" si="12"/>
        <v>0</v>
      </c>
      <c r="G67" s="60">
        <f t="shared" si="12"/>
        <v>0</v>
      </c>
      <c r="H67" s="60">
        <f t="shared" si="12"/>
        <v>0</v>
      </c>
      <c r="I67" s="60">
        <f t="shared" si="12"/>
        <v>0</v>
      </c>
      <c r="J67" s="2"/>
    </row>
    <row r="68" spans="1:10" ht="18.600000000000001" customHeight="1" outlineLevel="7" x14ac:dyDescent="0.3">
      <c r="A68" s="85"/>
      <c r="B68" s="69" t="s">
        <v>163</v>
      </c>
      <c r="C68" s="52" t="s">
        <v>165</v>
      </c>
      <c r="D68" s="53">
        <f>D69</f>
        <v>200000</v>
      </c>
      <c r="E68" s="53">
        <f t="shared" ref="E68:I68" si="13">E69</f>
        <v>200000</v>
      </c>
      <c r="F68" s="53">
        <f t="shared" si="13"/>
        <v>0</v>
      </c>
      <c r="G68" s="53">
        <f t="shared" si="13"/>
        <v>0</v>
      </c>
      <c r="H68" s="53">
        <f t="shared" si="13"/>
        <v>0</v>
      </c>
      <c r="I68" s="53">
        <f t="shared" si="13"/>
        <v>0</v>
      </c>
      <c r="J68" s="2"/>
    </row>
    <row r="69" spans="1:10" ht="18.600000000000001" customHeight="1" outlineLevel="2" x14ac:dyDescent="0.3">
      <c r="A69" s="86"/>
      <c r="B69" s="70" t="s">
        <v>164</v>
      </c>
      <c r="C69" s="9" t="s">
        <v>166</v>
      </c>
      <c r="D69" s="8">
        <v>200000</v>
      </c>
      <c r="E69" s="8">
        <v>200000</v>
      </c>
      <c r="F69" s="8">
        <v>0</v>
      </c>
      <c r="G69" s="8">
        <v>0</v>
      </c>
      <c r="H69" s="8">
        <v>0</v>
      </c>
      <c r="I69" s="8">
        <v>0</v>
      </c>
      <c r="J69" s="2"/>
    </row>
    <row r="70" spans="1:10" ht="27.6" customHeight="1" outlineLevel="3" x14ac:dyDescent="0.3">
      <c r="A70" s="84">
        <v>4</v>
      </c>
      <c r="B70" s="68" t="s">
        <v>55</v>
      </c>
      <c r="C70" s="50">
        <v>1900000000</v>
      </c>
      <c r="D70" s="51">
        <f>D71</f>
        <v>1422607.23</v>
      </c>
      <c r="E70" s="51">
        <f t="shared" ref="E70:I70" si="14">E71</f>
        <v>42678.22</v>
      </c>
      <c r="F70" s="51">
        <f t="shared" si="14"/>
        <v>0</v>
      </c>
      <c r="G70" s="51">
        <f t="shared" si="14"/>
        <v>0</v>
      </c>
      <c r="H70" s="51">
        <f t="shared" si="14"/>
        <v>0</v>
      </c>
      <c r="I70" s="51">
        <f t="shared" si="14"/>
        <v>0</v>
      </c>
      <c r="J70" s="2"/>
    </row>
    <row r="71" spans="1:10" ht="44.25" customHeight="1" outlineLevel="4" x14ac:dyDescent="0.3">
      <c r="A71" s="85"/>
      <c r="B71" s="69" t="s">
        <v>56</v>
      </c>
      <c r="C71" s="52">
        <v>1900100000</v>
      </c>
      <c r="D71" s="53">
        <f>D72+D73</f>
        <v>1422607.23</v>
      </c>
      <c r="E71" s="53">
        <f t="shared" ref="E71:I71" si="15">E72+E73</f>
        <v>42678.22</v>
      </c>
      <c r="F71" s="53">
        <f t="shared" si="15"/>
        <v>0</v>
      </c>
      <c r="G71" s="53">
        <f t="shared" si="15"/>
        <v>0</v>
      </c>
      <c r="H71" s="53">
        <f t="shared" si="15"/>
        <v>0</v>
      </c>
      <c r="I71" s="53">
        <f t="shared" si="15"/>
        <v>0</v>
      </c>
      <c r="J71" s="2"/>
    </row>
    <row r="72" spans="1:10" ht="26.4" outlineLevel="6" x14ac:dyDescent="0.3">
      <c r="A72" s="85"/>
      <c r="B72" s="70" t="s">
        <v>167</v>
      </c>
      <c r="C72" s="9" t="s">
        <v>168</v>
      </c>
      <c r="D72" s="8">
        <v>1379929.01</v>
      </c>
      <c r="E72" s="8">
        <v>0</v>
      </c>
      <c r="F72" s="8">
        <v>0</v>
      </c>
      <c r="G72" s="8">
        <v>0</v>
      </c>
      <c r="H72" s="8">
        <v>0</v>
      </c>
      <c r="I72" s="8">
        <v>0</v>
      </c>
      <c r="J72" s="2"/>
    </row>
    <row r="73" spans="1:10" ht="39.6" outlineLevel="6" x14ac:dyDescent="0.3">
      <c r="A73" s="86"/>
      <c r="B73" s="70" t="s">
        <v>169</v>
      </c>
      <c r="C73" s="9" t="s">
        <v>57</v>
      </c>
      <c r="D73" s="8">
        <v>42678.22</v>
      </c>
      <c r="E73" s="8">
        <v>42678.22</v>
      </c>
      <c r="F73" s="8">
        <v>0</v>
      </c>
      <c r="G73" s="8">
        <v>0</v>
      </c>
      <c r="H73" s="8">
        <v>0</v>
      </c>
      <c r="I73" s="8">
        <v>0</v>
      </c>
      <c r="J73" s="2"/>
    </row>
    <row r="74" spans="1:10" ht="33.6" customHeight="1" outlineLevel="6" x14ac:dyDescent="0.3">
      <c r="A74" s="84">
        <v>5</v>
      </c>
      <c r="B74" s="68" t="s">
        <v>67</v>
      </c>
      <c r="C74" s="61">
        <v>2000000000</v>
      </c>
      <c r="D74" s="51">
        <f>D75+D77</f>
        <v>2119230.92</v>
      </c>
      <c r="E74" s="51">
        <f t="shared" ref="E74:I74" si="16">E75+E77</f>
        <v>742576.93</v>
      </c>
      <c r="F74" s="51">
        <f t="shared" si="16"/>
        <v>0</v>
      </c>
      <c r="G74" s="51">
        <f t="shared" si="16"/>
        <v>0</v>
      </c>
      <c r="H74" s="51">
        <f t="shared" si="16"/>
        <v>0</v>
      </c>
      <c r="I74" s="51">
        <f t="shared" si="16"/>
        <v>0</v>
      </c>
      <c r="J74" s="2"/>
    </row>
    <row r="75" spans="1:10" ht="29.4" customHeight="1" outlineLevel="6" x14ac:dyDescent="0.3">
      <c r="A75" s="85"/>
      <c r="B75" s="69" t="s">
        <v>68</v>
      </c>
      <c r="C75" s="62">
        <v>2000100000</v>
      </c>
      <c r="D75" s="53">
        <f>D76</f>
        <v>700000</v>
      </c>
      <c r="E75" s="53">
        <f t="shared" ref="E75:I75" si="17">E76</f>
        <v>700000</v>
      </c>
      <c r="F75" s="53">
        <f t="shared" si="17"/>
        <v>0</v>
      </c>
      <c r="G75" s="53">
        <f t="shared" si="17"/>
        <v>0</v>
      </c>
      <c r="H75" s="53">
        <f t="shared" si="17"/>
        <v>0</v>
      </c>
      <c r="I75" s="53">
        <f t="shared" si="17"/>
        <v>0</v>
      </c>
      <c r="J75" s="2"/>
    </row>
    <row r="76" spans="1:10" ht="39.6" outlineLevel="6" x14ac:dyDescent="0.3">
      <c r="A76" s="85"/>
      <c r="B76" s="70" t="s">
        <v>69</v>
      </c>
      <c r="C76" s="15">
        <v>2000100001</v>
      </c>
      <c r="D76" s="8">
        <v>700000</v>
      </c>
      <c r="E76" s="8">
        <v>700000</v>
      </c>
      <c r="F76" s="8">
        <v>0</v>
      </c>
      <c r="G76" s="8">
        <v>0</v>
      </c>
      <c r="H76" s="8">
        <v>0</v>
      </c>
      <c r="I76" s="8">
        <v>0</v>
      </c>
      <c r="J76" s="2"/>
    </row>
    <row r="77" spans="1:10" ht="28.8" customHeight="1" outlineLevel="6" x14ac:dyDescent="0.3">
      <c r="A77" s="85"/>
      <c r="B77" s="69" t="s">
        <v>225</v>
      </c>
      <c r="C77" s="52" t="s">
        <v>70</v>
      </c>
      <c r="D77" s="53">
        <f>D78+D79</f>
        <v>1419230.92</v>
      </c>
      <c r="E77" s="53">
        <f t="shared" ref="E77:I77" si="18">E78+E79</f>
        <v>42576.93</v>
      </c>
      <c r="F77" s="53">
        <f t="shared" si="18"/>
        <v>0</v>
      </c>
      <c r="G77" s="53">
        <f t="shared" si="18"/>
        <v>0</v>
      </c>
      <c r="H77" s="53">
        <f t="shared" si="18"/>
        <v>0</v>
      </c>
      <c r="I77" s="53">
        <f t="shared" si="18"/>
        <v>0</v>
      </c>
      <c r="J77" s="2"/>
    </row>
    <row r="78" spans="1:10" ht="39.6" outlineLevel="6" x14ac:dyDescent="0.3">
      <c r="A78" s="85"/>
      <c r="B78" s="70" t="s">
        <v>58</v>
      </c>
      <c r="C78" s="9" t="s">
        <v>71</v>
      </c>
      <c r="D78" s="8">
        <v>694230.93</v>
      </c>
      <c r="E78" s="8">
        <v>20826.93</v>
      </c>
      <c r="F78" s="8">
        <v>0</v>
      </c>
      <c r="G78" s="8">
        <v>0</v>
      </c>
      <c r="H78" s="8">
        <v>0</v>
      </c>
      <c r="I78" s="8">
        <v>0</v>
      </c>
      <c r="J78" s="2"/>
    </row>
    <row r="79" spans="1:10" ht="39.6" outlineLevel="6" x14ac:dyDescent="0.3">
      <c r="A79" s="86"/>
      <c r="B79" s="70" t="s">
        <v>189</v>
      </c>
      <c r="C79" s="9" t="s">
        <v>190</v>
      </c>
      <c r="D79" s="8">
        <v>724999.99</v>
      </c>
      <c r="E79" s="8">
        <v>21750</v>
      </c>
      <c r="F79" s="8">
        <v>0</v>
      </c>
      <c r="G79" s="8">
        <v>0</v>
      </c>
      <c r="H79" s="8">
        <v>0</v>
      </c>
      <c r="I79" s="8">
        <v>0</v>
      </c>
      <c r="J79" s="2"/>
    </row>
    <row r="80" spans="1:10" ht="29.4" customHeight="1" outlineLevel="7" x14ac:dyDescent="0.3">
      <c r="A80" s="84">
        <v>6</v>
      </c>
      <c r="B80" s="68" t="s">
        <v>59</v>
      </c>
      <c r="C80" s="50">
        <v>3300000000</v>
      </c>
      <c r="D80" s="51">
        <f>D81</f>
        <v>5134471.7699999996</v>
      </c>
      <c r="E80" s="51">
        <f t="shared" ref="E80:I80" si="19">E81</f>
        <v>1200000</v>
      </c>
      <c r="F80" s="51">
        <f t="shared" si="19"/>
        <v>5549240.2599999998</v>
      </c>
      <c r="G80" s="51">
        <f t="shared" si="19"/>
        <v>1200000</v>
      </c>
      <c r="H80" s="51">
        <f t="shared" si="19"/>
        <v>5945589.9800000004</v>
      </c>
      <c r="I80" s="51">
        <f t="shared" si="19"/>
        <v>1200000</v>
      </c>
      <c r="J80" s="2"/>
    </row>
    <row r="81" spans="1:10" ht="32.25" customHeight="1" outlineLevel="2" x14ac:dyDescent="0.3">
      <c r="A81" s="85"/>
      <c r="B81" s="69" t="s">
        <v>23</v>
      </c>
      <c r="C81" s="52">
        <v>3000100000</v>
      </c>
      <c r="D81" s="53">
        <f>D82</f>
        <v>5134471.7699999996</v>
      </c>
      <c r="E81" s="53">
        <f t="shared" ref="E81:I81" si="20">E82</f>
        <v>1200000</v>
      </c>
      <c r="F81" s="53">
        <f t="shared" si="20"/>
        <v>5549240.2599999998</v>
      </c>
      <c r="G81" s="53">
        <f t="shared" si="20"/>
        <v>1200000</v>
      </c>
      <c r="H81" s="53">
        <f t="shared" si="20"/>
        <v>5945589.9800000004</v>
      </c>
      <c r="I81" s="53">
        <f t="shared" si="20"/>
        <v>1200000</v>
      </c>
      <c r="J81" s="2"/>
    </row>
    <row r="82" spans="1:10" ht="46.5" customHeight="1" outlineLevel="3" x14ac:dyDescent="0.3">
      <c r="A82" s="86"/>
      <c r="B82" s="70" t="s">
        <v>24</v>
      </c>
      <c r="C82" s="9" t="s">
        <v>25</v>
      </c>
      <c r="D82" s="8">
        <v>5134471.7699999996</v>
      </c>
      <c r="E82" s="8">
        <v>1200000</v>
      </c>
      <c r="F82" s="8">
        <v>5549240.2599999998</v>
      </c>
      <c r="G82" s="8">
        <v>1200000</v>
      </c>
      <c r="H82" s="8">
        <v>5945589.9800000004</v>
      </c>
      <c r="I82" s="8">
        <v>1200000</v>
      </c>
      <c r="J82" s="2"/>
    </row>
    <row r="83" spans="1:10" ht="39.6" outlineLevel="4" x14ac:dyDescent="0.3">
      <c r="A83" s="84">
        <v>7</v>
      </c>
      <c r="B83" s="68" t="s">
        <v>37</v>
      </c>
      <c r="C83" s="50">
        <v>4000000000</v>
      </c>
      <c r="D83" s="51">
        <f t="shared" ref="D83:I83" si="21">D84+D92+D103</f>
        <v>36150420</v>
      </c>
      <c r="E83" s="51">
        <f t="shared" si="21"/>
        <v>21150420</v>
      </c>
      <c r="F83" s="51">
        <f t="shared" si="21"/>
        <v>22425650</v>
      </c>
      <c r="G83" s="51">
        <f t="shared" si="21"/>
        <v>22425650</v>
      </c>
      <c r="H83" s="51">
        <f t="shared" si="21"/>
        <v>0</v>
      </c>
      <c r="I83" s="51">
        <f t="shared" si="21"/>
        <v>0</v>
      </c>
      <c r="J83" s="2"/>
    </row>
    <row r="84" spans="1:10" ht="31.2" customHeight="1" outlineLevel="5" x14ac:dyDescent="0.3">
      <c r="A84" s="85"/>
      <c r="B84" s="69" t="s">
        <v>1</v>
      </c>
      <c r="C84" s="52">
        <v>4000100000</v>
      </c>
      <c r="D84" s="53">
        <f>D85+D86+D87+D88+D89+D90+D91</f>
        <v>13995598</v>
      </c>
      <c r="E84" s="53">
        <f t="shared" ref="E84:I84" si="22">E85+E86+E87+E88+E89+E90+E91</f>
        <v>13995598</v>
      </c>
      <c r="F84" s="53">
        <f t="shared" si="22"/>
        <v>16413320</v>
      </c>
      <c r="G84" s="53">
        <f t="shared" si="22"/>
        <v>16413320</v>
      </c>
      <c r="H84" s="53">
        <f t="shared" si="22"/>
        <v>0</v>
      </c>
      <c r="I84" s="53">
        <f t="shared" si="22"/>
        <v>0</v>
      </c>
      <c r="J84" s="2"/>
    </row>
    <row r="85" spans="1:10" ht="26.4" outlineLevel="6" x14ac:dyDescent="0.3">
      <c r="A85" s="85"/>
      <c r="B85" s="70" t="s">
        <v>38</v>
      </c>
      <c r="C85" s="9">
        <v>4000100401</v>
      </c>
      <c r="D85" s="8">
        <v>955764</v>
      </c>
      <c r="E85" s="8">
        <v>955764</v>
      </c>
      <c r="F85" s="8">
        <v>1155600</v>
      </c>
      <c r="G85" s="8">
        <v>1155600</v>
      </c>
      <c r="H85" s="8">
        <v>0</v>
      </c>
      <c r="I85" s="8">
        <v>0</v>
      </c>
      <c r="J85" s="2"/>
    </row>
    <row r="86" spans="1:10" ht="26.4" outlineLevel="7" x14ac:dyDescent="0.3">
      <c r="A86" s="85"/>
      <c r="B86" s="70" t="s">
        <v>39</v>
      </c>
      <c r="C86" s="9">
        <v>4000100402</v>
      </c>
      <c r="D86" s="8">
        <v>955764</v>
      </c>
      <c r="E86" s="8">
        <v>955764</v>
      </c>
      <c r="F86" s="8">
        <v>1155600</v>
      </c>
      <c r="G86" s="8">
        <v>1155600</v>
      </c>
      <c r="H86" s="8">
        <v>0</v>
      </c>
      <c r="I86" s="8">
        <v>0</v>
      </c>
      <c r="J86" s="2"/>
    </row>
    <row r="87" spans="1:10" ht="26.4" outlineLevel="3" x14ac:dyDescent="0.3">
      <c r="A87" s="85"/>
      <c r="B87" s="70" t="s">
        <v>40</v>
      </c>
      <c r="C87" s="9">
        <v>4000100403</v>
      </c>
      <c r="D87" s="8">
        <v>535000</v>
      </c>
      <c r="E87" s="8">
        <v>535000</v>
      </c>
      <c r="F87" s="8">
        <v>577800</v>
      </c>
      <c r="G87" s="8">
        <v>577800</v>
      </c>
      <c r="H87" s="8">
        <v>0</v>
      </c>
      <c r="I87" s="8">
        <v>0</v>
      </c>
      <c r="J87" s="2"/>
    </row>
    <row r="88" spans="1:10" ht="39.6" outlineLevel="4" x14ac:dyDescent="0.3">
      <c r="A88" s="85"/>
      <c r="B88" s="70" t="s">
        <v>41</v>
      </c>
      <c r="C88" s="9">
        <v>4000100404</v>
      </c>
      <c r="D88" s="8">
        <v>5371216</v>
      </c>
      <c r="E88" s="8">
        <v>5371216</v>
      </c>
      <c r="F88" s="8">
        <v>9378780</v>
      </c>
      <c r="G88" s="8">
        <v>9378780</v>
      </c>
      <c r="H88" s="8">
        <v>0</v>
      </c>
      <c r="I88" s="8">
        <v>0</v>
      </c>
      <c r="J88" s="2"/>
    </row>
    <row r="89" spans="1:10" ht="35.25" customHeight="1" outlineLevel="5" x14ac:dyDescent="0.3">
      <c r="A89" s="85"/>
      <c r="B89" s="70" t="s">
        <v>42</v>
      </c>
      <c r="C89" s="9">
        <v>4000100405</v>
      </c>
      <c r="D89" s="8">
        <v>535000</v>
      </c>
      <c r="E89" s="8">
        <v>535000</v>
      </c>
      <c r="F89" s="8">
        <v>577800</v>
      </c>
      <c r="G89" s="8">
        <v>577800</v>
      </c>
      <c r="H89" s="8">
        <v>0</v>
      </c>
      <c r="I89" s="8">
        <v>0</v>
      </c>
      <c r="J89" s="2"/>
    </row>
    <row r="90" spans="1:10" ht="29.4" customHeight="1" outlineLevel="6" x14ac:dyDescent="0.3">
      <c r="A90" s="85"/>
      <c r="B90" s="70" t="s">
        <v>43</v>
      </c>
      <c r="C90" s="9">
        <v>4000100406</v>
      </c>
      <c r="D90" s="8">
        <v>1451307</v>
      </c>
      <c r="E90" s="8">
        <v>1451307</v>
      </c>
      <c r="F90" s="8">
        <v>2459260</v>
      </c>
      <c r="G90" s="8">
        <v>2459260</v>
      </c>
      <c r="H90" s="8">
        <v>0</v>
      </c>
      <c r="I90" s="8">
        <v>0</v>
      </c>
      <c r="J90" s="2"/>
    </row>
    <row r="91" spans="1:10" ht="31.8" customHeight="1" outlineLevel="6" x14ac:dyDescent="0.3">
      <c r="A91" s="85"/>
      <c r="B91" s="70" t="s">
        <v>170</v>
      </c>
      <c r="C91" s="9" t="s">
        <v>171</v>
      </c>
      <c r="D91" s="8">
        <v>4191547</v>
      </c>
      <c r="E91" s="42">
        <v>4191547</v>
      </c>
      <c r="F91" s="8">
        <v>1108480</v>
      </c>
      <c r="G91" s="8">
        <v>1108480</v>
      </c>
      <c r="H91" s="8">
        <v>0</v>
      </c>
      <c r="I91" s="8">
        <v>0</v>
      </c>
      <c r="J91" s="2"/>
    </row>
    <row r="92" spans="1:10" ht="39.6" outlineLevel="7" x14ac:dyDescent="0.3">
      <c r="A92" s="85"/>
      <c r="B92" s="69" t="s">
        <v>2</v>
      </c>
      <c r="C92" s="52">
        <v>4000200000</v>
      </c>
      <c r="D92" s="53">
        <f>D93+D94+D95+D96+D97+D98+D99+D100+D101+D102</f>
        <v>20006209.530000001</v>
      </c>
      <c r="E92" s="53">
        <f t="shared" ref="E92:I92" si="23">E93+E94+E95+E96+E97+E98+E99+E100+E101+E102</f>
        <v>5006209.5299999993</v>
      </c>
      <c r="F92" s="53">
        <f t="shared" si="23"/>
        <v>3344730</v>
      </c>
      <c r="G92" s="53">
        <f t="shared" si="23"/>
        <v>3344730</v>
      </c>
      <c r="H92" s="53">
        <f t="shared" si="23"/>
        <v>0</v>
      </c>
      <c r="I92" s="53">
        <f t="shared" si="23"/>
        <v>0</v>
      </c>
      <c r="J92" s="2"/>
    </row>
    <row r="93" spans="1:10" ht="26.4" outlineLevel="6" x14ac:dyDescent="0.3">
      <c r="A93" s="85"/>
      <c r="B93" s="70" t="s">
        <v>172</v>
      </c>
      <c r="C93" s="9" t="s">
        <v>173</v>
      </c>
      <c r="D93" s="8">
        <v>4542292</v>
      </c>
      <c r="E93" s="8">
        <v>4542292</v>
      </c>
      <c r="F93" s="8">
        <v>3304326</v>
      </c>
      <c r="G93" s="8">
        <v>3304326</v>
      </c>
      <c r="H93" s="8">
        <v>0</v>
      </c>
      <c r="I93" s="8">
        <v>0</v>
      </c>
      <c r="J93" s="2"/>
    </row>
    <row r="94" spans="1:10" ht="52.8" outlineLevel="6" x14ac:dyDescent="0.3">
      <c r="A94" s="85"/>
      <c r="B94" s="70" t="s">
        <v>174</v>
      </c>
      <c r="C94" s="9">
        <v>4000292391</v>
      </c>
      <c r="D94" s="8">
        <v>5000000</v>
      </c>
      <c r="E94" s="8">
        <v>0</v>
      </c>
      <c r="F94" s="8">
        <v>0</v>
      </c>
      <c r="G94" s="8">
        <v>0</v>
      </c>
      <c r="H94" s="8">
        <v>0</v>
      </c>
      <c r="I94" s="8">
        <v>0</v>
      </c>
      <c r="J94" s="2"/>
    </row>
    <row r="95" spans="1:10" ht="52.8" outlineLevel="7" x14ac:dyDescent="0.3">
      <c r="A95" s="85"/>
      <c r="B95" s="70" t="s">
        <v>175</v>
      </c>
      <c r="C95" s="9">
        <v>4000292392</v>
      </c>
      <c r="D95" s="8">
        <v>5000000</v>
      </c>
      <c r="E95" s="8">
        <v>0</v>
      </c>
      <c r="F95" s="8">
        <v>0</v>
      </c>
      <c r="G95" s="8">
        <v>0</v>
      </c>
      <c r="H95" s="8">
        <v>0</v>
      </c>
      <c r="I95" s="8">
        <v>0</v>
      </c>
      <c r="J95" s="2"/>
    </row>
    <row r="96" spans="1:10" ht="61.2" customHeight="1" outlineLevel="7" x14ac:dyDescent="0.3">
      <c r="A96" s="85"/>
      <c r="B96" s="70" t="s">
        <v>176</v>
      </c>
      <c r="C96" s="9">
        <v>4000292393</v>
      </c>
      <c r="D96" s="8">
        <v>2500000</v>
      </c>
      <c r="E96" s="8">
        <v>0</v>
      </c>
      <c r="F96" s="8">
        <v>0</v>
      </c>
      <c r="G96" s="8">
        <v>0</v>
      </c>
      <c r="H96" s="8">
        <v>0</v>
      </c>
      <c r="I96" s="8">
        <v>0</v>
      </c>
      <c r="J96" s="2"/>
    </row>
    <row r="97" spans="1:13" ht="57" customHeight="1" outlineLevel="7" x14ac:dyDescent="0.3">
      <c r="A97" s="85"/>
      <c r="B97" s="70" t="s">
        <v>177</v>
      </c>
      <c r="C97" s="35">
        <v>4000292394</v>
      </c>
      <c r="D97" s="8">
        <v>2500000</v>
      </c>
      <c r="E97" s="8">
        <v>0</v>
      </c>
      <c r="F97" s="8">
        <v>0</v>
      </c>
      <c r="G97" s="8">
        <v>0</v>
      </c>
      <c r="H97" s="8">
        <v>0</v>
      </c>
      <c r="I97" s="8">
        <v>0</v>
      </c>
      <c r="J97" s="2"/>
    </row>
    <row r="98" spans="1:13" ht="45.6" customHeight="1" outlineLevel="7" x14ac:dyDescent="0.3">
      <c r="A98" s="85"/>
      <c r="B98" s="70" t="s">
        <v>178</v>
      </c>
      <c r="C98" s="9" t="s">
        <v>62</v>
      </c>
      <c r="D98" s="8">
        <v>154639.18</v>
      </c>
      <c r="E98" s="8">
        <v>154639.18</v>
      </c>
      <c r="F98" s="8">
        <v>0</v>
      </c>
      <c r="G98" s="8">
        <v>0</v>
      </c>
      <c r="H98" s="8">
        <v>0</v>
      </c>
      <c r="I98" s="8">
        <v>0</v>
      </c>
      <c r="J98" s="2"/>
    </row>
    <row r="99" spans="1:13" ht="57.6" customHeight="1" outlineLevel="6" x14ac:dyDescent="0.3">
      <c r="A99" s="85"/>
      <c r="B99" s="70" t="s">
        <v>179</v>
      </c>
      <c r="C99" s="9" t="s">
        <v>63</v>
      </c>
      <c r="D99" s="8">
        <v>154639.17000000001</v>
      </c>
      <c r="E99" s="8">
        <v>154639.17000000001</v>
      </c>
      <c r="F99" s="8">
        <v>0</v>
      </c>
      <c r="G99" s="8">
        <v>0</v>
      </c>
      <c r="H99" s="8">
        <v>0</v>
      </c>
      <c r="I99" s="8">
        <v>0</v>
      </c>
      <c r="J99" s="2"/>
    </row>
    <row r="100" spans="1:13" ht="43.8" customHeight="1" outlineLevel="7" x14ac:dyDescent="0.3">
      <c r="A100" s="85"/>
      <c r="B100" s="70" t="s">
        <v>180</v>
      </c>
      <c r="C100" s="9" t="s">
        <v>181</v>
      </c>
      <c r="D100" s="8">
        <v>77319.59</v>
      </c>
      <c r="E100" s="8">
        <v>77319.59</v>
      </c>
      <c r="F100" s="8">
        <v>0</v>
      </c>
      <c r="G100" s="8">
        <v>0</v>
      </c>
      <c r="H100" s="8">
        <v>0</v>
      </c>
      <c r="I100" s="8">
        <v>0</v>
      </c>
      <c r="J100" s="2"/>
    </row>
    <row r="101" spans="1:13" ht="45.6" customHeight="1" outlineLevel="7" x14ac:dyDescent="0.3">
      <c r="A101" s="85"/>
      <c r="B101" s="70" t="s">
        <v>182</v>
      </c>
      <c r="C101" s="9" t="s">
        <v>183</v>
      </c>
      <c r="D101" s="8">
        <v>77319.59</v>
      </c>
      <c r="E101" s="8">
        <v>77319.59</v>
      </c>
      <c r="F101" s="8">
        <v>0</v>
      </c>
      <c r="G101" s="8">
        <v>0</v>
      </c>
      <c r="H101" s="8">
        <v>0</v>
      </c>
      <c r="I101" s="8">
        <v>0</v>
      </c>
      <c r="J101" s="2"/>
    </row>
    <row r="102" spans="1:13" ht="32.4" customHeight="1" outlineLevel="7" x14ac:dyDescent="0.3">
      <c r="A102" s="85"/>
      <c r="B102" s="70" t="s">
        <v>184</v>
      </c>
      <c r="C102" s="9" t="s">
        <v>185</v>
      </c>
      <c r="D102" s="8">
        <v>0</v>
      </c>
      <c r="E102" s="8">
        <v>0</v>
      </c>
      <c r="F102" s="8">
        <v>40404</v>
      </c>
      <c r="G102" s="8">
        <v>40404</v>
      </c>
      <c r="H102" s="8">
        <v>0</v>
      </c>
      <c r="I102" s="8">
        <v>0</v>
      </c>
      <c r="J102" s="2"/>
    </row>
    <row r="103" spans="1:13" ht="26.4" outlineLevel="7" x14ac:dyDescent="0.3">
      <c r="A103" s="85"/>
      <c r="B103" s="69" t="s">
        <v>44</v>
      </c>
      <c r="C103" s="52">
        <v>4000300000</v>
      </c>
      <c r="D103" s="53">
        <f>D104+D105+D106+D107</f>
        <v>2148612.4699999997</v>
      </c>
      <c r="E103" s="53">
        <f t="shared" ref="E103:I103" si="24">E104+E105+E106+E107</f>
        <v>2148612.4699999997</v>
      </c>
      <c r="F103" s="53">
        <f t="shared" si="24"/>
        <v>2667600</v>
      </c>
      <c r="G103" s="53">
        <f t="shared" si="24"/>
        <v>2667600</v>
      </c>
      <c r="H103" s="53">
        <f t="shared" si="24"/>
        <v>0</v>
      </c>
      <c r="I103" s="53">
        <f t="shared" si="24"/>
        <v>0</v>
      </c>
      <c r="J103" s="2"/>
    </row>
    <row r="104" spans="1:13" ht="26.4" outlineLevel="7" x14ac:dyDescent="0.3">
      <c r="A104" s="85"/>
      <c r="B104" s="70" t="s">
        <v>45</v>
      </c>
      <c r="C104" s="13">
        <v>4000300415</v>
      </c>
      <c r="D104" s="12">
        <v>545500</v>
      </c>
      <c r="E104" s="12">
        <v>545500</v>
      </c>
      <c r="F104" s="12">
        <v>751140</v>
      </c>
      <c r="G104" s="12">
        <v>751140</v>
      </c>
      <c r="H104" s="16">
        <v>0</v>
      </c>
      <c r="I104" s="10">
        <v>0</v>
      </c>
      <c r="J104" s="2"/>
    </row>
    <row r="105" spans="1:13" ht="26.4" outlineLevel="7" x14ac:dyDescent="0.3">
      <c r="A105" s="85"/>
      <c r="B105" s="73" t="s">
        <v>46</v>
      </c>
      <c r="C105" s="18">
        <v>4000300416</v>
      </c>
      <c r="D105" s="8">
        <v>631112.47</v>
      </c>
      <c r="E105" s="8">
        <v>631112.47</v>
      </c>
      <c r="F105" s="8">
        <v>866700</v>
      </c>
      <c r="G105" s="8">
        <v>866700</v>
      </c>
      <c r="H105" s="17">
        <v>0</v>
      </c>
      <c r="I105" s="10">
        <v>0</v>
      </c>
      <c r="J105" s="11"/>
      <c r="K105" s="11"/>
      <c r="L105" s="11"/>
      <c r="M105" s="11"/>
    </row>
    <row r="106" spans="1:13" ht="26.4" outlineLevel="7" x14ac:dyDescent="0.3">
      <c r="A106" s="85"/>
      <c r="B106" s="73" t="s">
        <v>47</v>
      </c>
      <c r="C106" s="18">
        <v>4000300417</v>
      </c>
      <c r="D106" s="12">
        <v>486000</v>
      </c>
      <c r="E106" s="12">
        <v>486000</v>
      </c>
      <c r="F106" s="12">
        <v>524880</v>
      </c>
      <c r="G106" s="12">
        <v>524880</v>
      </c>
      <c r="H106" s="16">
        <v>0</v>
      </c>
      <c r="I106" s="10">
        <v>0</v>
      </c>
      <c r="J106" s="11"/>
      <c r="K106" s="11"/>
      <c r="L106" s="11"/>
      <c r="M106" s="11"/>
    </row>
    <row r="107" spans="1:13" ht="26.4" outlineLevel="7" x14ac:dyDescent="0.3">
      <c r="A107" s="86"/>
      <c r="B107" s="74" t="s">
        <v>186</v>
      </c>
      <c r="C107" s="39" t="s">
        <v>187</v>
      </c>
      <c r="D107" s="29">
        <v>486000</v>
      </c>
      <c r="E107" s="29">
        <v>486000</v>
      </c>
      <c r="F107" s="29">
        <v>524880</v>
      </c>
      <c r="G107" s="29">
        <v>524880</v>
      </c>
      <c r="H107" s="40">
        <v>0</v>
      </c>
      <c r="I107" s="29">
        <v>0</v>
      </c>
      <c r="J107" s="11"/>
      <c r="K107" s="11"/>
      <c r="L107" s="11"/>
      <c r="M107" s="11"/>
    </row>
    <row r="108" spans="1:13" ht="39.6" outlineLevel="7" x14ac:dyDescent="0.3">
      <c r="A108" s="84">
        <v>8</v>
      </c>
      <c r="B108" s="75" t="s">
        <v>196</v>
      </c>
      <c r="C108" s="63" t="s">
        <v>199</v>
      </c>
      <c r="D108" s="64">
        <f>D109+D112+D115+D117</f>
        <v>28000</v>
      </c>
      <c r="E108" s="64">
        <f t="shared" ref="E108:I108" si="25">E109+E112+E115+E117</f>
        <v>28000</v>
      </c>
      <c r="F108" s="64">
        <f t="shared" si="25"/>
        <v>0</v>
      </c>
      <c r="G108" s="64">
        <f t="shared" si="25"/>
        <v>0</v>
      </c>
      <c r="H108" s="64">
        <f t="shared" si="25"/>
        <v>0</v>
      </c>
      <c r="I108" s="64">
        <f t="shared" si="25"/>
        <v>0</v>
      </c>
      <c r="J108" s="11"/>
      <c r="K108" s="11"/>
      <c r="L108" s="11"/>
      <c r="M108" s="11"/>
    </row>
    <row r="109" spans="1:13" ht="18" customHeight="1" outlineLevel="7" x14ac:dyDescent="0.3">
      <c r="A109" s="85"/>
      <c r="B109" s="76" t="s">
        <v>197</v>
      </c>
      <c r="C109" s="65" t="s">
        <v>200</v>
      </c>
      <c r="D109" s="58">
        <f>D110+D111</f>
        <v>10000</v>
      </c>
      <c r="E109" s="58">
        <f t="shared" ref="E109:I109" si="26">E110+E111</f>
        <v>10000</v>
      </c>
      <c r="F109" s="58">
        <f t="shared" si="26"/>
        <v>0</v>
      </c>
      <c r="G109" s="58">
        <f t="shared" si="26"/>
        <v>0</v>
      </c>
      <c r="H109" s="58">
        <f t="shared" si="26"/>
        <v>0</v>
      </c>
      <c r="I109" s="58">
        <f t="shared" si="26"/>
        <v>0</v>
      </c>
      <c r="J109" s="11"/>
      <c r="K109" s="11"/>
      <c r="L109" s="11"/>
      <c r="M109" s="11"/>
    </row>
    <row r="110" spans="1:13" ht="28.8" customHeight="1" outlineLevel="7" x14ac:dyDescent="0.3">
      <c r="A110" s="85"/>
      <c r="B110" s="77" t="s">
        <v>198</v>
      </c>
      <c r="C110" s="18" t="s">
        <v>201</v>
      </c>
      <c r="D110" s="10">
        <v>3000</v>
      </c>
      <c r="E110" s="10">
        <v>3000</v>
      </c>
      <c r="F110" s="10">
        <v>0</v>
      </c>
      <c r="G110" s="10">
        <v>0</v>
      </c>
      <c r="H110" s="10">
        <v>0</v>
      </c>
      <c r="I110" s="10">
        <v>0</v>
      </c>
      <c r="J110" s="11"/>
      <c r="K110" s="11"/>
      <c r="L110" s="11"/>
      <c r="M110" s="11"/>
    </row>
    <row r="111" spans="1:13" ht="17.399999999999999" customHeight="1" outlineLevel="7" x14ac:dyDescent="0.3">
      <c r="A111" s="85"/>
      <c r="B111" s="77" t="s">
        <v>202</v>
      </c>
      <c r="C111" s="18" t="s">
        <v>203</v>
      </c>
      <c r="D111" s="10">
        <v>7000</v>
      </c>
      <c r="E111" s="10">
        <v>7000</v>
      </c>
      <c r="F111" s="10">
        <v>0</v>
      </c>
      <c r="G111" s="10">
        <v>0</v>
      </c>
      <c r="H111" s="10">
        <v>0</v>
      </c>
      <c r="I111" s="10">
        <v>0</v>
      </c>
      <c r="J111" s="11"/>
      <c r="K111" s="11"/>
      <c r="L111" s="11"/>
      <c r="M111" s="11"/>
    </row>
    <row r="112" spans="1:13" ht="30.6" customHeight="1" outlineLevel="7" x14ac:dyDescent="0.3">
      <c r="A112" s="85"/>
      <c r="B112" s="76" t="s">
        <v>204</v>
      </c>
      <c r="C112" s="65" t="s">
        <v>206</v>
      </c>
      <c r="D112" s="58">
        <f>D113+D114</f>
        <v>12000</v>
      </c>
      <c r="E112" s="58">
        <f t="shared" ref="E112:I112" si="27">E113+E114</f>
        <v>12000</v>
      </c>
      <c r="F112" s="58">
        <f t="shared" si="27"/>
        <v>0</v>
      </c>
      <c r="G112" s="58">
        <f t="shared" si="27"/>
        <v>0</v>
      </c>
      <c r="H112" s="58">
        <f t="shared" si="27"/>
        <v>0</v>
      </c>
      <c r="I112" s="58">
        <f t="shared" si="27"/>
        <v>0</v>
      </c>
      <c r="J112" s="11"/>
      <c r="K112" s="11"/>
      <c r="L112" s="11"/>
      <c r="M112" s="11"/>
    </row>
    <row r="113" spans="1:13" ht="28.2" customHeight="1" outlineLevel="7" x14ac:dyDescent="0.3">
      <c r="A113" s="85"/>
      <c r="B113" s="77" t="s">
        <v>205</v>
      </c>
      <c r="C113" s="18" t="s">
        <v>207</v>
      </c>
      <c r="D113" s="10">
        <v>2000</v>
      </c>
      <c r="E113" s="10">
        <v>2000</v>
      </c>
      <c r="F113" s="10">
        <v>0</v>
      </c>
      <c r="G113" s="10">
        <v>0</v>
      </c>
      <c r="H113" s="10">
        <v>0</v>
      </c>
      <c r="I113" s="10">
        <v>0</v>
      </c>
      <c r="J113" s="11"/>
      <c r="K113" s="11"/>
      <c r="L113" s="11"/>
      <c r="M113" s="11"/>
    </row>
    <row r="114" spans="1:13" ht="30" customHeight="1" outlineLevel="7" x14ac:dyDescent="0.3">
      <c r="A114" s="85"/>
      <c r="B114" s="77" t="s">
        <v>208</v>
      </c>
      <c r="C114" s="18" t="s">
        <v>209</v>
      </c>
      <c r="D114" s="10">
        <v>10000</v>
      </c>
      <c r="E114" s="10">
        <v>10000</v>
      </c>
      <c r="F114" s="10">
        <v>0</v>
      </c>
      <c r="G114" s="10">
        <v>0</v>
      </c>
      <c r="H114" s="10">
        <v>0</v>
      </c>
      <c r="I114" s="10">
        <v>0</v>
      </c>
      <c r="J114" s="11"/>
      <c r="K114" s="11"/>
      <c r="L114" s="11"/>
      <c r="M114" s="11"/>
    </row>
    <row r="115" spans="1:13" ht="26.4" outlineLevel="7" x14ac:dyDescent="0.3">
      <c r="A115" s="85"/>
      <c r="B115" s="76" t="s">
        <v>210</v>
      </c>
      <c r="C115" s="65">
        <v>4600300000</v>
      </c>
      <c r="D115" s="58">
        <f>D116</f>
        <v>1000</v>
      </c>
      <c r="E115" s="58">
        <f t="shared" ref="E115:I115" si="28">E116</f>
        <v>1000</v>
      </c>
      <c r="F115" s="58">
        <f t="shared" si="28"/>
        <v>0</v>
      </c>
      <c r="G115" s="58">
        <f t="shared" si="28"/>
        <v>0</v>
      </c>
      <c r="H115" s="58">
        <f t="shared" si="28"/>
        <v>0</v>
      </c>
      <c r="I115" s="58">
        <f t="shared" si="28"/>
        <v>0</v>
      </c>
      <c r="J115" s="11"/>
      <c r="K115" s="11"/>
      <c r="L115" s="11"/>
      <c r="M115" s="11"/>
    </row>
    <row r="116" spans="1:13" ht="33.6" customHeight="1" outlineLevel="7" x14ac:dyDescent="0.3">
      <c r="A116" s="85"/>
      <c r="B116" s="77" t="s">
        <v>211</v>
      </c>
      <c r="C116" s="18">
        <v>4600346003</v>
      </c>
      <c r="D116" s="10">
        <v>1000</v>
      </c>
      <c r="E116" s="10">
        <v>1000</v>
      </c>
      <c r="F116" s="10">
        <v>0</v>
      </c>
      <c r="G116" s="10">
        <v>0</v>
      </c>
      <c r="H116" s="10">
        <v>0</v>
      </c>
      <c r="I116" s="10">
        <v>0</v>
      </c>
      <c r="J116" s="11"/>
      <c r="K116" s="11"/>
      <c r="L116" s="11"/>
      <c r="M116" s="11"/>
    </row>
    <row r="117" spans="1:13" ht="32.4" customHeight="1" outlineLevel="7" x14ac:dyDescent="0.3">
      <c r="A117" s="85"/>
      <c r="B117" s="76" t="s">
        <v>212</v>
      </c>
      <c r="C117" s="65">
        <v>4600400000</v>
      </c>
      <c r="D117" s="58">
        <f>D118</f>
        <v>5000</v>
      </c>
      <c r="E117" s="58">
        <f t="shared" ref="E117:I117" si="29">E118</f>
        <v>5000</v>
      </c>
      <c r="F117" s="58">
        <f t="shared" si="29"/>
        <v>0</v>
      </c>
      <c r="G117" s="58">
        <f t="shared" si="29"/>
        <v>0</v>
      </c>
      <c r="H117" s="58">
        <f t="shared" si="29"/>
        <v>0</v>
      </c>
      <c r="I117" s="58">
        <f t="shared" si="29"/>
        <v>0</v>
      </c>
      <c r="J117" s="11"/>
      <c r="K117" s="11"/>
      <c r="L117" s="11"/>
      <c r="M117" s="11"/>
    </row>
    <row r="118" spans="1:13" ht="39.6" outlineLevel="7" x14ac:dyDescent="0.3">
      <c r="A118" s="86"/>
      <c r="B118" s="77" t="s">
        <v>213</v>
      </c>
      <c r="C118" s="18">
        <v>4600446004</v>
      </c>
      <c r="D118" s="10">
        <v>5000</v>
      </c>
      <c r="E118" s="10">
        <v>5000</v>
      </c>
      <c r="F118" s="10">
        <v>0</v>
      </c>
      <c r="G118" s="10">
        <v>0</v>
      </c>
      <c r="H118" s="10">
        <v>0</v>
      </c>
      <c r="I118" s="10">
        <v>0</v>
      </c>
      <c r="J118" s="11"/>
      <c r="K118" s="11"/>
      <c r="L118" s="11"/>
      <c r="M118" s="11"/>
    </row>
    <row r="119" spans="1:13" ht="33" customHeight="1" outlineLevel="6" x14ac:dyDescent="0.3">
      <c r="A119" s="84">
        <v>9</v>
      </c>
      <c r="B119" s="78" t="s">
        <v>222</v>
      </c>
      <c r="C119" s="59">
        <v>5600000000</v>
      </c>
      <c r="D119" s="60">
        <f>D120+D122+D124+D129+D131+D136</f>
        <v>23131834.530000001</v>
      </c>
      <c r="E119" s="60">
        <f t="shared" ref="E119:I119" si="30">E120+E122+E124+E129+E131+E136</f>
        <v>23131834.530000001</v>
      </c>
      <c r="F119" s="60">
        <f t="shared" si="30"/>
        <v>25746655.740000002</v>
      </c>
      <c r="G119" s="60">
        <f t="shared" si="30"/>
        <v>20626088.969999999</v>
      </c>
      <c r="H119" s="60">
        <f t="shared" si="30"/>
        <v>25178917.359999999</v>
      </c>
      <c r="I119" s="60">
        <f t="shared" si="30"/>
        <v>20058350.59</v>
      </c>
      <c r="J119" s="2"/>
    </row>
    <row r="120" spans="1:13" ht="26.4" outlineLevel="7" x14ac:dyDescent="0.3">
      <c r="A120" s="85"/>
      <c r="B120" s="69" t="s">
        <v>16</v>
      </c>
      <c r="C120" s="52">
        <v>5600100000</v>
      </c>
      <c r="D120" s="53">
        <f>D121</f>
        <v>200000</v>
      </c>
      <c r="E120" s="53">
        <f t="shared" ref="E120:I120" si="31">E121</f>
        <v>200000</v>
      </c>
      <c r="F120" s="53">
        <f t="shared" si="31"/>
        <v>200000</v>
      </c>
      <c r="G120" s="53">
        <f t="shared" si="31"/>
        <v>200000</v>
      </c>
      <c r="H120" s="53">
        <f t="shared" si="31"/>
        <v>200000</v>
      </c>
      <c r="I120" s="53">
        <f t="shared" si="31"/>
        <v>200000</v>
      </c>
      <c r="J120" s="2"/>
    </row>
    <row r="121" spans="1:13" ht="23.4" customHeight="1" outlineLevel="6" x14ac:dyDescent="0.3">
      <c r="A121" s="85"/>
      <c r="B121" s="70" t="s">
        <v>17</v>
      </c>
      <c r="C121" s="9">
        <v>5600108010</v>
      </c>
      <c r="D121" s="8">
        <v>200000</v>
      </c>
      <c r="E121" s="8">
        <v>200000</v>
      </c>
      <c r="F121" s="8">
        <v>200000</v>
      </c>
      <c r="G121" s="8">
        <v>200000</v>
      </c>
      <c r="H121" s="8">
        <v>200000</v>
      </c>
      <c r="I121" s="8">
        <v>200000</v>
      </c>
      <c r="J121" s="2"/>
    </row>
    <row r="122" spans="1:13" ht="26.4" outlineLevel="7" x14ac:dyDescent="0.3">
      <c r="A122" s="85"/>
      <c r="B122" s="69" t="s">
        <v>214</v>
      </c>
      <c r="C122" s="52" t="s">
        <v>216</v>
      </c>
      <c r="D122" s="53">
        <f>D123</f>
        <v>800000</v>
      </c>
      <c r="E122" s="53">
        <f t="shared" ref="E122:I122" si="32">E123</f>
        <v>800000</v>
      </c>
      <c r="F122" s="53">
        <f t="shared" si="32"/>
        <v>800000</v>
      </c>
      <c r="G122" s="53">
        <f t="shared" si="32"/>
        <v>800000</v>
      </c>
      <c r="H122" s="53">
        <f t="shared" si="32"/>
        <v>800000</v>
      </c>
      <c r="I122" s="53">
        <f t="shared" si="32"/>
        <v>800000</v>
      </c>
      <c r="J122" s="2"/>
    </row>
    <row r="123" spans="1:13" ht="26.4" outlineLevel="6" x14ac:dyDescent="0.3">
      <c r="A123" s="85"/>
      <c r="B123" s="70" t="s">
        <v>215</v>
      </c>
      <c r="C123" s="9" t="s">
        <v>217</v>
      </c>
      <c r="D123" s="8">
        <v>800000</v>
      </c>
      <c r="E123" s="8">
        <v>800000</v>
      </c>
      <c r="F123" s="8">
        <v>800000</v>
      </c>
      <c r="G123" s="8">
        <v>800000</v>
      </c>
      <c r="H123" s="8">
        <v>800000</v>
      </c>
      <c r="I123" s="8">
        <v>800000</v>
      </c>
      <c r="J123" s="2"/>
    </row>
    <row r="124" spans="1:13" ht="21" customHeight="1" outlineLevel="7" x14ac:dyDescent="0.3">
      <c r="A124" s="85"/>
      <c r="B124" s="69" t="s">
        <v>9</v>
      </c>
      <c r="C124" s="52">
        <v>5600400000</v>
      </c>
      <c r="D124" s="53">
        <f>D125+D126+D127+D128</f>
        <v>70000</v>
      </c>
      <c r="E124" s="53">
        <f t="shared" ref="E124:I124" si="33">E125+E126+E127+E128</f>
        <v>70000</v>
      </c>
      <c r="F124" s="53">
        <f t="shared" si="33"/>
        <v>4318006.9800000004</v>
      </c>
      <c r="G124" s="53">
        <f t="shared" si="33"/>
        <v>197440.21</v>
      </c>
      <c r="H124" s="53">
        <f t="shared" si="33"/>
        <v>4318006.9800000004</v>
      </c>
      <c r="I124" s="53">
        <f t="shared" si="33"/>
        <v>197440.21</v>
      </c>
      <c r="J124" s="2"/>
    </row>
    <row r="125" spans="1:13" ht="26.4" outlineLevel="7" x14ac:dyDescent="0.3">
      <c r="A125" s="85"/>
      <c r="B125" s="70" t="s">
        <v>218</v>
      </c>
      <c r="C125" s="9">
        <v>5600429906</v>
      </c>
      <c r="D125" s="8">
        <v>70000</v>
      </c>
      <c r="E125" s="8">
        <v>70000</v>
      </c>
      <c r="F125" s="8">
        <v>70000</v>
      </c>
      <c r="G125" s="8">
        <v>70000</v>
      </c>
      <c r="H125" s="8">
        <v>70000</v>
      </c>
      <c r="I125" s="8">
        <v>70000</v>
      </c>
      <c r="J125" s="2"/>
    </row>
    <row r="126" spans="1:13" ht="26.4" outlineLevel="6" x14ac:dyDescent="0.3">
      <c r="A126" s="85"/>
      <c r="B126" s="70" t="s">
        <v>18</v>
      </c>
      <c r="C126" s="9">
        <v>5600492540</v>
      </c>
      <c r="D126" s="8">
        <v>0</v>
      </c>
      <c r="E126" s="8">
        <v>0</v>
      </c>
      <c r="F126" s="8">
        <v>168005</v>
      </c>
      <c r="G126" s="8">
        <v>0</v>
      </c>
      <c r="H126" s="8">
        <v>168005</v>
      </c>
      <c r="I126" s="8">
        <v>0</v>
      </c>
      <c r="J126" s="2"/>
    </row>
    <row r="127" spans="1:13" ht="39.6" outlineLevel="6" x14ac:dyDescent="0.3">
      <c r="A127" s="85"/>
      <c r="B127" s="70" t="s">
        <v>219</v>
      </c>
      <c r="C127" s="9" t="s">
        <v>73</v>
      </c>
      <c r="D127" s="8">
        <v>0</v>
      </c>
      <c r="E127" s="8">
        <v>0</v>
      </c>
      <c r="F127" s="8">
        <v>4074805.95</v>
      </c>
      <c r="G127" s="8">
        <v>122244.18</v>
      </c>
      <c r="H127" s="8">
        <v>4074805.95</v>
      </c>
      <c r="I127" s="8">
        <v>122244.18</v>
      </c>
      <c r="J127" s="2"/>
    </row>
    <row r="128" spans="1:13" ht="26.4" outlineLevel="7" x14ac:dyDescent="0.3">
      <c r="A128" s="85"/>
      <c r="B128" s="70" t="s">
        <v>19</v>
      </c>
      <c r="C128" s="9" t="s">
        <v>20</v>
      </c>
      <c r="D128" s="8">
        <v>0</v>
      </c>
      <c r="E128" s="8">
        <v>0</v>
      </c>
      <c r="F128" s="8">
        <v>5196.03</v>
      </c>
      <c r="G128" s="8">
        <v>5196.03</v>
      </c>
      <c r="H128" s="8">
        <v>5196.03</v>
      </c>
      <c r="I128" s="8">
        <v>5196.03</v>
      </c>
      <c r="J128" s="2"/>
    </row>
    <row r="129" spans="1:10" ht="32.25" customHeight="1" outlineLevel="6" x14ac:dyDescent="0.3">
      <c r="A129" s="85"/>
      <c r="B129" s="69" t="s">
        <v>21</v>
      </c>
      <c r="C129" s="52">
        <v>5600500000</v>
      </c>
      <c r="D129" s="53">
        <f>D130</f>
        <v>198522</v>
      </c>
      <c r="E129" s="53">
        <f t="shared" ref="E129:I129" si="34">E130</f>
        <v>198522</v>
      </c>
      <c r="F129" s="53">
        <f t="shared" si="34"/>
        <v>198522</v>
      </c>
      <c r="G129" s="53">
        <f t="shared" si="34"/>
        <v>198522</v>
      </c>
      <c r="H129" s="53">
        <f t="shared" si="34"/>
        <v>198522</v>
      </c>
      <c r="I129" s="53">
        <f t="shared" si="34"/>
        <v>198522</v>
      </c>
      <c r="J129" s="2"/>
    </row>
    <row r="130" spans="1:10" ht="30.75" customHeight="1" outlineLevel="7" x14ac:dyDescent="0.3">
      <c r="A130" s="85"/>
      <c r="B130" s="70" t="s">
        <v>22</v>
      </c>
      <c r="C130" s="9">
        <v>5600508014</v>
      </c>
      <c r="D130" s="8">
        <v>198522</v>
      </c>
      <c r="E130" s="8">
        <v>198522</v>
      </c>
      <c r="F130" s="8">
        <v>198522</v>
      </c>
      <c r="G130" s="8">
        <v>198522</v>
      </c>
      <c r="H130" s="8">
        <v>198522</v>
      </c>
      <c r="I130" s="8">
        <v>198522</v>
      </c>
      <c r="J130" s="2"/>
    </row>
    <row r="131" spans="1:10" ht="39" customHeight="1" outlineLevel="6" x14ac:dyDescent="0.3">
      <c r="A131" s="85"/>
      <c r="B131" s="69" t="s">
        <v>226</v>
      </c>
      <c r="C131" s="52">
        <v>5600700000</v>
      </c>
      <c r="D131" s="53">
        <f>D132+D133+D134+D135</f>
        <v>15126929</v>
      </c>
      <c r="E131" s="53">
        <f t="shared" ref="E131:I131" si="35">E132+E133+E134+E135</f>
        <v>15126929</v>
      </c>
      <c r="F131" s="53">
        <f t="shared" si="35"/>
        <v>14350823.84</v>
      </c>
      <c r="G131" s="53">
        <f t="shared" si="35"/>
        <v>13350823.84</v>
      </c>
      <c r="H131" s="53">
        <f t="shared" si="35"/>
        <v>13965951.84</v>
      </c>
      <c r="I131" s="53">
        <f t="shared" si="35"/>
        <v>12965951.84</v>
      </c>
      <c r="J131" s="2"/>
    </row>
    <row r="132" spans="1:10" ht="33" customHeight="1" outlineLevel="7" x14ac:dyDescent="0.3">
      <c r="A132" s="85"/>
      <c r="B132" s="70" t="s">
        <v>50</v>
      </c>
      <c r="C132" s="9">
        <v>5600740700</v>
      </c>
      <c r="D132" s="8">
        <v>96000</v>
      </c>
      <c r="E132" s="8">
        <v>96000</v>
      </c>
      <c r="F132" s="8">
        <v>96000</v>
      </c>
      <c r="G132" s="8">
        <v>96000</v>
      </c>
      <c r="H132" s="8">
        <v>96000</v>
      </c>
      <c r="I132" s="8">
        <v>96000</v>
      </c>
      <c r="J132" s="2"/>
    </row>
    <row r="133" spans="1:10" ht="31.95" customHeight="1" outlineLevel="6" x14ac:dyDescent="0.3">
      <c r="A133" s="85"/>
      <c r="B133" s="70" t="s">
        <v>49</v>
      </c>
      <c r="C133" s="9">
        <v>5600740990</v>
      </c>
      <c r="D133" s="8">
        <v>15030929</v>
      </c>
      <c r="E133" s="8">
        <v>15030929</v>
      </c>
      <c r="F133" s="8">
        <v>13223896</v>
      </c>
      <c r="G133" s="8">
        <v>13223896</v>
      </c>
      <c r="H133" s="8">
        <v>12839024</v>
      </c>
      <c r="I133" s="8">
        <v>12839024</v>
      </c>
      <c r="J133" s="2"/>
    </row>
    <row r="134" spans="1:10" ht="47.25" customHeight="1" outlineLevel="7" x14ac:dyDescent="0.3">
      <c r="A134" s="85"/>
      <c r="B134" s="70" t="s">
        <v>35</v>
      </c>
      <c r="C134" s="9">
        <v>5600792480</v>
      </c>
      <c r="D134" s="8">
        <v>0</v>
      </c>
      <c r="E134" s="8">
        <v>0</v>
      </c>
      <c r="F134" s="8">
        <v>1000000</v>
      </c>
      <c r="G134" s="8">
        <v>0</v>
      </c>
      <c r="H134" s="8">
        <v>1000000</v>
      </c>
      <c r="I134" s="8">
        <v>0</v>
      </c>
      <c r="J134" s="2"/>
    </row>
    <row r="135" spans="1:10" ht="37.200000000000003" customHeight="1" outlineLevel="4" x14ac:dyDescent="0.3">
      <c r="A135" s="85"/>
      <c r="B135" s="70" t="s">
        <v>75</v>
      </c>
      <c r="C135" s="9" t="s">
        <v>60</v>
      </c>
      <c r="D135" s="8">
        <v>0</v>
      </c>
      <c r="E135" s="8">
        <v>0</v>
      </c>
      <c r="F135" s="8">
        <v>30927.84</v>
      </c>
      <c r="G135" s="8">
        <v>30927.84</v>
      </c>
      <c r="H135" s="8">
        <v>30927.84</v>
      </c>
      <c r="I135" s="8">
        <v>30927.84</v>
      </c>
      <c r="J135" s="2"/>
    </row>
    <row r="136" spans="1:10" ht="37.200000000000003" customHeight="1" outlineLevel="6" x14ac:dyDescent="0.3">
      <c r="A136" s="85"/>
      <c r="B136" s="69" t="s">
        <v>227</v>
      </c>
      <c r="C136" s="52">
        <v>5600800000</v>
      </c>
      <c r="D136" s="53">
        <f>D137+D138</f>
        <v>6736383.5300000003</v>
      </c>
      <c r="E136" s="53">
        <f t="shared" ref="E136:I136" si="36">E137+E138</f>
        <v>6736383.5300000003</v>
      </c>
      <c r="F136" s="53">
        <f t="shared" si="36"/>
        <v>5879302.9199999999</v>
      </c>
      <c r="G136" s="53">
        <f t="shared" si="36"/>
        <v>5879302.9199999999</v>
      </c>
      <c r="H136" s="53">
        <f t="shared" si="36"/>
        <v>5696436.54</v>
      </c>
      <c r="I136" s="53">
        <f t="shared" si="36"/>
        <v>5696436.54</v>
      </c>
      <c r="J136" s="2"/>
    </row>
    <row r="137" spans="1:10" ht="39.6" customHeight="1" outlineLevel="7" x14ac:dyDescent="0.3">
      <c r="A137" s="85"/>
      <c r="B137" s="70" t="s">
        <v>51</v>
      </c>
      <c r="C137" s="9">
        <v>5600842990</v>
      </c>
      <c r="D137" s="8">
        <v>6730383.5300000003</v>
      </c>
      <c r="E137" s="8">
        <v>6730383.5300000003</v>
      </c>
      <c r="F137" s="8">
        <v>5871802.9199999999</v>
      </c>
      <c r="G137" s="8">
        <v>5871802.9199999999</v>
      </c>
      <c r="H137" s="8">
        <v>5688936.54</v>
      </c>
      <c r="I137" s="8">
        <v>5688936.54</v>
      </c>
      <c r="J137" s="2"/>
    </row>
    <row r="138" spans="1:10" ht="26.4" outlineLevel="7" x14ac:dyDescent="0.3">
      <c r="A138" s="86"/>
      <c r="B138" s="79" t="s">
        <v>52</v>
      </c>
      <c r="C138" s="14" t="s">
        <v>64</v>
      </c>
      <c r="D138" s="8">
        <v>6000</v>
      </c>
      <c r="E138" s="8">
        <v>6000</v>
      </c>
      <c r="F138" s="8">
        <v>7500</v>
      </c>
      <c r="G138" s="8">
        <v>7500</v>
      </c>
      <c r="H138" s="8">
        <v>7500</v>
      </c>
      <c r="I138" s="8">
        <v>7500</v>
      </c>
      <c r="J138" s="2"/>
    </row>
    <row r="139" spans="1:10" ht="30.6" customHeight="1" outlineLevel="7" x14ac:dyDescent="0.3">
      <c r="A139" s="84">
        <v>10</v>
      </c>
      <c r="B139" s="80" t="s">
        <v>188</v>
      </c>
      <c r="C139" s="66" t="s">
        <v>3</v>
      </c>
      <c r="D139" s="51">
        <f>D140</f>
        <v>4000000</v>
      </c>
      <c r="E139" s="51">
        <f t="shared" ref="E139:I139" si="37">E140</f>
        <v>4000000</v>
      </c>
      <c r="F139" s="51">
        <f t="shared" si="37"/>
        <v>0</v>
      </c>
      <c r="G139" s="51">
        <f t="shared" si="37"/>
        <v>0</v>
      </c>
      <c r="H139" s="51">
        <f t="shared" si="37"/>
        <v>0</v>
      </c>
      <c r="I139" s="51">
        <f t="shared" si="37"/>
        <v>0</v>
      </c>
      <c r="J139" s="2"/>
    </row>
    <row r="140" spans="1:10" ht="20.399999999999999" customHeight="1" outlineLevel="7" x14ac:dyDescent="0.3">
      <c r="A140" s="85"/>
      <c r="B140" s="71" t="s">
        <v>4</v>
      </c>
      <c r="C140" s="62">
        <v>5700100000</v>
      </c>
      <c r="D140" s="53">
        <f>D141</f>
        <v>4000000</v>
      </c>
      <c r="E140" s="53">
        <f t="shared" ref="E140" si="38">E141</f>
        <v>4000000</v>
      </c>
      <c r="F140" s="53">
        <f t="shared" ref="F140:I140" si="39">F141</f>
        <v>0</v>
      </c>
      <c r="G140" s="53">
        <f t="shared" si="39"/>
        <v>0</v>
      </c>
      <c r="H140" s="53">
        <f t="shared" si="39"/>
        <v>0</v>
      </c>
      <c r="I140" s="53">
        <f t="shared" si="39"/>
        <v>0</v>
      </c>
      <c r="J140" s="2"/>
    </row>
    <row r="141" spans="1:10" ht="19.2" customHeight="1" outlineLevel="7" x14ac:dyDescent="0.3">
      <c r="A141" s="86"/>
      <c r="B141" s="79" t="s">
        <v>5</v>
      </c>
      <c r="C141" s="15">
        <v>5700105011</v>
      </c>
      <c r="D141" s="8">
        <v>4000000</v>
      </c>
      <c r="E141" s="8">
        <v>4000000</v>
      </c>
      <c r="F141" s="8">
        <v>0</v>
      </c>
      <c r="G141" s="8">
        <v>0</v>
      </c>
      <c r="H141" s="8">
        <v>0</v>
      </c>
      <c r="I141" s="8">
        <v>0</v>
      </c>
      <c r="J141" s="2"/>
    </row>
    <row r="142" spans="1:10" ht="30.75" customHeight="1" outlineLevel="7" x14ac:dyDescent="0.3">
      <c r="A142" s="84">
        <v>11</v>
      </c>
      <c r="B142" s="68" t="s">
        <v>223</v>
      </c>
      <c r="C142" s="50">
        <v>6200000000</v>
      </c>
      <c r="D142" s="51">
        <f>D143+D148</f>
        <v>2742009.5</v>
      </c>
      <c r="E142" s="51">
        <f t="shared" ref="E142:I142" si="40">E143+E148</f>
        <v>1700000</v>
      </c>
      <c r="F142" s="51">
        <f t="shared" si="40"/>
        <v>2742009.5</v>
      </c>
      <c r="G142" s="51">
        <f t="shared" si="40"/>
        <v>1700000</v>
      </c>
      <c r="H142" s="51">
        <f t="shared" si="40"/>
        <v>2742009.5</v>
      </c>
      <c r="I142" s="51">
        <f t="shared" si="40"/>
        <v>1700000</v>
      </c>
      <c r="J142" s="2"/>
    </row>
    <row r="143" spans="1:10" ht="30" customHeight="1" outlineLevel="7" x14ac:dyDescent="0.3">
      <c r="A143" s="85"/>
      <c r="B143" s="69" t="s">
        <v>10</v>
      </c>
      <c r="C143" s="52">
        <v>6200100000</v>
      </c>
      <c r="D143" s="53">
        <f>D144+D145+D146+D147</f>
        <v>2175976.85</v>
      </c>
      <c r="E143" s="53">
        <f t="shared" ref="E143:I143" si="41">E144+E145+E146+E147</f>
        <v>1133967.3500000001</v>
      </c>
      <c r="F143" s="53">
        <f t="shared" si="41"/>
        <v>2175976.85</v>
      </c>
      <c r="G143" s="53">
        <f t="shared" si="41"/>
        <v>1133967.3500000001</v>
      </c>
      <c r="H143" s="53">
        <f t="shared" si="41"/>
        <v>2175976.85</v>
      </c>
      <c r="I143" s="53">
        <f t="shared" si="41"/>
        <v>1133967.3500000001</v>
      </c>
      <c r="J143" s="2"/>
    </row>
    <row r="144" spans="1:10" ht="18.600000000000001" customHeight="1" outlineLevel="7" x14ac:dyDescent="0.3">
      <c r="A144" s="85"/>
      <c r="B144" s="70" t="s">
        <v>11</v>
      </c>
      <c r="C144" s="9">
        <v>6200100001</v>
      </c>
      <c r="D144" s="8">
        <v>824513.64</v>
      </c>
      <c r="E144" s="8">
        <v>824513.64</v>
      </c>
      <c r="F144" s="8">
        <v>824513.64</v>
      </c>
      <c r="G144" s="8">
        <v>824513.64</v>
      </c>
      <c r="H144" s="8">
        <v>824513.64</v>
      </c>
      <c r="I144" s="8">
        <v>824513.64</v>
      </c>
      <c r="J144" s="2"/>
    </row>
    <row r="145" spans="1:10" ht="26.4" outlineLevel="7" x14ac:dyDescent="0.3">
      <c r="A145" s="85"/>
      <c r="B145" s="70" t="s">
        <v>12</v>
      </c>
      <c r="C145" s="9">
        <v>6200100002</v>
      </c>
      <c r="D145" s="8">
        <v>81453.710000000006</v>
      </c>
      <c r="E145" s="8">
        <v>81453.710000000006</v>
      </c>
      <c r="F145" s="8">
        <v>81453.710000000006</v>
      </c>
      <c r="G145" s="8">
        <v>81453.710000000006</v>
      </c>
      <c r="H145" s="8">
        <v>81453.710000000006</v>
      </c>
      <c r="I145" s="8">
        <v>81453.710000000006</v>
      </c>
      <c r="J145" s="2"/>
    </row>
    <row r="146" spans="1:10" outlineLevel="7" x14ac:dyDescent="0.3">
      <c r="A146" s="85"/>
      <c r="B146" s="70" t="s">
        <v>13</v>
      </c>
      <c r="C146" s="9">
        <v>6200100003</v>
      </c>
      <c r="D146" s="8">
        <v>228000</v>
      </c>
      <c r="E146" s="8">
        <v>228000</v>
      </c>
      <c r="F146" s="8">
        <v>228000</v>
      </c>
      <c r="G146" s="8">
        <v>228000</v>
      </c>
      <c r="H146" s="8">
        <v>228000</v>
      </c>
      <c r="I146" s="8">
        <v>228000</v>
      </c>
      <c r="J146" s="2"/>
    </row>
    <row r="147" spans="1:10" ht="66" outlineLevel="7" x14ac:dyDescent="0.3">
      <c r="A147" s="85"/>
      <c r="B147" s="70" t="s">
        <v>191</v>
      </c>
      <c r="C147" s="9">
        <v>6200193080</v>
      </c>
      <c r="D147" s="8">
        <v>1042009.5</v>
      </c>
      <c r="E147" s="8">
        <v>0</v>
      </c>
      <c r="F147" s="8">
        <v>1042009.5</v>
      </c>
      <c r="G147" s="8">
        <v>0</v>
      </c>
      <c r="H147" s="8">
        <v>1042009.5</v>
      </c>
      <c r="I147" s="8">
        <v>0</v>
      </c>
      <c r="J147" s="2"/>
    </row>
    <row r="148" spans="1:10" ht="26.4" outlineLevel="1" x14ac:dyDescent="0.3">
      <c r="A148" s="85"/>
      <c r="B148" s="69" t="s">
        <v>14</v>
      </c>
      <c r="C148" s="52">
        <v>6200200000</v>
      </c>
      <c r="D148" s="53">
        <f>D149</f>
        <v>566032.65</v>
      </c>
      <c r="E148" s="53">
        <f t="shared" ref="E148:I148" si="42">E149</f>
        <v>566032.65</v>
      </c>
      <c r="F148" s="53">
        <f t="shared" si="42"/>
        <v>566032.65</v>
      </c>
      <c r="G148" s="53">
        <f t="shared" si="42"/>
        <v>566032.65</v>
      </c>
      <c r="H148" s="53">
        <f t="shared" si="42"/>
        <v>566032.65</v>
      </c>
      <c r="I148" s="53">
        <f t="shared" si="42"/>
        <v>566032.65</v>
      </c>
      <c r="J148" s="2"/>
    </row>
    <row r="149" spans="1:10" ht="21" customHeight="1" outlineLevel="2" x14ac:dyDescent="0.3">
      <c r="A149" s="86"/>
      <c r="B149" s="70" t="s">
        <v>15</v>
      </c>
      <c r="C149" s="9">
        <v>6200200001</v>
      </c>
      <c r="D149" s="8">
        <v>566032.65</v>
      </c>
      <c r="E149" s="8">
        <v>566032.65</v>
      </c>
      <c r="F149" s="8">
        <v>566032.65</v>
      </c>
      <c r="G149" s="8">
        <v>566032.65</v>
      </c>
      <c r="H149" s="8">
        <v>566032.65</v>
      </c>
      <c r="I149" s="8">
        <v>566032.65</v>
      </c>
      <c r="J149" s="2"/>
    </row>
    <row r="150" spans="1:10" ht="39.6" outlineLevel="3" x14ac:dyDescent="0.3">
      <c r="A150" s="84">
        <v>12</v>
      </c>
      <c r="B150" s="68" t="s">
        <v>36</v>
      </c>
      <c r="C150" s="50">
        <v>6300000000</v>
      </c>
      <c r="D150" s="51">
        <f>D151</f>
        <v>475208.64</v>
      </c>
      <c r="E150" s="51">
        <f t="shared" ref="E150:I150" si="43">E151</f>
        <v>14256.26</v>
      </c>
      <c r="F150" s="51">
        <f t="shared" si="43"/>
        <v>471680.16</v>
      </c>
      <c r="G150" s="51">
        <f t="shared" si="43"/>
        <v>14150.4</v>
      </c>
      <c r="H150" s="51">
        <f t="shared" si="43"/>
        <v>475208.64</v>
      </c>
      <c r="I150" s="51">
        <f t="shared" si="43"/>
        <v>14256.26</v>
      </c>
      <c r="J150" s="2"/>
    </row>
    <row r="151" spans="1:10" ht="66" outlineLevel="4" x14ac:dyDescent="0.3">
      <c r="A151" s="85"/>
      <c r="B151" s="69" t="s">
        <v>192</v>
      </c>
      <c r="C151" s="52">
        <v>6300100000</v>
      </c>
      <c r="D151" s="53">
        <f>D152</f>
        <v>475208.64</v>
      </c>
      <c r="E151" s="53">
        <f t="shared" ref="E151" si="44">E152</f>
        <v>14256.26</v>
      </c>
      <c r="F151" s="53">
        <f t="shared" ref="F151:I151" si="45">F152</f>
        <v>471680.16</v>
      </c>
      <c r="G151" s="53">
        <f t="shared" si="45"/>
        <v>14150.4</v>
      </c>
      <c r="H151" s="53">
        <f t="shared" si="45"/>
        <v>475208.64</v>
      </c>
      <c r="I151" s="53">
        <f t="shared" si="45"/>
        <v>14256.26</v>
      </c>
      <c r="J151" s="2"/>
    </row>
    <row r="152" spans="1:10" ht="61.5" customHeight="1" outlineLevel="5" x14ac:dyDescent="0.3">
      <c r="A152" s="86"/>
      <c r="B152" s="70" t="s">
        <v>193</v>
      </c>
      <c r="C152" s="9" t="s">
        <v>0</v>
      </c>
      <c r="D152" s="8">
        <v>475208.64</v>
      </c>
      <c r="E152" s="8">
        <v>14256.26</v>
      </c>
      <c r="F152" s="8">
        <v>471680.16</v>
      </c>
      <c r="G152" s="8">
        <v>14150.4</v>
      </c>
      <c r="H152" s="8">
        <v>475208.64</v>
      </c>
      <c r="I152" s="8">
        <v>14256.26</v>
      </c>
      <c r="J152" s="2"/>
    </row>
    <row r="153" spans="1:10" ht="30" customHeight="1" outlineLevel="6" x14ac:dyDescent="0.3">
      <c r="A153" s="84">
        <v>13</v>
      </c>
      <c r="B153" s="68" t="s">
        <v>66</v>
      </c>
      <c r="C153" s="50">
        <v>6700000000</v>
      </c>
      <c r="D153" s="51">
        <f>D154</f>
        <v>1000000</v>
      </c>
      <c r="E153" s="51">
        <f t="shared" ref="E153:I153" si="46">E154</f>
        <v>1000000</v>
      </c>
      <c r="F153" s="51">
        <f t="shared" si="46"/>
        <v>1000000</v>
      </c>
      <c r="G153" s="51">
        <f t="shared" si="46"/>
        <v>1000000</v>
      </c>
      <c r="H153" s="51">
        <f t="shared" si="46"/>
        <v>1000000</v>
      </c>
      <c r="I153" s="51">
        <f t="shared" si="46"/>
        <v>1000000</v>
      </c>
      <c r="J153" s="2"/>
    </row>
    <row r="154" spans="1:10" ht="30" customHeight="1" outlineLevel="3" x14ac:dyDescent="0.3">
      <c r="A154" s="85"/>
      <c r="B154" s="69" t="s">
        <v>48</v>
      </c>
      <c r="C154" s="52">
        <v>6700200000</v>
      </c>
      <c r="D154" s="53">
        <f>D155</f>
        <v>1000000</v>
      </c>
      <c r="E154" s="53">
        <f>E155</f>
        <v>1000000</v>
      </c>
      <c r="F154" s="53">
        <f>F155</f>
        <v>1000000</v>
      </c>
      <c r="G154" s="53">
        <f>G155</f>
        <v>1000000</v>
      </c>
      <c r="H154" s="53">
        <f>H155</f>
        <v>1000000</v>
      </c>
      <c r="I154" s="53">
        <f>I155</f>
        <v>1000000</v>
      </c>
      <c r="J154" s="2"/>
    </row>
    <row r="155" spans="1:10" ht="62.4" customHeight="1" outlineLevel="3" x14ac:dyDescent="0.3">
      <c r="A155" s="86"/>
      <c r="B155" s="81" t="s">
        <v>194</v>
      </c>
      <c r="C155" s="13" t="s">
        <v>195</v>
      </c>
      <c r="D155" s="12">
        <v>1000000</v>
      </c>
      <c r="E155" s="12">
        <v>1000000</v>
      </c>
      <c r="F155" s="12">
        <v>1000000</v>
      </c>
      <c r="G155" s="12">
        <v>1000000</v>
      </c>
      <c r="H155" s="12">
        <v>1000000</v>
      </c>
      <c r="I155" s="12">
        <v>1000000</v>
      </c>
      <c r="J155" s="2"/>
    </row>
    <row r="156" spans="1:10" ht="21.6" customHeight="1" outlineLevel="5" x14ac:dyDescent="0.3">
      <c r="A156" s="83"/>
      <c r="B156" s="92" t="s">
        <v>65</v>
      </c>
      <c r="C156" s="93"/>
      <c r="D156" s="10">
        <f>D13+D38+D67+D70+D74+D80+D83+D108+D119+D139+D142+D150+D153</f>
        <v>602543058.12</v>
      </c>
      <c r="E156" s="10">
        <f t="shared" ref="E156:I156" si="47">E13+E38+E67+E70+E74+E80+E83+E108+E119+E139+E142+E150+E153</f>
        <v>220430513</v>
      </c>
      <c r="F156" s="10">
        <f t="shared" si="47"/>
        <v>551939431.75</v>
      </c>
      <c r="G156" s="10">
        <f t="shared" si="47"/>
        <v>194151240.00000003</v>
      </c>
      <c r="H156" s="10">
        <f t="shared" si="47"/>
        <v>430418705.89000005</v>
      </c>
      <c r="I156" s="10">
        <f t="shared" si="47"/>
        <v>166771200</v>
      </c>
      <c r="J156" s="2"/>
    </row>
    <row r="157" spans="1:10" x14ac:dyDescent="0.3">
      <c r="B157" s="48"/>
      <c r="C157" s="49"/>
      <c r="D157" s="49"/>
      <c r="E157" s="49"/>
      <c r="F157" s="49"/>
      <c r="G157" s="49"/>
      <c r="H157" s="49"/>
      <c r="I157" s="49"/>
    </row>
    <row r="158" spans="1:10" x14ac:dyDescent="0.3">
      <c r="G158" s="1" t="s">
        <v>220</v>
      </c>
    </row>
  </sheetData>
  <mergeCells count="21">
    <mergeCell ref="H10:I10"/>
    <mergeCell ref="B8:H8"/>
    <mergeCell ref="B156:C156"/>
    <mergeCell ref="C10:C11"/>
    <mergeCell ref="B10:B11"/>
    <mergeCell ref="D10:E10"/>
    <mergeCell ref="F10:G10"/>
    <mergeCell ref="A10:A11"/>
    <mergeCell ref="A13:A37"/>
    <mergeCell ref="A38:A66"/>
    <mergeCell ref="A67:A69"/>
    <mergeCell ref="A70:A73"/>
    <mergeCell ref="A139:A141"/>
    <mergeCell ref="A142:A149"/>
    <mergeCell ref="A150:A152"/>
    <mergeCell ref="A153:A155"/>
    <mergeCell ref="A74:A79"/>
    <mergeCell ref="A80:A82"/>
    <mergeCell ref="A83:A107"/>
    <mergeCell ref="A108:A118"/>
    <mergeCell ref="A119:A138"/>
  </mergeCells>
  <pageMargins left="0.35433070866141736" right="0.19685039370078741" top="0.39370078740157483" bottom="0.19685039370078741" header="0.19685039370078741" footer="0.19685039370078741"/>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20&lt;/string&gt;&#10;    &lt;string&gt;30.11.2020&lt;/string&gt;&#10;  &lt;/DateInfo&gt;&#10;  &lt;Code&gt;2455559_3400Y74CJ&lt;/Code&gt;&#10;  &lt;ObjectCode&gt;SQUERY_ROSP_EXP&lt;/ObjectCode&gt;&#10;  &lt;DocName&gt;Бюджетная роспись (расходы)&lt;/DocName&gt;&#10;  &lt;VariantName&gt;Вариант_все целевые_15:57:19&lt;/VariantName&gt;&#10;  &lt;VariantLink&gt;52783102&lt;/VariantLink&gt;&#10;  &lt;SvodReportLink xsi:nil=&quot;true&quot; /&gt;&#10;  &lt;ReportLink&gt;126921&lt;/ReportLink&gt;&#10;  &lt;Note&gt;01.01.2020 - 30.11.2020&#10;&lt;/Note&gt;&#10;  &lt;SilentMode&gt;false&lt;/SilentMode&gt;&#10;&lt;/ShortPrimaryServiceReportArguments&gt;"/>
  </Parameters>
</MailMerge>
</file>

<file path=customXml/itemProps1.xml><?xml version="1.0" encoding="utf-8"?>
<ds:datastoreItem xmlns:ds="http://schemas.openxmlformats.org/officeDocument/2006/customXml" ds:itemID="{21DE469C-DE6B-4C8A-9AD0-590B4DED2A8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ELENA\Anna</dc:creator>
  <cp:lastModifiedBy>Natalya</cp:lastModifiedBy>
  <cp:lastPrinted>2021-11-12T00:23:19Z</cp:lastPrinted>
  <dcterms:created xsi:type="dcterms:W3CDTF">2020-11-30T03:43:02Z</dcterms:created>
  <dcterms:modified xsi:type="dcterms:W3CDTF">2021-11-12T00:23:22Z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
  </property>
  <property fmtid="{D5CDD505-2E9C-101B-9397-08002B2CF9AE}" pid="4" name="Версия клиента">
    <vt:lpwstr>20.1.16.5290 (.NET 4.0)</vt:lpwstr>
  </property>
  <property fmtid="{D5CDD505-2E9C-101B-9397-08002B2CF9AE}" pid="5" name="Версия базы">
    <vt:lpwstr>20.1.1823.10296400</vt:lpwstr>
  </property>
  <property fmtid="{D5CDD505-2E9C-101B-9397-08002B2CF9AE}" pid="6" name="Тип сервера">
    <vt:lpwstr>MSSQL</vt:lpwstr>
  </property>
  <property fmtid="{D5CDD505-2E9C-101B-9397-08002B2CF9AE}" pid="7" name="Сервер">
    <vt:lpwstr>192.168.1.3</vt:lpwstr>
  </property>
  <property fmtid="{D5CDD505-2E9C-101B-9397-08002B2CF9AE}" pid="8" name="База">
    <vt:lpwstr>budg_2020</vt:lpwstr>
  </property>
  <property fmtid="{D5CDD505-2E9C-101B-9397-08002B2CF9AE}" pid="9" name="Пользователь">
    <vt:lpwstr>lena</vt:lpwstr>
  </property>
  <property fmtid="{D5CDD505-2E9C-101B-9397-08002B2CF9AE}" pid="10" name="Шаблон">
    <vt:lpwstr>sqr_rosp_exp2016.xlt</vt:lpwstr>
  </property>
  <property fmtid="{D5CDD505-2E9C-101B-9397-08002B2CF9AE}" pid="11" name="Имя варианта">
    <vt:lpwstr>Вариант_все целевые_15:57:19</vt:lpwstr>
  </property>
  <property fmtid="{D5CDD505-2E9C-101B-9397-08002B2CF9AE}" pid="12" name="Код отчета">
    <vt:lpwstr>2455559_3400Y74CJ</vt:lpwstr>
  </property>
  <property fmtid="{D5CDD505-2E9C-101B-9397-08002B2CF9AE}" pid="13" name="Локальная база">
    <vt:lpwstr>не используется</vt:lpwstr>
  </property>
</Properties>
</file>