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uma-2\Desktop\ПРОЕКТЫ\2023\МНПА на 26.12.2023\Решения\"/>
    </mc:Choice>
  </mc:AlternateContent>
  <bookViews>
    <workbookView xWindow="255" yWindow="915" windowWidth="22785" windowHeight="12045"/>
  </bookViews>
  <sheets>
    <sheet name="Документ" sheetId="2" r:id="rId1"/>
  </sheets>
  <definedNames>
    <definedName name="_xlnm._FilterDatabase" localSheetId="0" hidden="1">Документ!$A$13:$G$688</definedName>
    <definedName name="_xlnm.Print_Titles" localSheetId="0">Документ!$12:$12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9" i="2" l="1"/>
  <c r="E242" i="2"/>
  <c r="E241" i="2" s="1"/>
  <c r="E239" i="2"/>
  <c r="E238" i="2" s="1"/>
  <c r="G613" i="2"/>
  <c r="F613" i="2"/>
  <c r="E613" i="2"/>
  <c r="E612" i="2" s="1"/>
  <c r="E611" i="2" s="1"/>
  <c r="G611" i="2"/>
  <c r="F611" i="2"/>
  <c r="E233" i="2"/>
  <c r="E232" i="2" s="1"/>
  <c r="E236" i="2"/>
  <c r="E235" i="2" s="1"/>
  <c r="F310" i="2" l="1"/>
  <c r="F309" i="2" s="1"/>
  <c r="E310" i="2"/>
  <c r="E309" i="2" s="1"/>
  <c r="F307" i="2"/>
  <c r="F306" i="2" s="1"/>
  <c r="E307" i="2"/>
  <c r="E306" i="2" s="1"/>
  <c r="G401" i="2"/>
  <c r="G400" i="2" s="1"/>
  <c r="F401" i="2"/>
  <c r="F400" i="2" s="1"/>
  <c r="E401" i="2"/>
  <c r="E400" i="2" s="1"/>
  <c r="G398" i="2"/>
  <c r="G397" i="2" s="1"/>
  <c r="E398" i="2"/>
  <c r="E397" i="2" s="1"/>
  <c r="G392" i="2"/>
  <c r="G391" i="2" s="1"/>
  <c r="G395" i="2"/>
  <c r="G394" i="2" s="1"/>
  <c r="E395" i="2"/>
  <c r="E394" i="2" s="1"/>
  <c r="E392" i="2"/>
  <c r="E391" i="2" s="1"/>
  <c r="E380" i="2"/>
  <c r="E379" i="2" s="1"/>
  <c r="F380" i="2"/>
  <c r="F379" i="2" s="1"/>
  <c r="E383" i="2"/>
  <c r="E382" i="2" s="1"/>
  <c r="F383" i="2"/>
  <c r="F382" i="2" s="1"/>
  <c r="G389" i="2"/>
  <c r="G388" i="2" s="1"/>
  <c r="G386" i="2"/>
  <c r="G385" i="2" s="1"/>
  <c r="F377" i="2"/>
  <c r="F376" i="2" s="1"/>
  <c r="E377" i="2"/>
  <c r="E376" i="2" s="1"/>
  <c r="F374" i="2"/>
  <c r="F373" i="2" s="1"/>
  <c r="F371" i="2"/>
  <c r="F370" i="2" s="1"/>
  <c r="E371" i="2"/>
  <c r="E370" i="2" s="1"/>
  <c r="F368" i="2"/>
  <c r="F367" i="2" s="1"/>
  <c r="G352" i="2"/>
  <c r="G351" i="2" s="1"/>
  <c r="G322" i="2"/>
  <c r="G321" i="2" s="1"/>
  <c r="E322" i="2"/>
  <c r="E321" i="2" s="1"/>
  <c r="G319" i="2"/>
  <c r="G318" i="2" s="1"/>
  <c r="E365" i="2"/>
  <c r="E364" i="2" s="1"/>
  <c r="E359" i="2"/>
  <c r="E358" i="2" s="1"/>
  <c r="E334" i="2"/>
  <c r="E333" i="2" s="1"/>
  <c r="E328" i="2"/>
  <c r="E327" i="2" s="1"/>
  <c r="G153" i="2"/>
  <c r="G152" i="2" s="1"/>
  <c r="F153" i="2"/>
  <c r="F152" i="2" s="1"/>
  <c r="E153" i="2"/>
  <c r="E152" i="2" s="1"/>
  <c r="G150" i="2"/>
  <c r="G149" i="2" s="1"/>
  <c r="F150" i="2"/>
  <c r="F149" i="2" s="1"/>
  <c r="E150" i="2"/>
  <c r="E149" i="2" s="1"/>
  <c r="E362" i="2"/>
  <c r="E361" i="2" s="1"/>
  <c r="E389" i="2"/>
  <c r="E388" i="2" s="1"/>
  <c r="E386" i="2"/>
  <c r="E385" i="2" s="1"/>
  <c r="E356" i="2"/>
  <c r="E355" i="2" s="1"/>
  <c r="E319" i="2"/>
  <c r="E318" i="2" s="1"/>
  <c r="E337" i="2"/>
  <c r="E336" i="2" s="1"/>
  <c r="E352" i="2"/>
  <c r="E351" i="2" s="1"/>
  <c r="E331" i="2"/>
  <c r="E330" i="2" s="1"/>
  <c r="E349" i="2"/>
  <c r="E348" i="2" s="1"/>
  <c r="E325" i="2"/>
  <c r="E324" i="2" s="1"/>
  <c r="G354" i="2" l="1"/>
  <c r="F354" i="2"/>
  <c r="E404" i="2"/>
  <c r="E403" i="2" s="1"/>
  <c r="E354" i="2" s="1"/>
  <c r="G455" i="2" l="1"/>
  <c r="G454" i="2" s="1"/>
  <c r="F455" i="2"/>
  <c r="F454" i="2" s="1"/>
  <c r="E455" i="2"/>
  <c r="E454" i="2" s="1"/>
  <c r="E488" i="2" l="1"/>
  <c r="E487" i="2" s="1"/>
  <c r="H684" i="2"/>
  <c r="G316" i="2"/>
  <c r="G315" i="2" s="1"/>
  <c r="G303" i="2" l="1"/>
  <c r="G302" i="2" s="1"/>
  <c r="G301" i="2" s="1"/>
  <c r="F407" i="2"/>
  <c r="F406" i="2" s="1"/>
  <c r="E57" i="2"/>
  <c r="G412" i="2" l="1"/>
  <c r="G411" i="2" s="1"/>
  <c r="E412" i="2"/>
  <c r="E411" i="2" s="1"/>
  <c r="E409" i="2"/>
  <c r="G409" i="2"/>
  <c r="G407" i="2" s="1"/>
  <c r="G406" i="2" s="1"/>
  <c r="G272" i="2"/>
  <c r="G271" i="2" s="1"/>
  <c r="F272" i="2"/>
  <c r="F271" i="2" s="1"/>
  <c r="E272" i="2"/>
  <c r="E271" i="2" s="1"/>
  <c r="E663" i="2"/>
  <c r="E662" i="2" s="1"/>
  <c r="E660" i="2"/>
  <c r="E659" i="2" s="1"/>
  <c r="E407" i="2" l="1"/>
  <c r="E406" i="2" s="1"/>
  <c r="E408" i="2"/>
  <c r="G408" i="2"/>
  <c r="G492" i="2" l="1"/>
  <c r="G491" i="2" s="1"/>
  <c r="G490" i="2" s="1"/>
  <c r="F492" i="2"/>
  <c r="F491" i="2" s="1"/>
  <c r="F490" i="2" s="1"/>
  <c r="E492" i="2"/>
  <c r="E491" i="2" s="1"/>
  <c r="E490" i="2" s="1"/>
  <c r="G285" i="2" l="1"/>
  <c r="G284" i="2" s="1"/>
  <c r="G283" i="2" s="1"/>
  <c r="G282" i="2" s="1"/>
  <c r="G281" i="2" s="1"/>
  <c r="F285" i="2"/>
  <c r="F284" i="2" s="1"/>
  <c r="F283" i="2" s="1"/>
  <c r="F282" i="2" s="1"/>
  <c r="F281" i="2" s="1"/>
  <c r="E657" i="2"/>
  <c r="E656" i="2" s="1"/>
  <c r="E654" i="2"/>
  <c r="E653" i="2" s="1"/>
  <c r="G264" i="2"/>
  <c r="G263" i="2" s="1"/>
  <c r="F264" i="2"/>
  <c r="F263" i="2" s="1"/>
  <c r="E264" i="2"/>
  <c r="E263" i="2" s="1"/>
  <c r="F193" i="2"/>
  <c r="F192" i="2" s="1"/>
  <c r="G193" i="2"/>
  <c r="G192" i="2" s="1"/>
  <c r="E193" i="2"/>
  <c r="E192" i="2" s="1"/>
  <c r="G224" i="2"/>
  <c r="G223" i="2" s="1"/>
  <c r="F224" i="2"/>
  <c r="F223" i="2" s="1"/>
  <c r="E224" i="2"/>
  <c r="E223" i="2" s="1"/>
  <c r="G221" i="2"/>
  <c r="G220" i="2" s="1"/>
  <c r="F221" i="2"/>
  <c r="F220" i="2" s="1"/>
  <c r="E221" i="2"/>
  <c r="E220" i="2" s="1"/>
  <c r="G218" i="2"/>
  <c r="G217" i="2" s="1"/>
  <c r="F218" i="2"/>
  <c r="F217" i="2" s="1"/>
  <c r="E218" i="2"/>
  <c r="E217" i="2" s="1"/>
  <c r="G209" i="2"/>
  <c r="G208" i="2" s="1"/>
  <c r="F209" i="2"/>
  <c r="F208" i="2" s="1"/>
  <c r="E209" i="2"/>
  <c r="E208" i="2" s="1"/>
  <c r="G498" i="2"/>
  <c r="G497" i="2" s="1"/>
  <c r="G496" i="2" s="1"/>
  <c r="F498" i="2"/>
  <c r="F497" i="2" s="1"/>
  <c r="F496" i="2" s="1"/>
  <c r="E498" i="2"/>
  <c r="E497" i="2" s="1"/>
  <c r="E496" i="2" s="1"/>
  <c r="E473" i="2" l="1"/>
  <c r="E472" i="2" s="1"/>
  <c r="E471" i="2" s="1"/>
  <c r="G472" i="2"/>
  <c r="G471" i="2" s="1"/>
  <c r="F472" i="2"/>
  <c r="F471" i="2" s="1"/>
  <c r="F64" i="2" l="1"/>
  <c r="G64" i="2"/>
  <c r="F62" i="2"/>
  <c r="F61" i="2" s="1"/>
  <c r="G62" i="2"/>
  <c r="G61" i="2" s="1"/>
  <c r="E64" i="2"/>
  <c r="E62" i="2"/>
  <c r="E61" i="2" s="1"/>
  <c r="G670" i="2"/>
  <c r="G538" i="2"/>
  <c r="F67" i="2" l="1"/>
  <c r="F670" i="2"/>
  <c r="F303" i="2" l="1"/>
  <c r="F302" i="2" s="1"/>
  <c r="F301" i="2" s="1"/>
  <c r="F51" i="2"/>
  <c r="F50" i="2" s="1"/>
  <c r="F49" i="2" s="1"/>
  <c r="F48" i="2" s="1"/>
  <c r="G51" i="2"/>
  <c r="G50" i="2" s="1"/>
  <c r="G49" i="2" s="1"/>
  <c r="G48" i="2" s="1"/>
  <c r="F107" i="2"/>
  <c r="G107" i="2"/>
  <c r="H15" i="2"/>
  <c r="E481" i="2" l="1"/>
  <c r="E480" i="2" s="1"/>
  <c r="E479" i="2" s="1"/>
  <c r="F528" i="2" l="1"/>
  <c r="F527" i="2" s="1"/>
  <c r="F526" i="2" s="1"/>
  <c r="F525" i="2" s="1"/>
  <c r="F524" i="2" s="1"/>
  <c r="G528" i="2"/>
  <c r="G527" i="2" s="1"/>
  <c r="G526" i="2" s="1"/>
  <c r="G525" i="2" s="1"/>
  <c r="G524" i="2" s="1"/>
  <c r="E528" i="2"/>
  <c r="E527" i="2" s="1"/>
  <c r="E526" i="2" s="1"/>
  <c r="E525" i="2" s="1"/>
  <c r="E524" i="2" s="1"/>
  <c r="F395" i="2" l="1"/>
  <c r="F394" i="2" s="1"/>
  <c r="F514" i="2"/>
  <c r="F513" i="2" s="1"/>
  <c r="G514" i="2"/>
  <c r="G513" i="2" s="1"/>
  <c r="E514" i="2"/>
  <c r="E513" i="2" s="1"/>
  <c r="F144" i="2" l="1"/>
  <c r="F143" i="2" s="1"/>
  <c r="G144" i="2"/>
  <c r="G143" i="2" s="1"/>
  <c r="E144" i="2"/>
  <c r="E143" i="2" s="1"/>
  <c r="E316" i="2"/>
  <c r="E315" i="2" s="1"/>
  <c r="F114" i="2"/>
  <c r="G114" i="2"/>
  <c r="E114" i="2"/>
  <c r="F261" i="2"/>
  <c r="F260" i="2" s="1"/>
  <c r="G261" i="2"/>
  <c r="G260" i="2" s="1"/>
  <c r="E261" i="2"/>
  <c r="E260" i="2" s="1"/>
  <c r="F258" i="2"/>
  <c r="F257" i="2" s="1"/>
  <c r="G258" i="2"/>
  <c r="G257" i="2" s="1"/>
  <c r="E258" i="2"/>
  <c r="E257" i="2" s="1"/>
  <c r="F215" i="2" l="1"/>
  <c r="F214" i="2" s="1"/>
  <c r="G215" i="2"/>
  <c r="G214" i="2" s="1"/>
  <c r="E215" i="2"/>
  <c r="E214" i="2" s="1"/>
  <c r="F212" i="2"/>
  <c r="F211" i="2" s="1"/>
  <c r="G212" i="2"/>
  <c r="G211" i="2" s="1"/>
  <c r="E212" i="2"/>
  <c r="E211" i="2" s="1"/>
  <c r="F206" i="2"/>
  <c r="F205" i="2" s="1"/>
  <c r="G206" i="2"/>
  <c r="G205" i="2" s="1"/>
  <c r="E206" i="2"/>
  <c r="E205" i="2" s="1"/>
  <c r="F203" i="2"/>
  <c r="F202" i="2" s="1"/>
  <c r="G203" i="2"/>
  <c r="G202" i="2" s="1"/>
  <c r="E203" i="2"/>
  <c r="E202" i="2" s="1"/>
  <c r="G200" i="2"/>
  <c r="G199" i="2" s="1"/>
  <c r="F200" i="2"/>
  <c r="F199" i="2" s="1"/>
  <c r="E200" i="2"/>
  <c r="E199" i="2" s="1"/>
  <c r="G190" i="2"/>
  <c r="G189" i="2" s="1"/>
  <c r="F502" i="2"/>
  <c r="G502" i="2"/>
  <c r="E502" i="2"/>
  <c r="E670" i="2" l="1"/>
  <c r="G269" i="2" l="1"/>
  <c r="G268" i="2" s="1"/>
  <c r="G267" i="2" s="1"/>
  <c r="G266" i="2" s="1"/>
  <c r="F269" i="2"/>
  <c r="F268" i="2" s="1"/>
  <c r="F267" i="2" s="1"/>
  <c r="F266" i="2" s="1"/>
  <c r="E269" i="2"/>
  <c r="E268" i="2" s="1"/>
  <c r="E267" i="2" s="1"/>
  <c r="E266" i="2" l="1"/>
  <c r="G147" i="2"/>
  <c r="G146" i="2" s="1"/>
  <c r="F147" i="2"/>
  <c r="F146" i="2" s="1"/>
  <c r="E147" i="2"/>
  <c r="E146" i="2" s="1"/>
  <c r="G675" i="2" l="1"/>
  <c r="G674" i="2" s="1"/>
  <c r="F675" i="2"/>
  <c r="F674" i="2" s="1"/>
  <c r="E675" i="2"/>
  <c r="E674" i="2" s="1"/>
  <c r="G67" i="2" l="1"/>
  <c r="G66" i="2" s="1"/>
  <c r="F66" i="2"/>
  <c r="E67" i="2"/>
  <c r="E66" i="2" s="1"/>
  <c r="G86" i="2"/>
  <c r="F86" i="2"/>
  <c r="E86" i="2"/>
  <c r="G607" i="2" l="1"/>
  <c r="F607" i="2"/>
  <c r="G609" i="2"/>
  <c r="F609" i="2"/>
  <c r="E609" i="2"/>
  <c r="E608" i="2" s="1"/>
  <c r="E607" i="2" s="1"/>
  <c r="E485" i="2" l="1"/>
  <c r="G349" i="2"/>
  <c r="G348" i="2" s="1"/>
  <c r="G305" i="2" s="1"/>
  <c r="F346" i="2"/>
  <c r="F345" i="2" s="1"/>
  <c r="G346" i="2"/>
  <c r="G345" i="2" s="1"/>
  <c r="F343" i="2"/>
  <c r="F342" i="2" s="1"/>
  <c r="E343" i="2"/>
  <c r="E342" i="2" s="1"/>
  <c r="E346" i="2"/>
  <c r="E345" i="2" s="1"/>
  <c r="F316" i="2"/>
  <c r="F315" i="2" s="1"/>
  <c r="F40" i="2" l="1"/>
  <c r="G40" i="2"/>
  <c r="E40" i="2"/>
  <c r="F340" i="2" l="1"/>
  <c r="F141" i="2" l="1"/>
  <c r="F140" i="2" s="1"/>
  <c r="F139" i="2" s="1"/>
  <c r="G141" i="2"/>
  <c r="G140" i="2" s="1"/>
  <c r="G139" i="2" s="1"/>
  <c r="F571" i="2"/>
  <c r="G571" i="2"/>
  <c r="F543" i="2"/>
  <c r="G543" i="2"/>
  <c r="F545" i="2"/>
  <c r="G545" i="2"/>
  <c r="F548" i="2"/>
  <c r="F547" i="2" s="1"/>
  <c r="G548" i="2"/>
  <c r="G547" i="2" s="1"/>
  <c r="F570" i="2" l="1"/>
  <c r="F569" i="2" s="1"/>
  <c r="G570" i="2"/>
  <c r="G569" i="2" s="1"/>
  <c r="G542" i="2"/>
  <c r="F542" i="2"/>
  <c r="F339" i="2"/>
  <c r="F313" i="2"/>
  <c r="F312" i="2" s="1"/>
  <c r="F305" i="2" s="1"/>
  <c r="G313" i="2"/>
  <c r="F279" i="2"/>
  <c r="F278" i="2" s="1"/>
  <c r="F277" i="2" s="1"/>
  <c r="F276" i="2" s="1"/>
  <c r="F275" i="2" s="1"/>
  <c r="G279" i="2"/>
  <c r="G278" i="2" s="1"/>
  <c r="G277" i="2" s="1"/>
  <c r="G276" i="2" s="1"/>
  <c r="G275" i="2" s="1"/>
  <c r="F89" i="2"/>
  <c r="G89" i="2"/>
  <c r="F45" i="2"/>
  <c r="G45" i="2"/>
  <c r="F36" i="2"/>
  <c r="G36" i="2"/>
  <c r="F19" i="2"/>
  <c r="G19" i="2"/>
  <c r="G296" i="2" l="1"/>
  <c r="G295" i="2" s="1"/>
  <c r="F296" i="2"/>
  <c r="F295" i="2" s="1"/>
  <c r="G138" i="2"/>
  <c r="F138" i="2"/>
  <c r="G137" i="2" l="1"/>
  <c r="G136" i="2" s="1"/>
  <c r="F137" i="2"/>
  <c r="F136" i="2" s="1"/>
  <c r="F485" i="2"/>
  <c r="F484" i="2" s="1"/>
  <c r="F483" i="2" s="1"/>
  <c r="E484" i="2"/>
  <c r="E483" i="2" s="1"/>
  <c r="G483" i="2"/>
  <c r="F91" i="2"/>
  <c r="G91" i="2"/>
  <c r="G93" i="2"/>
  <c r="G88" i="2" l="1"/>
  <c r="F125" i="2"/>
  <c r="F124" i="2" s="1"/>
  <c r="G125" i="2"/>
  <c r="G124" i="2" s="1"/>
  <c r="F96" i="2" l="1"/>
  <c r="F95" i="2" s="1"/>
  <c r="G96" i="2"/>
  <c r="G95" i="2" s="1"/>
  <c r="F99" i="2"/>
  <c r="F98" i="2" s="1"/>
  <c r="G99" i="2"/>
  <c r="G98" i="2" s="1"/>
  <c r="E99" i="2"/>
  <c r="E98" i="2" s="1"/>
  <c r="G166" i="2" l="1"/>
  <c r="G165" i="2" s="1"/>
  <c r="G164" i="2" s="1"/>
  <c r="G163" i="2" s="1"/>
  <c r="G162" i="2" s="1"/>
  <c r="F166" i="2"/>
  <c r="F165" i="2" s="1"/>
  <c r="F164" i="2" s="1"/>
  <c r="F163" i="2" s="1"/>
  <c r="F162" i="2" s="1"/>
  <c r="F160" i="2"/>
  <c r="F159" i="2" s="1"/>
  <c r="F158" i="2" s="1"/>
  <c r="F157" i="2" s="1"/>
  <c r="F156" i="2" s="1"/>
  <c r="G160" i="2"/>
  <c r="G159" i="2" s="1"/>
  <c r="G158" i="2" s="1"/>
  <c r="G157" i="2" s="1"/>
  <c r="G156" i="2" s="1"/>
  <c r="F132" i="2"/>
  <c r="G132" i="2"/>
  <c r="F134" i="2"/>
  <c r="G134" i="2"/>
  <c r="G117" i="2"/>
  <c r="G116" i="2" s="1"/>
  <c r="F117" i="2"/>
  <c r="F116" i="2" s="1"/>
  <c r="F112" i="2"/>
  <c r="F111" i="2" s="1"/>
  <c r="G112" i="2"/>
  <c r="G111" i="2" s="1"/>
  <c r="F109" i="2"/>
  <c r="G109" i="2"/>
  <c r="F120" i="2"/>
  <c r="G120" i="2"/>
  <c r="F122" i="2"/>
  <c r="G122" i="2"/>
  <c r="G119" i="2" l="1"/>
  <c r="F119" i="2"/>
  <c r="G131" i="2"/>
  <c r="G130" i="2" s="1"/>
  <c r="G129" i="2" s="1"/>
  <c r="G128" i="2" s="1"/>
  <c r="G127" i="2" s="1"/>
  <c r="F131" i="2"/>
  <c r="F130" i="2" s="1"/>
  <c r="F129" i="2" s="1"/>
  <c r="F128" i="2" s="1"/>
  <c r="F127" i="2" s="1"/>
  <c r="G255" i="2"/>
  <c r="G254" i="2" s="1"/>
  <c r="F255" i="2"/>
  <c r="F254" i="2" s="1"/>
  <c r="G252" i="2"/>
  <c r="G251" i="2" s="1"/>
  <c r="F252" i="2"/>
  <c r="F251" i="2" s="1"/>
  <c r="F249" i="2"/>
  <c r="F248" i="2" s="1"/>
  <c r="G249" i="2"/>
  <c r="G248" i="2" s="1"/>
  <c r="F246" i="2"/>
  <c r="F245" i="2" s="1"/>
  <c r="G246" i="2"/>
  <c r="G245" i="2" s="1"/>
  <c r="G197" i="2"/>
  <c r="G196" i="2" s="1"/>
  <c r="G195" i="2" s="1"/>
  <c r="F197" i="2"/>
  <c r="F196" i="2" s="1"/>
  <c r="G172" i="2"/>
  <c r="G171" i="2" s="1"/>
  <c r="F172" i="2"/>
  <c r="F171" i="2" s="1"/>
  <c r="G175" i="2"/>
  <c r="G174" i="2" s="1"/>
  <c r="F175" i="2"/>
  <c r="F174" i="2" s="1"/>
  <c r="G178" i="2"/>
  <c r="G177" i="2" s="1"/>
  <c r="F178" i="2"/>
  <c r="F177" i="2" s="1"/>
  <c r="G181" i="2"/>
  <c r="G180" i="2" s="1"/>
  <c r="F181" i="2"/>
  <c r="F180" i="2" s="1"/>
  <c r="G184" i="2"/>
  <c r="G183" i="2" s="1"/>
  <c r="F184" i="2"/>
  <c r="F183" i="2" s="1"/>
  <c r="G187" i="2"/>
  <c r="G186" i="2" s="1"/>
  <c r="F187" i="2"/>
  <c r="F186" i="2" s="1"/>
  <c r="F190" i="2"/>
  <c r="F189" i="2" s="1"/>
  <c r="E230" i="2"/>
  <c r="E229" i="2" s="1"/>
  <c r="F227" i="2"/>
  <c r="F226" i="2" s="1"/>
  <c r="F195" i="2" l="1"/>
  <c r="G244" i="2"/>
  <c r="G170" i="2"/>
  <c r="F244" i="2"/>
  <c r="F170" i="2"/>
  <c r="G519" i="2"/>
  <c r="G518" i="2" s="1"/>
  <c r="F519" i="2"/>
  <c r="F518" i="2" s="1"/>
  <c r="G522" i="2"/>
  <c r="G521" i="2" s="1"/>
  <c r="F522" i="2"/>
  <c r="F521" i="2" s="1"/>
  <c r="F551" i="2"/>
  <c r="G551" i="2"/>
  <c r="F553" i="2"/>
  <c r="G553" i="2"/>
  <c r="G169" i="2" l="1"/>
  <c r="G168" i="2" s="1"/>
  <c r="G155" i="2" s="1"/>
  <c r="G517" i="2"/>
  <c r="G516" i="2" s="1"/>
  <c r="F517" i="2"/>
  <c r="F516" i="2" s="1"/>
  <c r="F550" i="2"/>
  <c r="F541" i="2" s="1"/>
  <c r="G550" i="2"/>
  <c r="G541" i="2" s="1"/>
  <c r="F18" i="2"/>
  <c r="F17" i="2" s="1"/>
  <c r="F16" i="2" s="1"/>
  <c r="F15" i="2" s="1"/>
  <c r="G18" i="2"/>
  <c r="G17" i="2" s="1"/>
  <c r="G16" i="2" s="1"/>
  <c r="G15" i="2" s="1"/>
  <c r="F38" i="2"/>
  <c r="F35" i="2" s="1"/>
  <c r="G38" i="2"/>
  <c r="G35" i="2" s="1"/>
  <c r="F43" i="2"/>
  <c r="F42" i="2" s="1"/>
  <c r="G43" i="2"/>
  <c r="G42" i="2" s="1"/>
  <c r="F47" i="2"/>
  <c r="G47" i="2"/>
  <c r="F57" i="2"/>
  <c r="G57" i="2"/>
  <c r="F59" i="2"/>
  <c r="G59" i="2"/>
  <c r="F73" i="2"/>
  <c r="F72" i="2" s="1"/>
  <c r="F71" i="2" s="1"/>
  <c r="F70" i="2" s="1"/>
  <c r="F69" i="2" s="1"/>
  <c r="G73" i="2"/>
  <c r="G72" i="2" s="1"/>
  <c r="G71" i="2" s="1"/>
  <c r="G70" i="2" s="1"/>
  <c r="G69" i="2" s="1"/>
  <c r="F79" i="2"/>
  <c r="F78" i="2" s="1"/>
  <c r="F77" i="2" s="1"/>
  <c r="F76" i="2" s="1"/>
  <c r="G79" i="2"/>
  <c r="G78" i="2" s="1"/>
  <c r="G77" i="2" s="1"/>
  <c r="G76" i="2" s="1"/>
  <c r="F84" i="2"/>
  <c r="F83" i="2" s="1"/>
  <c r="G84" i="2"/>
  <c r="G83" i="2" s="1"/>
  <c r="F93" i="2"/>
  <c r="F88" i="2" s="1"/>
  <c r="F102" i="2"/>
  <c r="G102" i="2"/>
  <c r="F104" i="2"/>
  <c r="G104" i="2"/>
  <c r="E104" i="2"/>
  <c r="F106" i="2"/>
  <c r="G106" i="2"/>
  <c r="F418" i="2"/>
  <c r="F417" i="2" s="1"/>
  <c r="G418" i="2"/>
  <c r="G417" i="2" s="1"/>
  <c r="F425" i="2"/>
  <c r="F424" i="2" s="1"/>
  <c r="G425" i="2"/>
  <c r="G424" i="2" s="1"/>
  <c r="F428" i="2"/>
  <c r="G428" i="2"/>
  <c r="F430" i="2"/>
  <c r="G430" i="2"/>
  <c r="F432" i="2"/>
  <c r="G432" i="2"/>
  <c r="F435" i="2"/>
  <c r="G435" i="2"/>
  <c r="F437" i="2"/>
  <c r="G437" i="2"/>
  <c r="F443" i="2"/>
  <c r="G443" i="2"/>
  <c r="F445" i="2"/>
  <c r="G445" i="2"/>
  <c r="F448" i="2"/>
  <c r="G448" i="2"/>
  <c r="F450" i="2"/>
  <c r="G450" i="2"/>
  <c r="F452" i="2"/>
  <c r="G452" i="2"/>
  <c r="F458" i="2"/>
  <c r="F457" i="2" s="1"/>
  <c r="G458" i="2"/>
  <c r="G457" i="2" s="1"/>
  <c r="F461" i="2"/>
  <c r="G461" i="2"/>
  <c r="F463" i="2"/>
  <c r="G463" i="2"/>
  <c r="F466" i="2"/>
  <c r="F465" i="2" s="1"/>
  <c r="G466" i="2"/>
  <c r="G465" i="2" s="1"/>
  <c r="F469" i="2"/>
  <c r="F468" i="2" s="1"/>
  <c r="G469" i="2"/>
  <c r="G468" i="2" s="1"/>
  <c r="F477" i="2"/>
  <c r="F476" i="2" s="1"/>
  <c r="G477" i="2"/>
  <c r="G476" i="2" s="1"/>
  <c r="F504" i="2"/>
  <c r="F501" i="2" s="1"/>
  <c r="G504" i="2"/>
  <c r="G501" i="2" s="1"/>
  <c r="F507" i="2"/>
  <c r="G507" i="2"/>
  <c r="F511" i="2"/>
  <c r="G511" i="2"/>
  <c r="F509" i="2"/>
  <c r="G509" i="2"/>
  <c r="F557" i="2"/>
  <c r="F556" i="2" s="1"/>
  <c r="F555" i="2" s="1"/>
  <c r="G557" i="2"/>
  <c r="G556" i="2" s="1"/>
  <c r="G555" i="2" s="1"/>
  <c r="F534" i="2"/>
  <c r="G534" i="2"/>
  <c r="F536" i="2"/>
  <c r="G536" i="2"/>
  <c r="F538" i="2"/>
  <c r="F562" i="2"/>
  <c r="G562" i="2"/>
  <c r="F564" i="2"/>
  <c r="G564" i="2"/>
  <c r="F575" i="2"/>
  <c r="G575" i="2"/>
  <c r="F579" i="2"/>
  <c r="F578" i="2" s="1"/>
  <c r="G579" i="2"/>
  <c r="G578" i="2" s="1"/>
  <c r="F582" i="2"/>
  <c r="F581" i="2" s="1"/>
  <c r="G582" i="2"/>
  <c r="G581" i="2" s="1"/>
  <c r="F585" i="2"/>
  <c r="F584" i="2" s="1"/>
  <c r="G585" i="2"/>
  <c r="G584" i="2" s="1"/>
  <c r="G589" i="2"/>
  <c r="G588" i="2" s="1"/>
  <c r="F589" i="2"/>
  <c r="F588" i="2" s="1"/>
  <c r="F592" i="2"/>
  <c r="G592" i="2"/>
  <c r="F594" i="2"/>
  <c r="G594" i="2"/>
  <c r="F596" i="2"/>
  <c r="G596" i="2"/>
  <c r="F600" i="2"/>
  <c r="F599" i="2" s="1"/>
  <c r="G600" i="2"/>
  <c r="G599" i="2" s="1"/>
  <c r="F603" i="2"/>
  <c r="G603" i="2"/>
  <c r="F605" i="2"/>
  <c r="G605" i="2"/>
  <c r="F620" i="2"/>
  <c r="F619" i="2" s="1"/>
  <c r="G620" i="2"/>
  <c r="G619" i="2" s="1"/>
  <c r="F626" i="2"/>
  <c r="F625" i="2" s="1"/>
  <c r="F624" i="2" s="1"/>
  <c r="F623" i="2" s="1"/>
  <c r="G626" i="2"/>
  <c r="G625" i="2" s="1"/>
  <c r="G624" i="2" s="1"/>
  <c r="G623" i="2" s="1"/>
  <c r="F631" i="2"/>
  <c r="F630" i="2" s="1"/>
  <c r="G631" i="2"/>
  <c r="G630" i="2" s="1"/>
  <c r="F635" i="2"/>
  <c r="G635" i="2"/>
  <c r="F637" i="2"/>
  <c r="G637" i="2"/>
  <c r="F640" i="2"/>
  <c r="F639" i="2" s="1"/>
  <c r="G640" i="2"/>
  <c r="G639" i="2" s="1"/>
  <c r="F647" i="2"/>
  <c r="G647" i="2"/>
  <c r="F649" i="2"/>
  <c r="G649" i="2"/>
  <c r="F651" i="2"/>
  <c r="G651" i="2"/>
  <c r="F672" i="2"/>
  <c r="F669" i="2" s="1"/>
  <c r="F668" i="2" s="1"/>
  <c r="G672" i="2"/>
  <c r="G669" i="2" s="1"/>
  <c r="G668" i="2" s="1"/>
  <c r="F682" i="2"/>
  <c r="F681" i="2" s="1"/>
  <c r="F680" i="2" s="1"/>
  <c r="F679" i="2" s="1"/>
  <c r="G682" i="2"/>
  <c r="G681" i="2" s="1"/>
  <c r="G680" i="2" s="1"/>
  <c r="G679" i="2" s="1"/>
  <c r="F25" i="2"/>
  <c r="G25" i="2"/>
  <c r="F27" i="2"/>
  <c r="G27" i="2"/>
  <c r="F30" i="2"/>
  <c r="F29" i="2" s="1"/>
  <c r="G30" i="2"/>
  <c r="G29" i="2" s="1"/>
  <c r="G618" i="2" l="1"/>
  <c r="G617" i="2" s="1"/>
  <c r="G616" i="2" s="1"/>
  <c r="F618" i="2"/>
  <c r="F617" i="2" s="1"/>
  <c r="F616" i="2" s="1"/>
  <c r="G24" i="2"/>
  <c r="G23" i="2" s="1"/>
  <c r="G22" i="2" s="1"/>
  <c r="G21" i="2" s="1"/>
  <c r="F24" i="2"/>
  <c r="F23" i="2" s="1"/>
  <c r="F22" i="2" s="1"/>
  <c r="F21" i="2" s="1"/>
  <c r="G56" i="2"/>
  <c r="G55" i="2" s="1"/>
  <c r="F56" i="2"/>
  <c r="F55" i="2" s="1"/>
  <c r="F427" i="2"/>
  <c r="F101" i="2"/>
  <c r="F82" i="2" s="1"/>
  <c r="F81" i="2" s="1"/>
  <c r="F75" i="2" s="1"/>
  <c r="F34" i="2"/>
  <c r="F33" i="2" s="1"/>
  <c r="F32" i="2" s="1"/>
  <c r="F447" i="2"/>
  <c r="G447" i="2"/>
  <c r="G427" i="2"/>
  <c r="G667" i="2"/>
  <c r="G666" i="2" s="1"/>
  <c r="G665" i="2" s="1"/>
  <c r="F667" i="2"/>
  <c r="F666" i="2" s="1"/>
  <c r="F665" i="2" s="1"/>
  <c r="G577" i="2"/>
  <c r="G678" i="2"/>
  <c r="G677" i="2" s="1"/>
  <c r="F678" i="2"/>
  <c r="F677" i="2" s="1"/>
  <c r="F577" i="2"/>
  <c r="G574" i="2"/>
  <c r="G573" i="2" s="1"/>
  <c r="F574" i="2"/>
  <c r="F573" i="2" s="1"/>
  <c r="G34" i="2"/>
  <c r="G33" i="2" s="1"/>
  <c r="G32" i="2" s="1"/>
  <c r="F533" i="2"/>
  <c r="F532" i="2" s="1"/>
  <c r="F531" i="2" s="1"/>
  <c r="G533" i="2"/>
  <c r="G532" i="2" s="1"/>
  <c r="G531" i="2" s="1"/>
  <c r="F602" i="2"/>
  <c r="F598" i="2" s="1"/>
  <c r="G602" i="2"/>
  <c r="G598" i="2" s="1"/>
  <c r="G442" i="2"/>
  <c r="G434" i="2"/>
  <c r="F434" i="2"/>
  <c r="G540" i="2"/>
  <c r="F540" i="2"/>
  <c r="G646" i="2"/>
  <c r="G645" i="2" s="1"/>
  <c r="G644" i="2" s="1"/>
  <c r="G643" i="2" s="1"/>
  <c r="G642" i="2" s="1"/>
  <c r="G591" i="2"/>
  <c r="G587" i="2" s="1"/>
  <c r="G561" i="2"/>
  <c r="G560" i="2" s="1"/>
  <c r="G559" i="2" s="1"/>
  <c r="G506" i="2"/>
  <c r="G475" i="2"/>
  <c r="G416" i="2"/>
  <c r="G415" i="2" s="1"/>
  <c r="F646" i="2"/>
  <c r="F645" i="2" s="1"/>
  <c r="F644" i="2" s="1"/>
  <c r="F643" i="2" s="1"/>
  <c r="F642" i="2" s="1"/>
  <c r="F591" i="2"/>
  <c r="F587" i="2" s="1"/>
  <c r="F561" i="2"/>
  <c r="F560" i="2" s="1"/>
  <c r="F559" i="2" s="1"/>
  <c r="F506" i="2"/>
  <c r="F500" i="2" s="1"/>
  <c r="F495" i="2" s="1"/>
  <c r="F475" i="2"/>
  <c r="F416" i="2"/>
  <c r="F415" i="2" s="1"/>
  <c r="G101" i="2"/>
  <c r="G82" i="2" s="1"/>
  <c r="G81" i="2" s="1"/>
  <c r="G75" i="2" s="1"/>
  <c r="G634" i="2"/>
  <c r="G629" i="2" s="1"/>
  <c r="G628" i="2" s="1"/>
  <c r="F634" i="2"/>
  <c r="F629" i="2" s="1"/>
  <c r="F628" i="2" s="1"/>
  <c r="G460" i="2"/>
  <c r="F460" i="2"/>
  <c r="F442" i="2"/>
  <c r="F54" i="2" l="1"/>
  <c r="G54" i="2"/>
  <c r="G441" i="2"/>
  <c r="G440" i="2" s="1"/>
  <c r="F441" i="2"/>
  <c r="F440" i="2" s="1"/>
  <c r="F494" i="2"/>
  <c r="G500" i="2"/>
  <c r="G495" i="2" s="1"/>
  <c r="G494" i="2" s="1"/>
  <c r="F622" i="2"/>
  <c r="F615" i="2" s="1"/>
  <c r="G622" i="2"/>
  <c r="G615" i="2" s="1"/>
  <c r="G530" i="2"/>
  <c r="F530" i="2"/>
  <c r="F568" i="2"/>
  <c r="F567" i="2" s="1"/>
  <c r="F566" i="2" s="1"/>
  <c r="G568" i="2"/>
  <c r="G567" i="2" s="1"/>
  <c r="G566" i="2" s="1"/>
  <c r="G414" i="2"/>
  <c r="G274" i="2" s="1"/>
  <c r="F414" i="2"/>
  <c r="F274" i="2" s="1"/>
  <c r="G423" i="2"/>
  <c r="G422" i="2" s="1"/>
  <c r="G421" i="2" s="1"/>
  <c r="F423" i="2"/>
  <c r="F422" i="2" s="1"/>
  <c r="F421" i="2" s="1"/>
  <c r="F169" i="2"/>
  <c r="F168" i="2" s="1"/>
  <c r="F155" i="2" s="1"/>
  <c r="G53" i="2" l="1"/>
  <c r="G14" i="2" s="1"/>
  <c r="F53" i="2"/>
  <c r="F14" i="2" s="1"/>
  <c r="G439" i="2"/>
  <c r="G420" i="2" s="1"/>
  <c r="F439" i="2"/>
  <c r="F420" i="2" s="1"/>
  <c r="E19" i="2"/>
  <c r="E36" i="2"/>
  <c r="E38" i="2"/>
  <c r="E43" i="2"/>
  <c r="E45" i="2"/>
  <c r="E51" i="2"/>
  <c r="E59" i="2"/>
  <c r="E73" i="2"/>
  <c r="E79" i="2"/>
  <c r="E84" i="2"/>
  <c r="E83" i="2" s="1"/>
  <c r="E89" i="2"/>
  <c r="E91" i="2"/>
  <c r="E93" i="2"/>
  <c r="E96" i="2"/>
  <c r="E102" i="2"/>
  <c r="E107" i="2"/>
  <c r="E109" i="2"/>
  <c r="E112" i="2"/>
  <c r="E111" i="2" s="1"/>
  <c r="E117" i="2"/>
  <c r="E120" i="2"/>
  <c r="E122" i="2"/>
  <c r="E125" i="2"/>
  <c r="E132" i="2"/>
  <c r="E134" i="2"/>
  <c r="E141" i="2"/>
  <c r="E160" i="2"/>
  <c r="E166" i="2"/>
  <c r="E172" i="2"/>
  <c r="E175" i="2"/>
  <c r="E178" i="2"/>
  <c r="E181" i="2"/>
  <c r="E184" i="2"/>
  <c r="E187" i="2"/>
  <c r="E186" i="2" s="1"/>
  <c r="E190" i="2"/>
  <c r="E197" i="2"/>
  <c r="E196" i="2" s="1"/>
  <c r="E227" i="2"/>
  <c r="E246" i="2"/>
  <c r="E249" i="2"/>
  <c r="E252" i="2"/>
  <c r="E255" i="2"/>
  <c r="E279" i="2"/>
  <c r="E285" i="2"/>
  <c r="E290" i="2"/>
  <c r="E293" i="2"/>
  <c r="E299" i="2"/>
  <c r="E303" i="2"/>
  <c r="E313" i="2"/>
  <c r="E340" i="2"/>
  <c r="E418" i="2"/>
  <c r="E417" i="2" s="1"/>
  <c r="E416" i="2" s="1"/>
  <c r="E425" i="2"/>
  <c r="E428" i="2"/>
  <c r="E430" i="2"/>
  <c r="E432" i="2"/>
  <c r="E435" i="2"/>
  <c r="E437" i="2"/>
  <c r="E443" i="2"/>
  <c r="E445" i="2"/>
  <c r="E448" i="2"/>
  <c r="E450" i="2"/>
  <c r="E452" i="2"/>
  <c r="E458" i="2"/>
  <c r="E461" i="2"/>
  <c r="E463" i="2"/>
  <c r="E466" i="2"/>
  <c r="E469" i="2"/>
  <c r="E477" i="2"/>
  <c r="E504" i="2"/>
  <c r="E501" i="2" s="1"/>
  <c r="E507" i="2"/>
  <c r="E509" i="2"/>
  <c r="E511" i="2"/>
  <c r="E519" i="2"/>
  <c r="E522" i="2"/>
  <c r="E543" i="2"/>
  <c r="E545" i="2"/>
  <c r="E548" i="2"/>
  <c r="E547" i="2" s="1"/>
  <c r="E551" i="2"/>
  <c r="E553" i="2"/>
  <c r="E557" i="2"/>
  <c r="E534" i="2"/>
  <c r="E536" i="2"/>
  <c r="E538" i="2"/>
  <c r="E562" i="2"/>
  <c r="E564" i="2"/>
  <c r="E571" i="2"/>
  <c r="E575" i="2"/>
  <c r="E579" i="2"/>
  <c r="E582" i="2"/>
  <c r="E585" i="2"/>
  <c r="E589" i="2"/>
  <c r="F684" i="2" l="1"/>
  <c r="G684" i="2"/>
  <c r="E88" i="2"/>
  <c r="E35" i="2"/>
  <c r="E476" i="2"/>
  <c r="E447" i="2"/>
  <c r="E533" i="2"/>
  <c r="E532" i="2" s="1"/>
  <c r="E561" i="2"/>
  <c r="E518" i="2"/>
  <c r="E468" i="2"/>
  <c r="E159" i="2"/>
  <c r="E465" i="2"/>
  <c r="E302" i="2"/>
  <c r="E556" i="2"/>
  <c r="E298" i="2"/>
  <c r="E124" i="2"/>
  <c r="E578" i="2"/>
  <c r="E457" i="2"/>
  <c r="E251" i="2"/>
  <c r="E248" i="2"/>
  <c r="E183" i="2"/>
  <c r="E116" i="2"/>
  <c r="E140" i="2"/>
  <c r="E139" i="2" s="1"/>
  <c r="E50" i="2"/>
  <c r="E18" i="2"/>
  <c r="E171" i="2"/>
  <c r="E570" i="2"/>
  <c r="E226" i="2"/>
  <c r="E195" i="2" s="1"/>
  <c r="E177" i="2"/>
  <c r="E542" i="2"/>
  <c r="E174" i="2"/>
  <c r="E278" i="2"/>
  <c r="E277" i="2" s="1"/>
  <c r="E584" i="2"/>
  <c r="E106" i="2"/>
  <c r="E189" i="2"/>
  <c r="E101" i="2"/>
  <c r="E434" i="2"/>
  <c r="E460" i="2"/>
  <c r="E165" i="2"/>
  <c r="E588" i="2"/>
  <c r="E506" i="2"/>
  <c r="E550" i="2"/>
  <c r="E442" i="2"/>
  <c r="E339" i="2"/>
  <c r="E305" i="2" s="1"/>
  <c r="E289" i="2"/>
  <c r="E427" i="2"/>
  <c r="E284" i="2"/>
  <c r="E131" i="2"/>
  <c r="E78" i="2"/>
  <c r="E42" i="2"/>
  <c r="E180" i="2"/>
  <c r="E72" i="2"/>
  <c r="E574" i="2"/>
  <c r="E573" i="2" s="1"/>
  <c r="E292" i="2"/>
  <c r="E581" i="2"/>
  <c r="E254" i="2"/>
  <c r="E424" i="2"/>
  <c r="E312" i="2"/>
  <c r="E56" i="2"/>
  <c r="E55" i="2" s="1"/>
  <c r="E95" i="2"/>
  <c r="E521" i="2"/>
  <c r="E245" i="2"/>
  <c r="E592" i="2"/>
  <c r="E594" i="2"/>
  <c r="E596" i="2"/>
  <c r="E600" i="2"/>
  <c r="E603" i="2"/>
  <c r="E605" i="2"/>
  <c r="E138" i="2" l="1"/>
  <c r="E137" i="2" s="1"/>
  <c r="E441" i="2"/>
  <c r="E82" i="2"/>
  <c r="E34" i="2"/>
  <c r="E244" i="2"/>
  <c r="E170" i="2"/>
  <c r="E541" i="2"/>
  <c r="E577" i="2"/>
  <c r="E423" i="2"/>
  <c r="E422" i="2" s="1"/>
  <c r="E421" i="2" s="1"/>
  <c r="E500" i="2"/>
  <c r="E495" i="2" s="1"/>
  <c r="E602" i="2"/>
  <c r="E517" i="2"/>
  <c r="E516" i="2" s="1"/>
  <c r="E555" i="2"/>
  <c r="E17" i="2"/>
  <c r="E158" i="2"/>
  <c r="E49" i="2"/>
  <c r="E297" i="2"/>
  <c r="E301" i="2"/>
  <c r="E130" i="2"/>
  <c r="E569" i="2"/>
  <c r="E288" i="2"/>
  <c r="E77" i="2"/>
  <c r="E164" i="2"/>
  <c r="E475" i="2"/>
  <c r="E283" i="2"/>
  <c r="E282" i="2" s="1"/>
  <c r="E591" i="2"/>
  <c r="E587" i="2" s="1"/>
  <c r="E71" i="2"/>
  <c r="E560" i="2"/>
  <c r="E599" i="2"/>
  <c r="E620" i="2"/>
  <c r="E626" i="2"/>
  <c r="E631" i="2"/>
  <c r="E635" i="2"/>
  <c r="E637" i="2"/>
  <c r="E640" i="2"/>
  <c r="E639" i="2" s="1"/>
  <c r="E647" i="2"/>
  <c r="E649" i="2"/>
  <c r="E651" i="2"/>
  <c r="E672" i="2"/>
  <c r="E669" i="2" s="1"/>
  <c r="E668" i="2" s="1"/>
  <c r="E682" i="2"/>
  <c r="E25" i="2"/>
  <c r="E27" i="2"/>
  <c r="E30" i="2"/>
  <c r="E24" i="2" l="1"/>
  <c r="E169" i="2"/>
  <c r="E168" i="2" s="1"/>
  <c r="E296" i="2"/>
  <c r="E295" i="2" s="1"/>
  <c r="E440" i="2"/>
  <c r="E439" i="2" s="1"/>
  <c r="E494" i="2"/>
  <c r="E598" i="2"/>
  <c r="E568" i="2" s="1"/>
  <c r="E129" i="2"/>
  <c r="E16" i="2"/>
  <c r="E276" i="2"/>
  <c r="E275" i="2" s="1"/>
  <c r="E157" i="2"/>
  <c r="E287" i="2"/>
  <c r="E281" i="2" s="1"/>
  <c r="E48" i="2"/>
  <c r="E163" i="2"/>
  <c r="E531" i="2"/>
  <c r="E33" i="2"/>
  <c r="E32" i="2" s="1"/>
  <c r="E76" i="2"/>
  <c r="E630" i="2"/>
  <c r="E540" i="2"/>
  <c r="E646" i="2"/>
  <c r="E645" i="2" s="1"/>
  <c r="E681" i="2"/>
  <c r="E634" i="2"/>
  <c r="E619" i="2"/>
  <c r="E618" i="2" s="1"/>
  <c r="E415" i="2"/>
  <c r="E625" i="2"/>
  <c r="E29" i="2"/>
  <c r="E23" i="2" s="1"/>
  <c r="E559" i="2"/>
  <c r="E54" i="2"/>
  <c r="E70" i="2"/>
  <c r="E81" i="2"/>
  <c r="E530" i="2" l="1"/>
  <c r="E75" i="2"/>
  <c r="E629" i="2"/>
  <c r="E420" i="2"/>
  <c r="E644" i="2"/>
  <c r="E643" i="2" s="1"/>
  <c r="E567" i="2"/>
  <c r="E156" i="2"/>
  <c r="E128" i="2"/>
  <c r="E15" i="2"/>
  <c r="E47" i="2"/>
  <c r="E162" i="2"/>
  <c r="E624" i="2"/>
  <c r="E617" i="2"/>
  <c r="E616" i="2" s="1"/>
  <c r="E414" i="2"/>
  <c r="E274" i="2" s="1"/>
  <c r="E69" i="2"/>
  <c r="E680" i="2"/>
  <c r="E53" i="2"/>
  <c r="E155" i="2" l="1"/>
  <c r="E127" i="2"/>
  <c r="E22" i="2"/>
  <c r="E21" i="2" s="1"/>
  <c r="E14" i="2" s="1"/>
  <c r="E628" i="2"/>
  <c r="E623" i="2"/>
  <c r="E679" i="2"/>
  <c r="E136" i="2"/>
  <c r="E667" i="2"/>
  <c r="E622" i="2" l="1"/>
  <c r="E615" i="2" s="1"/>
  <c r="E666" i="2"/>
  <c r="E678" i="2"/>
  <c r="E677" i="2" l="1"/>
  <c r="E566" i="2"/>
  <c r="E665" i="2"/>
  <c r="E642" i="2"/>
  <c r="E684" i="2" l="1"/>
</calcChain>
</file>

<file path=xl/sharedStrings.xml><?xml version="1.0" encoding="utf-8"?>
<sst xmlns="http://schemas.openxmlformats.org/spreadsheetml/2006/main" count="2488" uniqueCount="484">
  <si>
    <t>0000000000</t>
  </si>
  <si>
    <t>000</t>
  </si>
  <si>
    <t xml:space="preserve">    ОБЩЕГОСУДАРСТВЕННЫЕ ВОПРОСЫ</t>
  </si>
  <si>
    <t>0100</t>
  </si>
  <si>
    <t xml:space="preserve">  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</si>
  <si>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</si>
  <si>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  Непрограммные направления деятельности</t>
  </si>
  <si>
    <t>9900000000</t>
  </si>
  <si>
    <t xml:space="preserve">          Непрограммное направление расходов бюджета Тернейского муниципального округа</t>
  </si>
  <si>
    <t>9999900000</t>
  </si>
  <si>
    <t xml:space="preserve">            Глава муниципального образования</t>
  </si>
  <si>
    <t>9999910010</t>
  </si>
  <si>
    <t xml:space="preserve">              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</si>
  <si>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</si>
  <si>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  Расходы на выплату персоналу муниципальных органов</t>
  </si>
  <si>
    <t>120</t>
  </si>
  <si>
    <t xml:space="preserve">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</si>
  <si>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</si>
  <si>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  Закупка товаров, работ и услуг для государственных (муниципальных) нужд</t>
  </si>
  <si>
    <t>200</t>
  </si>
  <si>
    <t xml:space="preserve">                Иные закупки товаров, работ и услуг для обеспечения муниципальных нужд</t>
  </si>
  <si>
    <t>240</t>
  </si>
  <si>
    <t xml:space="preserve">            Руководство и управление в сфере установленных функций органов местного самоуправления</t>
  </si>
  <si>
    <t>9999910030</t>
  </si>
  <si>
    <t xml:space="preserve">              Социальное обеспечение и иные выплаты населению</t>
  </si>
  <si>
    <t>300</t>
  </si>
  <si>
    <t xml:space="preserve">                Социальные выплаты гражданам, кроме публичных нормативных социальных выплат</t>
  </si>
  <si>
    <t>320</t>
  </si>
  <si>
    <t xml:space="preserve">              Иные бюджетные ассигнования</t>
  </si>
  <si>
    <t>800</t>
  </si>
  <si>
    <t xml:space="preserve">                Уплата налогов, сборов и иных платежей</t>
  </si>
  <si>
    <t>850</t>
  </si>
  <si>
    <t xml:space="preserve">            Руководство и управление в сфере установленных функций органов местного самоуправления (Единая дежурно-диспетчерская служба)</t>
  </si>
  <si>
    <t>9999910031</t>
  </si>
  <si>
    <t xml:space="preserve">      Судебная система</t>
  </si>
  <si>
    <t>0105</t>
  </si>
  <si>
    <t xml:space="preserve">            Субвенции по составлению (изменению) списков кандидатов в присяжные заседатели Федеральных судов общей юрисдикции в Российской Федерации</t>
  </si>
  <si>
    <t>9999951200</t>
  </si>
  <si>
    <t xml:space="preserve">  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</si>
  <si>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</si>
  <si>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  Резервные фонды</t>
  </si>
  <si>
    <t>0111</t>
  </si>
  <si>
    <t xml:space="preserve">            Резервные фонды местных администраций</t>
  </si>
  <si>
    <t>9999919020</t>
  </si>
  <si>
    <t xml:space="preserve">                Резервные средства</t>
  </si>
  <si>
    <t>870</t>
  </si>
  <si>
    <t xml:space="preserve">      Другие общегосударственные вопросы</t>
  </si>
  <si>
    <t>0113</t>
  </si>
  <si>
    <t>6300000000</t>
  </si>
  <si>
    <t>6300100000</t>
  </si>
  <si>
    <t>9999902010</t>
  </si>
  <si>
    <t xml:space="preserve">              Капитальные вложения в объекты государственной (муниципальной) собственности</t>
  </si>
  <si>
    <t>400</t>
  </si>
  <si>
    <t xml:space="preserve">                Бюджетные инвестиции</t>
  </si>
  <si>
    <t>410</t>
  </si>
  <si>
    <t>9999910990</t>
  </si>
  <si>
    <t xml:space="preserve">                Расходы на выплаты персоналу казенных учреждений</t>
  </si>
  <si>
    <t>110</t>
  </si>
  <si>
    <t xml:space="preserve">            Прочие выплаты по обязательствам государства</t>
  </si>
  <si>
    <t>9999920460</t>
  </si>
  <si>
    <t xml:space="preserve">            Обеспечение деятельности учебно-методических кабинетов, централизованных бухгалтерий, групп хозяйственного обслуживания учреждений</t>
  </si>
  <si>
    <t>9999945990</t>
  </si>
  <si>
    <t xml:space="preserve">            Субвенции на осуществление переданных полномочий Российской Федерации по государственной регистрации актов гражданского состояния</t>
  </si>
  <si>
    <t>9999959300</t>
  </si>
  <si>
    <t xml:space="preserve">            Субвенции на создание и обеспечение деятельности комиссий по делам несовершеннолетних и защите их прав</t>
  </si>
  <si>
    <t>9999993010</t>
  </si>
  <si>
    <t xml:space="preserve">            Субвенции на реализацию отдельных государственных полномочий по созданию административных комиссий</t>
  </si>
  <si>
    <t>9999993030</t>
  </si>
  <si>
    <t xml:space="preserve">            Субвенции на выполнение органами местного самоуправления отдельных государственных полномочий по государственному управлению охраной труда</t>
  </si>
  <si>
    <t>9999993100</t>
  </si>
  <si>
    <t xml:space="preserve">            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</t>
  </si>
  <si>
    <t>9999993180</t>
  </si>
  <si>
    <t xml:space="preserve">    НАЦИОНАЛЬНАЯ ОБОРОНА</t>
  </si>
  <si>
    <t>0200</t>
  </si>
  <si>
    <t xml:space="preserve">      Мобилизационная и вневойсковая подготовка</t>
  </si>
  <si>
    <t>0203</t>
  </si>
  <si>
    <t xml:space="preserve">            Субвенции на осуществление первичного воинского учета на территориях, где отсутствуют военные комиссариаты</t>
  </si>
  <si>
    <t>9999951180</t>
  </si>
  <si>
    <t xml:space="preserve">    НАЦИОНАЛЬНАЯ БЕЗОПАСНОСТЬ И ПРАВООХРАНИТЕЛЬНАЯ ДЕЯТЕЛЬНОСТЬ</t>
  </si>
  <si>
    <t>0300</t>
  </si>
  <si>
    <t xml:space="preserve">      Защита населения и территории от чрезвычайных ситуаций природного и техногенного характера, пожарная безопасность</t>
  </si>
  <si>
    <t>0310</t>
  </si>
  <si>
    <t>6700000000</t>
  </si>
  <si>
    <t xml:space="preserve">          Основное мероприятие: Обеспечение пожарной безопасности на территории Тернейского муниципального округа</t>
  </si>
  <si>
    <t xml:space="preserve">            Обеспечение пожарной безопасности в населённых пунктах: обновление и обустройство минерализованных полос для предотвращения перехода природных пожаров на территории населённых пунктов .Обеспечение пожарной безопасности на границе земель госземзапаса с лесами Тернейского муниципального округа.</t>
  </si>
  <si>
    <t xml:space="preserve">    НАЦИОНАЛЬНАЯ ЭКОНОМИКА</t>
  </si>
  <si>
    <t>0400</t>
  </si>
  <si>
    <t xml:space="preserve">      Сельское хозяйство и рыболовство</t>
  </si>
  <si>
    <t>0405</t>
  </si>
  <si>
    <t xml:space="preserve">            Субвенции по организации мероприятий при осуществлении деятельности по обращению с животными без владельцев</t>
  </si>
  <si>
    <t>9999993040</t>
  </si>
  <si>
    <t xml:space="preserve">      Транспорт</t>
  </si>
  <si>
    <t>0408</t>
  </si>
  <si>
    <t>9999993130</t>
  </si>
  <si>
    <t xml:space="preserve">      Дорожное хозяйство</t>
  </si>
  <si>
    <t>0409</t>
  </si>
  <si>
    <t>4000000000</t>
  </si>
  <si>
    <t xml:space="preserve">          Основное мероприятие: "Содержание автомобильных дорог общего пользования местного значения и инженерных сооружений на них"</t>
  </si>
  <si>
    <t>4000100000</t>
  </si>
  <si>
    <t xml:space="preserve">            Содержание автомобильных дорог общего пользования местного значения и инженерных сооружений на них в п.Терней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</si>
  <si>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в п.Пластун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</si>
  <si>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в п.Светлая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</si>
  <si>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в с.Малая Кема Тернейского муниципального округа</t>
  </si>
  <si>
    <t xml:space="preserve">            Содержание автомобильных дорог общего пользования местного значения и инженерных сооружений на них Тернейского муниципального округа</t>
  </si>
  <si>
    <t xml:space="preserve">          Основное мероприятие: "Мероприятия по ремонту и капитальному ремонту автомобильных дорог общего пользования местного значения и искусственных сооружений на них"</t>
  </si>
  <si>
    <t>4000200000</t>
  </si>
  <si>
    <t xml:space="preserve">          Основное мероприятие: "Мероприятия по повышению безопасности дорожного движения "</t>
  </si>
  <si>
    <t>4000300000</t>
  </si>
  <si>
    <t xml:space="preserve">            Содержание пешеходных переходов и тротуаров в пгт. Пластун Тернейского муниципального округа</t>
  </si>
  <si>
    <t xml:space="preserve">            Содержание сети уличного освещения на дорогах общего пользования в пгт. Пластун Тернейского муниципального округа</t>
  </si>
  <si>
    <t>0501</t>
  </si>
  <si>
    <t>5700000000</t>
  </si>
  <si>
    <t xml:space="preserve">          Основное мероприятие: "Капитальный ремонт муниципального жилищного фонда"</t>
  </si>
  <si>
    <t>5700100000</t>
  </si>
  <si>
    <t xml:space="preserve">            Капитальный ремонт муниципального жилищного фонда</t>
  </si>
  <si>
    <t>5700105011</t>
  </si>
  <si>
    <t xml:space="preserve">      Коммунальное хозяйство</t>
  </si>
  <si>
    <t>0502</t>
  </si>
  <si>
    <t>1800000000</t>
  </si>
  <si>
    <t xml:space="preserve">          Основное мероприятие: Ликвидация несанкционированных свалок</t>
  </si>
  <si>
    <t>1800200000</t>
  </si>
  <si>
    <t xml:space="preserve">            Ликвидация несанкционированных свалок</t>
  </si>
  <si>
    <t>1900000000</t>
  </si>
  <si>
    <t xml:space="preserve">          Основное мероприятие: "Предоставление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(дровами)"</t>
  </si>
  <si>
    <t>1900100000</t>
  </si>
  <si>
    <t>1900192620</t>
  </si>
  <si>
    <t xml:space="preserve">                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</si>
  <si>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</si>
  <si>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           Софинансирование с местного бюджета на предоставление субсидий из бюджета Тернейского муниципального округа на возмещение выпадающих доходов в связи с обеспечением населения твёрдым топливом (дровами)</t>
  </si>
  <si>
    <t>19001S2620</t>
  </si>
  <si>
    <t xml:space="preserve">      Благоустройство</t>
  </si>
  <si>
    <t>0503</t>
  </si>
  <si>
    <t>1700000000</t>
  </si>
  <si>
    <t xml:space="preserve">          Основное мероприятие: " Уличное освещение "</t>
  </si>
  <si>
    <t>1700100000</t>
  </si>
  <si>
    <t xml:space="preserve">            Уличное освещение</t>
  </si>
  <si>
    <t>1700200000</t>
  </si>
  <si>
    <t xml:space="preserve">            Устройство и содержание объектов благоустройства и их элементов</t>
  </si>
  <si>
    <t xml:space="preserve">          Основное мероприятие: " Благоустройство дворовых территорий многоквартирных жилых домов "</t>
  </si>
  <si>
    <t>1700300000</t>
  </si>
  <si>
    <t xml:space="preserve">      Другие вопросы в области жилищно-коммунального хозяйства</t>
  </si>
  <si>
    <t>0505</t>
  </si>
  <si>
    <t xml:space="preserve">            Субвенции на регистрацию и учёт граждан, имеющих право на получение жилищных субсидий в связи с переселением из районов Крайнего Севера и приравненных к ним местностям</t>
  </si>
  <si>
    <t>9999993120</t>
  </si>
  <si>
    <t xml:space="preserve">    ОБРАЗОВАНИЕ</t>
  </si>
  <si>
    <t>0700</t>
  </si>
  <si>
    <t xml:space="preserve">      Дошкольное образование</t>
  </si>
  <si>
    <t>0701</t>
  </si>
  <si>
    <t>1500000000</t>
  </si>
  <si>
    <t xml:space="preserve">          Основное мероприятие: Обеспечение деятельности подведомственных детских дошкольных учреждений</t>
  </si>
  <si>
    <t>1500100000</t>
  </si>
  <si>
    <t xml:space="preserve">            Обеспечение деятельности подведомственных детских дошкольных учреждений за счет доходов от оказания платных услуг</t>
  </si>
  <si>
    <t>1500120700</t>
  </si>
  <si>
    <t xml:space="preserve">            Обеспечение деятельности подведомственных детских дошкольных учреждений за счёт местного бюджета</t>
  </si>
  <si>
    <t>1500120990</t>
  </si>
  <si>
    <t xml:space="preserve">            Обеспечение деятельности подведомственных детских дошкольных учреждений за счёт субвенции на обеспечение государственных гарантий реализации прав на получение общедоступного и бесплатного дошкольного образования</t>
  </si>
  <si>
    <t>1500193070</t>
  </si>
  <si>
    <t xml:space="preserve">      Общее образование</t>
  </si>
  <si>
    <t>0702</t>
  </si>
  <si>
    <t xml:space="preserve">          Основное мероприятие:Обеспечение деятельности подведомственных общеобразовательных учреждений</t>
  </si>
  <si>
    <t>1500200000</t>
  </si>
  <si>
    <t xml:space="preserve">            Организация и проведение единого государственного экзамена подведомственных учреждений</t>
  </si>
  <si>
    <t>1500220080</t>
  </si>
  <si>
    <t xml:space="preserve">            Обеспечение деятельности подведомственных общеобразовательных учреждений за счёт местного бюджета</t>
  </si>
  <si>
    <t>1500221990</t>
  </si>
  <si>
    <t>1500253030</t>
  </si>
  <si>
    <t xml:space="preserve">            Обеспечение деятельности подведомственных общеобразовательных учреждений за счёт субвенции на реализацию дошкольного, общего и дополнительного образования в муниципальных общеобразовательных учреждениях по основным общеобразовательным программам</t>
  </si>
  <si>
    <t>1500293060</t>
  </si>
  <si>
    <t xml:space="preserve">            Субвенции бюджетам муниципальных образований Приморского края на осуществление отдельных государственных полномочий по обеспечению бесплатным питанием детей, обучающихся в муниципальных общеобразовательных организациях Приморского края</t>
  </si>
  <si>
    <t>1500293150</t>
  </si>
  <si>
    <t xml:space="preserve">          Основное мероприятие: "Привлечение специалистов для работы в сфере образования Тернейского муниципального округа"</t>
  </si>
  <si>
    <t>1500500000</t>
  </si>
  <si>
    <t xml:space="preserve">            Привлечение специалистов для работы в сфере образования (единовременные выплаты, компенсация расходов к месту обучения, аренда жилых помещений)</t>
  </si>
  <si>
    <t>1500500320</t>
  </si>
  <si>
    <t xml:space="preserve">      Дополнительное образование детей</t>
  </si>
  <si>
    <t>0703</t>
  </si>
  <si>
    <t xml:space="preserve">          Основное мероприятие:Обеспечение деятельности подведомственных учреждений дополнительного образования</t>
  </si>
  <si>
    <t>1500600000</t>
  </si>
  <si>
    <t>1500623700</t>
  </si>
  <si>
    <t>1500623990</t>
  </si>
  <si>
    <t xml:space="preserve">        Муниципальная программа "Развитие культуры и туризма в Тернейском муниципальном округе на период 2018 - 2027 годы"</t>
  </si>
  <si>
    <t>5600000000</t>
  </si>
  <si>
    <t xml:space="preserve">          Основные мероприятия "Обеспечение деятельности дворцов, домов культуры и других учреждений культуры "</t>
  </si>
  <si>
    <t>5600700000</t>
  </si>
  <si>
    <t>5600792480</t>
  </si>
  <si>
    <t>56007S2480</t>
  </si>
  <si>
    <t xml:space="preserve">      Молодежная политика и оздоровление детей</t>
  </si>
  <si>
    <t>0707</t>
  </si>
  <si>
    <t>6200000000</t>
  </si>
  <si>
    <t xml:space="preserve">          Основное мероприятие: "Организация работы детских оздоровительных лагерей с дневным пребыванием детей"</t>
  </si>
  <si>
    <t>6200100000</t>
  </si>
  <si>
    <t xml:space="preserve">            Оплата труда воспитателей, педагогов-организаторов и услуг по приготовлению пищи</t>
  </si>
  <si>
    <t>6200100001</t>
  </si>
  <si>
    <t xml:space="preserve">            Приобретение товаров для укрепления материально-технической базы пришкольных лагерей</t>
  </si>
  <si>
    <t>6200100002</t>
  </si>
  <si>
    <t>6200193080</t>
  </si>
  <si>
    <t xml:space="preserve">          Основное мероприятие: "Организация трудоустройства несовершеннолетних граждан"</t>
  </si>
  <si>
    <t>6200200000</t>
  </si>
  <si>
    <t xml:space="preserve">            Оплата труда несовершеннолетних граждан</t>
  </si>
  <si>
    <t>6200200001</t>
  </si>
  <si>
    <t xml:space="preserve">      Другие вопросы в области образования</t>
  </si>
  <si>
    <t>0709</t>
  </si>
  <si>
    <t xml:space="preserve">          Основное мероприятие: Обеспечение деятельности учебно-методических кабинетов, централизованных бухгалтерий, групп хозяйственного обслуживания учреждений</t>
  </si>
  <si>
    <t>1500700000</t>
  </si>
  <si>
    <t>1500745990</t>
  </si>
  <si>
    <t xml:space="preserve">            Субвенции на реализацию полномочий органов опеки и попечительства в отношении несовершеннолетних</t>
  </si>
  <si>
    <t>9999993160</t>
  </si>
  <si>
    <t xml:space="preserve">    КУЛЬТУРА И КИНЕМАТОГРАФИЯ</t>
  </si>
  <si>
    <t>0800</t>
  </si>
  <si>
    <t xml:space="preserve">      Культура</t>
  </si>
  <si>
    <t>0801</t>
  </si>
  <si>
    <t xml:space="preserve">          Основное мероприятие: "Участие творческих коллективов в краевых и региональных мероприятиях"</t>
  </si>
  <si>
    <t>5600100000</t>
  </si>
  <si>
    <t xml:space="preserve">            Участие творческих коллективов в краевых, региональных и в районных мероприятиях</t>
  </si>
  <si>
    <t>5600108010</t>
  </si>
  <si>
    <t xml:space="preserve">          Основное мероприятие: "Организация и проведение культурно-массовых мероприятий в Тернейском муниципальном округе"</t>
  </si>
  <si>
    <t>5600200000</t>
  </si>
  <si>
    <t xml:space="preserve">            Организация и проведение культурно-массовых мероприятий в Тернейском муниципальном округе</t>
  </si>
  <si>
    <t>5600240991</t>
  </si>
  <si>
    <t>5600492540</t>
  </si>
  <si>
    <t>56004L4670</t>
  </si>
  <si>
    <t>56004S2540</t>
  </si>
  <si>
    <t xml:space="preserve">            Обеспечение деятельности дворцов, домов культуры и других учреждений культуры за счёт доходов от платных услуг</t>
  </si>
  <si>
    <t>5600740700</t>
  </si>
  <si>
    <t xml:space="preserve">            Обеспечение деятельности дворцов, домов культуры и других учреждений культуры за счёт местного бюджета</t>
  </si>
  <si>
    <t>5600740990</t>
  </si>
  <si>
    <t xml:space="preserve">          Основные мероприятие: "Обеспечение деятельности подведомственных библиотечных учреждений"</t>
  </si>
  <si>
    <t>5600800000</t>
  </si>
  <si>
    <t xml:space="preserve">            Обеспечение деятельности подведомственных библиотечных учреждений за счёт доходов от платных услуг</t>
  </si>
  <si>
    <t>5600842700</t>
  </si>
  <si>
    <t xml:space="preserve">            Обеспечение деятельности подведомственных библиотечных учреждений за счёт местного бюджета</t>
  </si>
  <si>
    <t>5600842990</t>
  </si>
  <si>
    <t xml:space="preserve">    СОЦИАЛЬНАЯ ПОЛИТИКА</t>
  </si>
  <si>
    <t>1000</t>
  </si>
  <si>
    <t xml:space="preserve">      Социальное обеспечение населения</t>
  </si>
  <si>
    <t>1003</t>
  </si>
  <si>
    <t>150E100000</t>
  </si>
  <si>
    <t>150E193140</t>
  </si>
  <si>
    <t xml:space="preserve">                Иные выплаты населению</t>
  </si>
  <si>
    <t>360</t>
  </si>
  <si>
    <t xml:space="preserve">      Охрана семьи и детства</t>
  </si>
  <si>
    <t>1004</t>
  </si>
  <si>
    <t xml:space="preserve">        Муниципальная программа " Обеспечение жильем молодых семей Тернейского муниципального округа на период 2013 - 2027 годы"</t>
  </si>
  <si>
    <t>3300000000</t>
  </si>
  <si>
    <t xml:space="preserve">          Основное мероприятие: "Предоставление социальных выплат молодым семьям - участникам программы для приобретения (строительства) стандартного жилья"</t>
  </si>
  <si>
    <t>3300100000</t>
  </si>
  <si>
    <t xml:space="preserve">            Предоставление социальных выплат молодым семьям - участникам программы для приобретения (строительства) стандартного жилья за счёт местного, краевого и федерального бюджетов</t>
  </si>
  <si>
    <t>33001L4970</t>
  </si>
  <si>
    <t xml:space="preserve">                Публичные нормативные социальные выплаты гражданам</t>
  </si>
  <si>
    <t>310</t>
  </si>
  <si>
    <t xml:space="preserve">            субвенции бюджетам муниципальных образований Приморского края на реализацию государственных полномочий по социальной поддержке детей, оставшихся без попечения родителей и лиц, принявших на воспитание в семью детей, оставшихся без попечения родителей</t>
  </si>
  <si>
    <t>9999993050</t>
  </si>
  <si>
    <t xml:space="preserve">            Компенсация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</si>
  <si>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9999993090</t>
  </si>
  <si>
    <t xml:space="preserve">    ФИЗИЧЕСКАЯ КУЛЬТУРА И СПОРТ</t>
  </si>
  <si>
    <t>1100</t>
  </si>
  <si>
    <t xml:space="preserve">      Массовый спорт</t>
  </si>
  <si>
    <t>1102</t>
  </si>
  <si>
    <t xml:space="preserve">        Муниципальная программа "Развитие физической культуры и спорта в Тернейском муниципальном округе " на 2021-2027 годы</t>
  </si>
  <si>
    <t>2000000000</t>
  </si>
  <si>
    <t xml:space="preserve">          Основное мероприятие: "Создание условий для привлечения населения Тернейского муниципального округа к занятиям физической культурой и спортом"</t>
  </si>
  <si>
    <t>2000100000</t>
  </si>
  <si>
    <t xml:space="preserve">    СРЕДСТВА МАССОВОЙ ИНФОРМАЦИИ</t>
  </si>
  <si>
    <t>1200</t>
  </si>
  <si>
    <t xml:space="preserve">      Периодическая печать и издательства</t>
  </si>
  <si>
    <t>1202</t>
  </si>
  <si>
    <t xml:space="preserve">            Информационное освещение деятельности органов местного самоуправления в средствах массовой информации</t>
  </si>
  <si>
    <t>9999920410</t>
  </si>
  <si>
    <t xml:space="preserve">    ОБСЛУЖИВАНИЕ ГОСУДАРСТВЕННОГО И МУНИЦИПАЛЬНОГО ДОЛГА</t>
  </si>
  <si>
    <t>1300</t>
  </si>
  <si>
    <t xml:space="preserve">      Обслуживание внутреннего государственного и муниципального долга</t>
  </si>
  <si>
    <t>1301</t>
  </si>
  <si>
    <t xml:space="preserve">            Процентные платежи по муниципальному долгу</t>
  </si>
  <si>
    <t>9999929060</t>
  </si>
  <si>
    <t>700</t>
  </si>
  <si>
    <t xml:space="preserve">                Обслуживание муниципального долга</t>
  </si>
  <si>
    <t>730</t>
  </si>
  <si>
    <t xml:space="preserve">  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</si>
  <si>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</si>
  <si>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      Иные выплаты, связанные с  депутатской деятельностью депутатам представительных органов муниципального образования</t>
  </si>
  <si>
    <t>9999911030</t>
  </si>
  <si>
    <t>9999910090</t>
  </si>
  <si>
    <t xml:space="preserve">Всего расходов:   </t>
  </si>
  <si>
    <t>Наименование</t>
  </si>
  <si>
    <t>Целевая статья</t>
  </si>
  <si>
    <t>Вид расходов</t>
  </si>
  <si>
    <t>Сумма</t>
  </si>
  <si>
    <t>рублей</t>
  </si>
  <si>
    <t xml:space="preserve"> Расходы на выплату персоналу муниципальных органов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</si>
  <si>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</si>
  <si>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</si>
  <si>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 xml:space="preserve"> Иные закупки товаров, работ и услуг для обеспечения муниципальных нужд</t>
  </si>
  <si>
    <t xml:space="preserve"> Обслуживание государственного (муниципального) долга</t>
  </si>
  <si>
    <t>Публичные нормативные социальные выплаты гражданам</t>
  </si>
  <si>
    <t>Субвенции бюджетам муниципальных образований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Приморского края</t>
  </si>
  <si>
    <t>Основное мероприятие: Реализация национального проекта "Образование", федерального проекта "Современная школа"</t>
  </si>
  <si>
    <t>Обеспечение деятельности подведомственных учреждений дополнительного образования за счёт местного бюджета</t>
  </si>
  <si>
    <t>Муниципальная программа "Развитие культуры и туризма в Тернейском муниципальном округе на период 2018 - 2027 годы"</t>
  </si>
  <si>
    <t xml:space="preserve"> Обеспечение деятельности подведомственных учреждений дополнительного образования за счёт платных услуг</t>
  </si>
  <si>
    <t>Иные межбюджетные трансферты бюджетам муниципальных образований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</si>
  <si>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Субсидии юридическим лицам (кроме некоммерческих организаций), индивидуальным предпринимателям, физическим лицам</t>
  </si>
  <si>
    <t>Субсидии на возмещение выпадающих доходов организациям, оказывающим услуги по снабжению населения твёрдым топливом, для стабилизации работы за счёт краевого бюджета</t>
  </si>
  <si>
    <t>Содержание автомобильных дорог общего пользования местного значения и инженерных сооружений на них в с.Амгу,с.Максимовка, с.Усть-Соболевка Тернейского муниципального округа</t>
  </si>
  <si>
    <t>к решению Думы</t>
  </si>
  <si>
    <t>Тернейского муниципального округа</t>
  </si>
  <si>
    <t>Приморского края</t>
  </si>
  <si>
    <t>Обеспечение деятельности учебно-методических кабинетов, централизованных бухгалтерий, групп хозяйственного обслуживания учреждений за счёт местного бюджета</t>
  </si>
  <si>
    <t>15002R3040</t>
  </si>
  <si>
    <t xml:space="preserve">            Субвенции бюджетам муниципальных образований Приморского на осуществление отдельных государственных полномочий по обеспечению горячим питанием обучающихся, получающих начальное общее образование в муниципальных образовательных организациях </t>
  </si>
  <si>
    <t>Субвенции, передаваемые органам местного самоуправления городских округов и муниципальных районов Приморского края на реализацию государственного полномочия в сфере транспортного обслуживания по муниципальным маршрутам в границах муниципального образования</t>
  </si>
  <si>
    <t>150E152300</t>
  </si>
  <si>
    <t xml:space="preserve">          Основное мероприятие:Реализация национального проекта "Образование", федерального проекта"Современная школа"
 </t>
  </si>
  <si>
    <t>Исполнение судебных актов РФ и мировых соглашений по возмещению причинённого вреда</t>
  </si>
  <si>
    <t xml:space="preserve">        Муниципальная программа "Капитальный ремонт муниципального жилищного фонда Тернейского муниципального округа на период 2022 - 2024"</t>
  </si>
  <si>
    <t xml:space="preserve">            Благоустройство дворовой территории пгт. Пластун ул. Лермонтова, д.6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</si>
  <si>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Лермонтова, д.12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</si>
  <si>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 Малая Кема, ул.Спортивная,10 за счёт субсидии на поддержку муниципальных программ по благоустройству территорий муниципальных образований Приморского края</t>
  </si>
  <si>
    <t>Муниципальная программа "Формирование современной городской среды Тернейского муниципального округа на 2021 - 2027 годы"</t>
  </si>
  <si>
    <t xml:space="preserve">        Муниципальная программа "Развитие образования Тернейского муниципального округа" на 2021 - 2025 годы</t>
  </si>
  <si>
    <t xml:space="preserve">        Муниципальная программа "Защита населения и территории Тернейского муниципального округа от чрезвычайных ситуаций на 2020 - 2024 годы"</t>
  </si>
  <si>
    <t>17003S2610</t>
  </si>
  <si>
    <t>17003S2614</t>
  </si>
  <si>
    <t>17003S2615</t>
  </si>
  <si>
    <t>17004S2618</t>
  </si>
  <si>
    <t>17004S2619</t>
  </si>
  <si>
    <t xml:space="preserve">Субсидии на приобретение и поставку спортивного инвентаря , спортивного оборудования и иного имущества для развития массового спорта </t>
  </si>
  <si>
    <t>Приобретение и поставка спортивного инвентаря , спортивного оборудования и иного имущества для развития массового спорта , софинансирование за счёт местного бюджета</t>
  </si>
  <si>
    <t xml:space="preserve">            Функционирование председателя Контрольно-счетной комиссии Тернейского муниципального округа</t>
  </si>
  <si>
    <t xml:space="preserve">            Информационное освещение деятельности органов местного самоуправления в средствах массовой информации за счёт платных услуг</t>
  </si>
  <si>
    <t>0412</t>
  </si>
  <si>
    <t>Другие вопросы в области национальной экономики</t>
  </si>
  <si>
    <t>Содержание  пожарных водоёмов</t>
  </si>
  <si>
    <t xml:space="preserve">            Содержание и ремонт пешеходных переходов и тротуаров в пгт.Терней Тернейского муниципального округа</t>
  </si>
  <si>
    <t xml:space="preserve">            Участие сборных команд Тернейского муниципального округа в физкультурных и спортивных мероприятиях муниципального, межмуниципального ,краевого, межрегионального, российского и международного уровней</t>
  </si>
  <si>
    <t xml:space="preserve"> 2025 год</t>
  </si>
  <si>
    <t xml:space="preserve">            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</si>
  <si>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Расходы на выплаты персоналу казенных учреждений</t>
  </si>
  <si>
    <t xml:space="preserve">          Содержание автомобильной дороги общего пользования местного значения и инженерных сооружений на них Амгу - Максимовка</t>
  </si>
  <si>
    <t xml:space="preserve">            Закупка товаров, работ и услуг для государственных (муниципальных) нужд</t>
  </si>
  <si>
    <t xml:space="preserve">              Иные закупки товаров, работ и услуг для обеспечения муниципальных нужд</t>
  </si>
  <si>
    <t xml:space="preserve">            Ремонт автомобильных дорог общего пользования местного значения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</si>
  <si>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пгт. Терней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</si>
  <si>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пгт. Пластун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</si>
  <si>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пгт. Светлая Тернейского муниципального округа</t>
  </si>
  <si>
    <t>20001S2230</t>
  </si>
  <si>
    <t xml:space="preserve">            Субсидии на комплектование книжного фонда и обеспечение информационно-техническим оборудованием библиотек за счёт краевого бюджета</t>
  </si>
  <si>
    <t xml:space="preserve">Основное мероприятие: Реализация  проекта инициативного бюджетирования по направлению "Твой проект" </t>
  </si>
  <si>
    <t>Реализация общественно значимых проектов (софинансирование местный бюджет)</t>
  </si>
  <si>
    <t>Обустройство искусственных пожарных водоемов объемом 54 м3 в населенных пунктах в нормативном радиусе 200 метров от социально значимых объектов</t>
  </si>
  <si>
    <t>Обеспечение персонифицированного финансирования дополнительного образования детей</t>
  </si>
  <si>
    <t xml:space="preserve">        Муниципальная программа "Основные направления реализации молодёжной политики в Тернейском муниципальном округе на 2023-2027 годы"</t>
  </si>
  <si>
    <t xml:space="preserve">          Основное мероприятие: "Создание условий для социальной активности молодежи, для воспитания гражданственности и патриотизма"</t>
  </si>
  <si>
    <t xml:space="preserve">           Организация работы  по присуждению именных премий главы Тернейского муниципального округа </t>
  </si>
  <si>
    <t xml:space="preserve">        Основное мероприятие: Мероприятия, связанные с деятельностью школьных клубов и иных объединений образовательных учреждений, проведение и участие общественнозначимых мероприятиях различного уровня, в том числе за счёт средств добровольных пожертвований</t>
  </si>
  <si>
    <t>1500900000</t>
  </si>
  <si>
    <t xml:space="preserve">         Участие учащихся общеобразовательных учреждений в общественнозначимых мероприятиях муниципального, межмуниципального, краевого, межрегионального, российского и международного уровней</t>
  </si>
  <si>
    <t xml:space="preserve">        Основное мероприятие: Укрепление материально-технической базы учреждений</t>
  </si>
  <si>
    <t>5600400000</t>
  </si>
  <si>
    <t>Содержание и обслуживание казны Тернейского муниципального округа,оценка недвижимости, признание прав и регулирование отношений по государственной, муниципальной собственности</t>
  </si>
  <si>
    <t>Ремонт автомобильных дорог общего пользования местного значения и инженерных сооружений на них в с. Амгу, с. Максимовка, с. Усть-соболевка Тернейского муниципального округа.</t>
  </si>
  <si>
    <t>Основное мероприятие: " Устройство и содержание объектов благоустройства и их элементов"</t>
  </si>
  <si>
    <t>Субсидии на приобретение музыкальных инструментов и художественного инвентаря для учреждений дополнительного образования детей в сфере культуры</t>
  </si>
  <si>
    <t>Приобретение музыкальных инструментов и художественного инвентаря для учреждений дополнительного образования детей в сфере культуры (софинансирование за счёт средств местного бюджета)</t>
  </si>
  <si>
    <t xml:space="preserve">            Субсидии на обеспечение развития и укрепления материально-технической базы домов культуры в населенных пунктах с числом жителей до 50 тысяч человек, включая софинансирование с местного бюджета</t>
  </si>
  <si>
    <t xml:space="preserve">            Комплектование книжного фонда и обеспечение информационно-техническим оборудованием  библиотек за (софинансирование счёт местного бюджета)</t>
  </si>
  <si>
    <t>56010S2360</t>
  </si>
  <si>
    <t>Обеспечение деятельности контрольно-счетной комиссии Тернейского муниципального округа</t>
  </si>
  <si>
    <t>Разд., подраздел</t>
  </si>
  <si>
    <t xml:space="preserve">          Основное мероприятие: Ремонт и капитальный ремонт общеобразовательных учреждений.</t>
  </si>
  <si>
    <t>1500400000</t>
  </si>
  <si>
    <t>15004L7500</t>
  </si>
  <si>
    <t xml:space="preserve">Субсидии на реализацию мероприятий по модернизации школьных систем образования  ,включая софинансирование  с местного бюджета </t>
  </si>
  <si>
    <t>Иные межбюджетные трансферты  на проведение мероприятий по обеспечению деятельности советников директора по воспитанию и взаимодействию  с детскими общественными объединениями в общеобразовательных организациях</t>
  </si>
  <si>
    <t>Обеспечение деятельности учреждений хозяйственного обслуживания, организация технического, охранного, хозяйственного, транспортного обслуживания органов местного самоуправления Тернейского муниципального округа и муниципальных учреждений, подведомственных Учредителю.</t>
  </si>
  <si>
    <t>2024 год</t>
  </si>
  <si>
    <t xml:space="preserve"> 2026 год</t>
  </si>
  <si>
    <t xml:space="preserve">            Содержание автомобильных дорог общего пользования местного значения и инженерных сооружений на них в с.Перетычиха, с.Единка, с.Самарга, с.Агзу Тернейского муниципального округа</t>
  </si>
  <si>
    <t xml:space="preserve">          Ремонт автомобильных дорог общего пользования местного значения и инженерных сооружений на них в с.Малая Кема  Тернейского муниципального округа</t>
  </si>
  <si>
    <t xml:space="preserve">          Ремонт мостовых сооружений в пгт.Терней  Тернейского муниципального округа</t>
  </si>
  <si>
    <t xml:space="preserve">          Ремонт мостовых сооружений в пгт.Пластун  Тернейского муниципального округа</t>
  </si>
  <si>
    <t>Ремонт автомобильной дороги Амгу-Максимовка км 29-34 в Тернейском муниципальном округе Приморского края (ремонт мостов на км 30+000, км 31+400, км 32+300,труб на км 30+600, км 30+900, км 32+800, км 33+500)( за счет субсидии на проектирование, строительство, реконструкция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 за счет средств дорожного фонда Приморского края)</t>
  </si>
  <si>
    <t xml:space="preserve">Ремонт автомобильной дороги Амгу-Максимовка км 29-34 в Тернейском муниципальном округе Приморского края (ремонт мостов на км 30+000, км 31+400, км 32+300,труб на км 30+600, км 30+900, км 32+800, км 33+500) софинансирование с местного бюджета </t>
  </si>
  <si>
    <t>40002S2251</t>
  </si>
  <si>
    <t xml:space="preserve">          Ремонт пешеходного тротуара по ул.Партизанская в  пгт.Терней   Тернейского муниципального округа</t>
  </si>
  <si>
    <t xml:space="preserve">            Устройство уличного освещения в пгт. Пластун Тернейского муниципального округа </t>
  </si>
  <si>
    <t xml:space="preserve">            Устройство уличного освещения в пгт. Терней Тернейского муниципального округа </t>
  </si>
  <si>
    <t xml:space="preserve">            Содержание  уличного освещения на территории  Тернейского муниципального округа </t>
  </si>
  <si>
    <t>Обеспечение жилыми помещениями детей-сирот и детей, оставшихся без попечения родителей, лиц из их числа за счет средств краевого бюджета</t>
  </si>
  <si>
    <t>150EВ00000</t>
  </si>
  <si>
    <t>150EВ51790</t>
  </si>
  <si>
    <t xml:space="preserve">          Основное мероприятие:Реализация национального проекта "Образование", федерального проекта"Патриотическое воспитание граждан Российской Федерации"
 </t>
  </si>
  <si>
    <t>Субсидии на развитие спортивной инфраструктуры, находящейся в муниципальной собственности</t>
  </si>
  <si>
    <t>Развитие спортивной инфраструктуры, находящейся в муниципальной собственности , софинансирование за счёт местного бюджета</t>
  </si>
  <si>
    <t>20001S2680</t>
  </si>
  <si>
    <t xml:space="preserve">Благоустройство территорий, прилегающих к местам туристского показа, софинансирование с местного бюджета </t>
  </si>
  <si>
    <t>Субсидии на благоустройство территорий, прилегающих к местам туристского показа</t>
  </si>
  <si>
    <t>Субсидии на 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</t>
  </si>
  <si>
    <t xml:space="preserve">Мероприятия по инвентаризации кладбищ, стен скорби, крематориев, а также мест захоронений на кладбищах и в стенах скорби, расположенных на территории Приморского края, софинансирование с местного бюджета </t>
  </si>
  <si>
    <t>56011S2240</t>
  </si>
  <si>
    <t>Муниципальная программа "Организация ритуальных услуг и содержание мест захоронения кладбищ) на территории ТМО на 2024-2030 годы"</t>
  </si>
  <si>
    <t xml:space="preserve">Основное мероприятие: Мероприятия по организации ритуальных услуг  </t>
  </si>
  <si>
    <t>14001S2170</t>
  </si>
  <si>
    <t xml:space="preserve">    ЖИЛИЩНО-КОММУНАЛЬНОЕ ХОЗЯЙСТВО</t>
  </si>
  <si>
    <t>0500</t>
  </si>
  <si>
    <t xml:space="preserve">      Жилищное хозяйство</t>
  </si>
  <si>
    <t>Строительство средней общеобразовательной школы на 80 мест пгт.Светлая  софинансирование с местного бюджета.</t>
  </si>
  <si>
    <t>150E152301</t>
  </si>
  <si>
    <t>Строительство средней общеобразовательной школы на 80 мест пгт.Светлая (включая  субсидии на создание новых мест в общеобразовательных организациях, расположенных в сельской местности и посёлках городского типа )</t>
  </si>
  <si>
    <t xml:space="preserve"> Обеспечение бесплатным одноразовым горячим питанием обучающихся 5-11 классов -членов семей участников специальной военной операции по образовательным программам основного общего и среднего общего образования в общеобразовательных организациях Тернейского муниципального округа</t>
  </si>
  <si>
    <t xml:space="preserve">        Муниципальная программа "Модернизация дорожной сети и повышение безопасности дорожного движения на территории Тернейского муниципального округа  на 2024 - 2030 годы"</t>
  </si>
  <si>
    <t xml:space="preserve">        Муниципальная программа "Охрана окружающей среды Тернейского муниципального округа на 2024 - 2030 годы"</t>
  </si>
  <si>
    <t xml:space="preserve">        Муниципальная программа "Обеспечение населения Тернейского муниципального округа твёрдым топливом на 2024-2030 годы"</t>
  </si>
  <si>
    <t xml:space="preserve">        Муниципальная программа "Содействие развитию коренных малочисленных народов Севера, проживающих в Тернейском муниципальном округе" на 2024-2030 годы</t>
  </si>
  <si>
    <t xml:space="preserve">            Оплата наборов продуктов питания для организации питания в детских оздоровительных лагерях с дневным пребыванием детей и  выплата компенсации родителям (законным предствавителям) части расходов на оплату стоимости путёвки (Субвенции на организацию и обеспечение оздоровления и отдыха детей Приморского края за исключением организации отдыха детей в каникулярное время)</t>
  </si>
  <si>
    <t>Софинансирование за счёт местного бюджета на реализацию проектов инициативного бюджетирования по направлению "Молодежный бюджет"</t>
  </si>
  <si>
    <t>17004S2750</t>
  </si>
  <si>
    <t>40002S2393</t>
  </si>
  <si>
    <t>40002S2394</t>
  </si>
  <si>
    <t xml:space="preserve">          Ремонт автомобильных дорог общего пользования местного значения и инженерных  сооружений на них в с.Самарга, с.Перетычиха, с.Агзу  Тернейского муниципального округа</t>
  </si>
  <si>
    <t xml:space="preserve">            Благоустройство дворовой территории пгт. Пластун ул. Лермонтова, д.13 за счёт субсидии на поддержку муниципальных программ по благоустройству территорий муниципальных образований Приморского края</t>
  </si>
  <si>
    <t>17003S2613</t>
  </si>
  <si>
    <t xml:space="preserve">            Благоустройство общественной территории с.Самарга, ул.Береговая,15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</si>
  <si>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Третий квартал, д.8 софинансирование за счёт местного бюджета</t>
  </si>
  <si>
    <t>Субсидии на 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</t>
  </si>
  <si>
    <t xml:space="preserve">Приобретение специализированной техники на условиях лизинга в целях осуществления мероприятий по защите населения и территории от чрезвычайных ситуаций природного и техногенного характера, софинансирование с местного бюджета </t>
  </si>
  <si>
    <t>67001S2760</t>
  </si>
  <si>
    <t xml:space="preserve">            Благоустройство дворовой территории пгт. Пластун ул. Лермонтова, д.6 софинансирование с местного бюджета</t>
  </si>
  <si>
    <t xml:space="preserve">            Благоустройство дворовой территории пгт. Пластун ул. Лермонтова, д.12 софинансирование с местного бюджета</t>
  </si>
  <si>
    <t xml:space="preserve"> Благоустройство дворовой территории пгт. Пластун ул.Лермонтова,д.13 софинансирование за счёт местного бюджета</t>
  </si>
  <si>
    <t xml:space="preserve">            Благоустройство дворовой территории пгт. Пластун ул. Третий квартал,д.8, 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</si>
  <si>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с.Самарга, ул.Береговая,15 софинансирование с местного бюджета </t>
  </si>
  <si>
    <t xml:space="preserve">            Благоустройство дворовой территории пгт. Пластун ул. Пушкинад.5Б,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</si>
  <si>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Пушкинад.5Б, софинансирование с местного бюджета </t>
  </si>
  <si>
    <t>17003S2611</t>
  </si>
  <si>
    <t xml:space="preserve">            Благоустройство дворовой территории пгт. Пластун ул. Пушкина д.5В,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</si>
  <si>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Пушкина, д.5В софинансирование за счёт местного бюджета</t>
  </si>
  <si>
    <t xml:space="preserve">            Благоустройство общественной территории с.Перетычиха ул.Школьная,34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</si>
  <si>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с.Перетычиха ул.Школьная,34 софинансирование с местного бюджета </t>
  </si>
  <si>
    <t xml:space="preserve">            Благоустройство общественной территории с.Максимовка, ул.Лесная,2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</si>
  <si>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общественной территории с.Максимовка, ул.Лесная,2 софинансирование с местного бюджета </t>
  </si>
  <si>
    <t xml:space="preserve">            Благоустройство общественной территории возле мемориального комплекса, расположенного по адресу : Приморский край, Тернейский район, пгт.Терней, ул.Ивановкая 2Г софинансирование за счёт местного бюджета</t>
  </si>
  <si>
    <t xml:space="preserve">            Благоустройство общественной территории возле мемориального комплекса, расположенного по адресу : Приморский край, Тернейский район, пгт.Терней, ул.Ивановкая 2Г 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</si>
  <si>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 Благоустройство общественной территории пгт.Светлая,  ул.Арсеньева,4 софинансирование с местного бюджета </t>
  </si>
  <si>
    <t xml:space="preserve">            Благоустройство общественной территории пгт.Светлая,  ул.Арсеньева,4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</si>
  <si>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 Благоустройство общественной территории пгт.Светлая,  ул.Школьная,27 софинансирование с местного бюджета </t>
  </si>
  <si>
    <t xml:space="preserve">            Благоустройство общественной территории пгт.Светлая,  ул.Школьная,27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</si>
  <si>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 Благоустройство общественной территории пгт.Пластун,  ул.Октябрьская,2 софинансирование с местного бюджета </t>
  </si>
  <si>
    <t xml:space="preserve">            Благоустройство общественной территории пгт.Пластун,  ул.Октябрьская,2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</si>
  <si>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Третий квартал, д.3,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</si>
  <si>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Третий квартал,д.3, софинансирование с местного бюджета </t>
  </si>
  <si>
    <t xml:space="preserve">            Благоустройство дворовой территории пгт. Пластун ул. Пушкина д.5А, за счёт субсидии на поддержку муниципальных программ по благоустройству территорий муниципальных образований Приморского края</t>
  </si>
  <si>
    <t xml:space="preserve">            Благоустройство дворовой территории пгт. Пластун ул. Пушкина д.5А, софинансирование с местного бюджета </t>
  </si>
  <si>
    <t>17003S2612</t>
  </si>
  <si>
    <t>17003S2616</t>
  </si>
  <si>
    <t>17003S2617</t>
  </si>
  <si>
    <t>170049261П</t>
  </si>
  <si>
    <t>17004S261П</t>
  </si>
  <si>
    <t>170049261М</t>
  </si>
  <si>
    <t>17004S261М</t>
  </si>
  <si>
    <t>170049261С</t>
  </si>
  <si>
    <t>17004S261С</t>
  </si>
  <si>
    <t>170049261Т</t>
  </si>
  <si>
    <t>17004S261Т</t>
  </si>
  <si>
    <t>170049261Ш</t>
  </si>
  <si>
    <t>17004S261Ш</t>
  </si>
  <si>
    <t>170049261Ж</t>
  </si>
  <si>
    <t>17004S261Ж</t>
  </si>
  <si>
    <t xml:space="preserve">          Основное мероприятие: Приобретение кресел для зрительного зала сельского клуба Амгу МКУ РЦНТ</t>
  </si>
  <si>
    <t>Приобретение кресел для зрительного зала сельского клуба Амгу МКУ РЦНТ</t>
  </si>
  <si>
    <t xml:space="preserve">            Основное мероприятие: " Благоустройство общественных территорий "</t>
  </si>
  <si>
    <t xml:space="preserve">        Муниципальная программа "Организация летнего оздоровления, отдыха и занятости детей и подростков Тернейского муниципального округа "</t>
  </si>
  <si>
    <t>Приложение №3</t>
  </si>
  <si>
    <t>Распределение бюджетных ассигнований из  бюджета Тернейского муниципального округа по разделам, подразделам, целевым статьям , группам (группам и подгруппам) видов расходов на 2024 год и плановый период 2025 и 2026 годов</t>
  </si>
  <si>
    <t>560А155196</t>
  </si>
  <si>
    <t>560А100000</t>
  </si>
  <si>
    <t>Субсидии на государственную поддержку отрасли культуры (приобретение передвижных многофункциональных культурных центров (автоклубы) для обслуживания сельского населения), включая софинансирование с местного бюджета</t>
  </si>
  <si>
    <t>Основное мероприятие: Реализация   национального проекта "Культура"; Федеральный проект "Культурная среда"</t>
  </si>
  <si>
    <t xml:space="preserve">Ремонт асфальтобетонного покрытия автомобильной дороги в п.Пластун от д.№13  по ул. Лермонтова   до пер.Школьный ,софинансирование  с местного бюджета </t>
  </si>
  <si>
    <t>Ремонт асфальтобетонного покрытия автомобильной дороги в п.Пластун от д.№13  по ул. Лермонтова   до пер.Школьный за счёт 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</si>
  <si>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Ремонт асфальтобетонного покрытия по ул.Заводская в пгт.Терней (от жилого дома №2  по ул.Солнечная до  д.№1  по ул. Рабочая) ,софинансирование  с местного бюджета </t>
  </si>
  <si>
    <t>Ремонт асфальтобетонного покрытия по ул.Заводская в пгт.Терней (от жилого дома №2  по ул.Солнечная до  д.№1  по ул. Рабочая) за счёт субсидии на капитальный ремонт и ремонт автомобильных дорог общего пользования населенных пунктов за счет дорожного фонда Приморского края</t>
  </si>
  <si>
    <t xml:space="preserve">           Благоустройство общественной территории с. Малая Кема, ул.Спортивная,10 софинансирование за счёт местного бюджета</t>
  </si>
  <si>
    <t>Содержание и ремонт сети уличного освещения на дорогах общего пользования в пгт. Терней, в населенных пунктах Тернейского муниципального округа</t>
  </si>
  <si>
    <t>от 25.12.2023 г. № 498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</si>
</sst>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_-;\-* #,##0.00_-;_-* &quot;-&quot;??_-;_-@_-"/>
    <numFmt numFmtId="165" formatCode="_-* #,##0.0000\ _₽_-;\-* #,##0.0000\ _₽_-;_-* &quot;-&quot;??\ _₽_-;_-@_-"/>
  </numFmts>
  <fonts count="14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scheme val="minor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6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  <xf numFmtId="164" fontId="4" fillId="0" borderId="0" applyFont="0" applyFill="0" applyBorder="0" applyAlignment="0" applyProtection="0"/>
  </cellStyleXfs>
  <cellXfs count="80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5" fillId="0" borderId="1" xfId="3" applyFont="1">
      <alignment horizontal="center"/>
    </xf>
    <xf numFmtId="0" fontId="6" fillId="0" borderId="1" xfId="1" applyFont="1">
      <alignment wrapText="1"/>
    </xf>
    <xf numFmtId="0" fontId="6" fillId="0" borderId="1" xfId="3" applyFont="1" applyAlignment="1">
      <alignment horizontal="right"/>
    </xf>
    <xf numFmtId="0" fontId="6" fillId="0" borderId="4" xfId="5" applyNumberFormat="1" applyFont="1" applyBorder="1" applyProtection="1">
      <alignment horizontal="center" vertical="center" wrapText="1"/>
    </xf>
    <xf numFmtId="0" fontId="7" fillId="0" borderId="0" xfId="0" applyFont="1" applyProtection="1">
      <protection locked="0"/>
    </xf>
    <xf numFmtId="0" fontId="8" fillId="0" borderId="1" xfId="2" applyNumberFormat="1" applyFont="1" applyAlignment="1" applyProtection="1">
      <alignment horizontal="right"/>
    </xf>
    <xf numFmtId="4" fontId="1" fillId="0" borderId="1" xfId="2" applyNumberFormat="1" applyAlignment="1" applyProtection="1">
      <alignment vertical="top"/>
    </xf>
    <xf numFmtId="4" fontId="9" fillId="0" borderId="0" xfId="0" applyNumberFormat="1" applyFont="1" applyAlignment="1" applyProtection="1">
      <alignment vertical="top"/>
      <protection locked="0"/>
    </xf>
    <xf numFmtId="4" fontId="6" fillId="0" borderId="4" xfId="10" applyNumberFormat="1" applyFont="1" applyFill="1" applyBorder="1" applyAlignment="1"/>
    <xf numFmtId="4" fontId="6" fillId="0" borderId="4" xfId="7" applyNumberFormat="1" applyFont="1" applyFill="1" applyBorder="1" applyAlignment="1" applyProtection="1">
      <alignment vertical="top" shrinkToFit="1"/>
    </xf>
    <xf numFmtId="4" fontId="6" fillId="0" borderId="4" xfId="8" applyNumberFormat="1" applyFont="1" applyFill="1" applyBorder="1" applyAlignment="1" applyProtection="1">
      <alignment vertical="top" shrinkToFit="1"/>
    </xf>
    <xf numFmtId="164" fontId="0" fillId="0" borderId="0" xfId="25" applyFont="1" applyProtection="1">
      <protection locked="0"/>
    </xf>
    <xf numFmtId="0" fontId="6" fillId="0" borderId="4" xfId="6" applyNumberFormat="1" applyFont="1" applyFill="1" applyBorder="1" applyAlignment="1" applyProtection="1">
      <alignment vertical="top" wrapText="1"/>
    </xf>
    <xf numFmtId="1" fontId="6" fillId="0" borderId="4" xfId="7" applyNumberFormat="1" applyFont="1" applyFill="1" applyBorder="1" applyAlignment="1" applyProtection="1">
      <alignment vertical="top" shrinkToFit="1"/>
    </xf>
    <xf numFmtId="1" fontId="6" fillId="0" borderId="4" xfId="7" applyNumberFormat="1" applyFont="1" applyFill="1" applyBorder="1" applyAlignment="1" applyProtection="1">
      <alignment horizontal="center" vertical="top" shrinkToFit="1"/>
    </xf>
    <xf numFmtId="1" fontId="6" fillId="0" borderId="4" xfId="7" applyNumberFormat="1" applyFont="1" applyFill="1" applyBorder="1" applyAlignment="1" applyProtection="1">
      <alignment horizontal="left" vertical="top" shrinkToFit="1"/>
    </xf>
    <xf numFmtId="49" fontId="6" fillId="0" borderId="4" xfId="7" applyNumberFormat="1" applyFont="1" applyFill="1" applyBorder="1" applyAlignment="1" applyProtection="1">
      <alignment vertical="top" shrinkToFit="1"/>
    </xf>
    <xf numFmtId="0" fontId="0" fillId="0" borderId="0" xfId="0" applyFill="1" applyProtection="1">
      <protection locked="0"/>
    </xf>
    <xf numFmtId="164" fontId="0" fillId="0" borderId="0" xfId="25" applyFont="1" applyFill="1" applyProtection="1">
      <protection locked="0"/>
    </xf>
    <xf numFmtId="4" fontId="0" fillId="0" borderId="0" xfId="0" applyNumberFormat="1" applyFill="1" applyProtection="1">
      <protection locked="0"/>
    </xf>
    <xf numFmtId="0" fontId="0" fillId="0" borderId="0" xfId="0" applyAlignment="1" applyProtection="1">
      <alignment horizontal="right"/>
      <protection locked="0"/>
    </xf>
    <xf numFmtId="4" fontId="0" fillId="0" borderId="0" xfId="0" applyNumberFormat="1" applyAlignment="1" applyProtection="1">
      <alignment horizontal="right"/>
      <protection locked="0"/>
    </xf>
    <xf numFmtId="43" fontId="0" fillId="0" borderId="0" xfId="0" applyNumberFormat="1" applyAlignment="1" applyProtection="1">
      <alignment horizontal="right"/>
      <protection locked="0"/>
    </xf>
    <xf numFmtId="0" fontId="6" fillId="0" borderId="1" xfId="1" applyFont="1">
      <alignment wrapText="1"/>
    </xf>
    <xf numFmtId="0" fontId="6" fillId="0" borderId="4" xfId="5" applyNumberFormat="1" applyFont="1" applyFill="1" applyBorder="1" applyAlignment="1" applyProtection="1">
      <alignment horizontal="center" vertical="center" wrapText="1"/>
    </xf>
    <xf numFmtId="0" fontId="6" fillId="0" borderId="4" xfId="5" applyNumberFormat="1" applyFont="1" applyFill="1" applyBorder="1" applyProtection="1">
      <alignment horizontal="center" vertical="center" wrapText="1"/>
    </xf>
    <xf numFmtId="1" fontId="10" fillId="0" borderId="4" xfId="7" applyNumberFormat="1" applyFont="1" applyFill="1" applyBorder="1" applyAlignment="1" applyProtection="1">
      <alignment horizontal="center" vertical="top" shrinkToFit="1"/>
    </xf>
    <xf numFmtId="165" fontId="0" fillId="0" borderId="0" xfId="0" applyNumberFormat="1" applyFill="1" applyProtection="1">
      <protection locked="0"/>
    </xf>
    <xf numFmtId="43" fontId="0" fillId="0" borderId="0" xfId="0" applyNumberFormat="1" applyFill="1" applyProtection="1">
      <protection locked="0"/>
    </xf>
    <xf numFmtId="4" fontId="0" fillId="0" borderId="1" xfId="0" applyNumberFormat="1" applyFill="1" applyBorder="1" applyProtection="1">
      <protection locked="0"/>
    </xf>
    <xf numFmtId="0" fontId="0" fillId="0" borderId="1" xfId="0" applyFill="1" applyBorder="1" applyAlignment="1" applyProtection="1">
      <alignment horizontal="right"/>
      <protection locked="0"/>
    </xf>
    <xf numFmtId="0" fontId="0" fillId="0" borderId="1" xfId="0" applyFont="1" applyFill="1" applyBorder="1" applyProtection="1">
      <protection locked="0"/>
    </xf>
    <xf numFmtId="164" fontId="0" fillId="0" borderId="1" xfId="25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4" fontId="1" fillId="0" borderId="1" xfId="2" applyNumberFormat="1" applyFill="1" applyAlignment="1" applyProtection="1">
      <alignment vertical="top"/>
    </xf>
    <xf numFmtId="4" fontId="9" fillId="0" borderId="1" xfId="0" applyNumberFormat="1" applyFont="1" applyFill="1" applyBorder="1" applyAlignment="1" applyProtection="1">
      <alignment vertical="top"/>
      <protection locked="0"/>
    </xf>
    <xf numFmtId="4" fontId="6" fillId="0" borderId="1" xfId="7" applyNumberFormat="1" applyFont="1" applyFill="1" applyBorder="1" applyAlignment="1" applyProtection="1">
      <alignment vertical="top" shrinkToFit="1"/>
    </xf>
    <xf numFmtId="4" fontId="1" fillId="0" borderId="1" xfId="2" applyNumberFormat="1" applyFill="1" applyBorder="1" applyAlignment="1" applyProtection="1">
      <alignment vertical="top"/>
    </xf>
    <xf numFmtId="0" fontId="11" fillId="0" borderId="0" xfId="0" applyFont="1" applyProtection="1">
      <protection locked="0"/>
    </xf>
    <xf numFmtId="4" fontId="6" fillId="0" borderId="4" xfId="8" applyFont="1" applyFill="1" applyBorder="1" applyAlignment="1">
      <alignment vertical="top" shrinkToFit="1"/>
    </xf>
    <xf numFmtId="1" fontId="6" fillId="0" borderId="4" xfId="7" applyFont="1" applyFill="1" applyBorder="1" applyAlignment="1">
      <alignment vertical="top" shrinkToFit="1"/>
    </xf>
    <xf numFmtId="1" fontId="6" fillId="0" borderId="4" xfId="7" applyFont="1" applyFill="1" applyBorder="1">
      <alignment horizontal="center" vertical="top" shrinkToFit="1"/>
    </xf>
    <xf numFmtId="4" fontId="6" fillId="0" borderId="4" xfId="7" applyNumberFormat="1" applyFont="1" applyFill="1" applyBorder="1" applyAlignment="1">
      <alignment vertical="top" shrinkToFit="1"/>
    </xf>
    <xf numFmtId="0" fontId="6" fillId="0" borderId="1" xfId="10" applyNumberFormat="1" applyFont="1" applyFill="1" applyBorder="1" applyAlignment="1" applyProtection="1"/>
    <xf numFmtId="4" fontId="6" fillId="0" borderId="1" xfId="10" applyNumberFormat="1" applyFont="1" applyFill="1" applyBorder="1" applyAlignment="1"/>
    <xf numFmtId="43" fontId="12" fillId="0" borderId="0" xfId="0" applyNumberFormat="1" applyFont="1" applyAlignment="1" applyProtection="1">
      <alignment horizontal="right"/>
      <protection locked="0"/>
    </xf>
    <xf numFmtId="4" fontId="6" fillId="0" borderId="4" xfId="8" applyNumberFormat="1" applyFont="1" applyFill="1" applyBorder="1" applyAlignment="1" applyProtection="1">
      <alignment vertical="center" shrinkToFit="1"/>
    </xf>
    <xf numFmtId="0" fontId="6" fillId="0" borderId="9" xfId="6" applyFont="1" applyFill="1" applyBorder="1" applyAlignment="1">
      <alignment vertical="center" wrapText="1"/>
    </xf>
    <xf numFmtId="164" fontId="12" fillId="0" borderId="0" xfId="25" applyFont="1" applyFill="1" applyAlignment="1" applyProtection="1">
      <alignment horizontal="right"/>
      <protection locked="0"/>
    </xf>
    <xf numFmtId="0" fontId="1" fillId="0" borderId="1" xfId="2" applyNumberFormat="1" applyFill="1" applyProtection="1"/>
    <xf numFmtId="4" fontId="6" fillId="0" borderId="5" xfId="7" applyNumberFormat="1" applyFont="1" applyFill="1" applyBorder="1" applyAlignment="1" applyProtection="1">
      <alignment vertical="top" shrinkToFit="1"/>
    </xf>
    <xf numFmtId="4" fontId="6" fillId="0" borderId="8" xfId="7" applyNumberFormat="1" applyFont="1" applyFill="1" applyBorder="1" applyAlignment="1" applyProtection="1">
      <alignment vertical="top" shrinkToFit="1"/>
    </xf>
    <xf numFmtId="4" fontId="9" fillId="0" borderId="0" xfId="0" applyNumberFormat="1" applyFont="1" applyFill="1" applyAlignment="1" applyProtection="1">
      <alignment vertical="top"/>
      <protection locked="0"/>
    </xf>
    <xf numFmtId="4" fontId="6" fillId="0" borderId="1" xfId="7" applyNumberFormat="1" applyFont="1" applyFill="1" applyBorder="1" applyProtection="1">
      <alignment horizontal="center" vertical="top" shrinkToFit="1"/>
    </xf>
    <xf numFmtId="4" fontId="6" fillId="0" borderId="4" xfId="7" applyNumberFormat="1" applyFont="1" applyFill="1" applyBorder="1" applyAlignment="1" applyProtection="1">
      <alignment vertical="center" shrinkToFit="1"/>
    </xf>
    <xf numFmtId="4" fontId="13" fillId="0" borderId="4" xfId="10" applyNumberFormat="1" applyFont="1" applyFill="1" applyBorder="1" applyAlignment="1"/>
    <xf numFmtId="0" fontId="0" fillId="0" borderId="0" xfId="0" applyFill="1" applyAlignment="1" applyProtection="1">
      <alignment horizontal="center"/>
      <protection locked="0"/>
    </xf>
    <xf numFmtId="0" fontId="6" fillId="0" borderId="1" xfId="3" applyNumberFormat="1" applyFont="1" applyAlignment="1" applyProtection="1">
      <alignment horizont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6" fillId="0" borderId="5" xfId="10" applyNumberFormat="1" applyFont="1" applyFill="1" applyBorder="1" applyAlignment="1" applyProtection="1"/>
    <xf numFmtId="0" fontId="6" fillId="0" borderId="6" xfId="10" applyNumberFormat="1" applyFont="1" applyFill="1" applyBorder="1" applyAlignment="1" applyProtection="1"/>
    <xf numFmtId="0" fontId="6" fillId="0" borderId="7" xfId="10" applyNumberFormat="1" applyFont="1" applyFill="1" applyBorder="1" applyAlignment="1" applyProtection="1"/>
    <xf numFmtId="0" fontId="7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right"/>
      <protection locked="0"/>
    </xf>
    <xf numFmtId="0" fontId="6" fillId="0" borderId="1" xfId="2" applyNumberFormat="1" applyFont="1" applyAlignment="1" applyProtection="1">
      <alignment horizontal="right"/>
    </xf>
    <xf numFmtId="0" fontId="8" fillId="0" borderId="1" xfId="2" applyNumberFormat="1" applyFont="1" applyAlignment="1" applyProtection="1">
      <alignment horizontal="right"/>
    </xf>
    <xf numFmtId="0" fontId="6" fillId="0" borderId="4" xfId="5" applyNumberFormat="1" applyFont="1" applyBorder="1" applyAlignment="1" applyProtection="1">
      <alignment horizontal="center" vertical="center" wrapText="1"/>
    </xf>
    <xf numFmtId="0" fontId="13" fillId="0" borderId="4" xfId="5" applyNumberFormat="1" applyFont="1" applyBorder="1" applyAlignment="1" applyProtection="1">
      <alignment horizontal="center" vertical="center" wrapText="1"/>
    </xf>
    <xf numFmtId="0" fontId="6" fillId="0" borderId="4" xfId="4" applyFont="1" applyBorder="1" applyAlignment="1">
      <alignment horizontal="center"/>
    </xf>
    <xf numFmtId="0" fontId="7" fillId="0" borderId="0" xfId="0" applyFont="1" applyAlignment="1" applyProtection="1">
      <alignment wrapText="1"/>
      <protection locked="0"/>
    </xf>
    <xf numFmtId="0" fontId="6" fillId="0" borderId="1" xfId="1" applyNumberFormat="1" applyFont="1" applyAlignment="1" applyProtection="1">
      <alignment wrapText="1"/>
    </xf>
    <xf numFmtId="0" fontId="5" fillId="0" borderId="1" xfId="3" applyNumberFormat="1" applyFont="1" applyAlignment="1" applyProtection="1">
      <alignment horizontal="center" wrapText="1"/>
    </xf>
    <xf numFmtId="0" fontId="6" fillId="0" borderId="4" xfId="6" applyFont="1" applyFill="1" applyBorder="1" applyAlignment="1">
      <alignment vertical="top" wrapText="1"/>
    </xf>
    <xf numFmtId="0" fontId="6" fillId="0" borderId="1" xfId="10" applyNumberFormat="1" applyFont="1" applyFill="1" applyBorder="1" applyAlignment="1" applyProtection="1">
      <alignment horizontal="right" wrapText="1"/>
    </xf>
    <xf numFmtId="0" fontId="0" fillId="0" borderId="0" xfId="0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</cellXfs>
  <cellStyles count="26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  <cellStyle name="Финансовый" xfId="25" builtinId="3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7"/>
  <sheetViews>
    <sheetView showGridLines="0" tabSelected="1" zoomScale="90" zoomScaleNormal="90" zoomScaleSheetLayoutView="100" workbookViewId="0">
      <pane ySplit="12" topLeftCell="A229" activePane="bottomLeft" state="frozen"/>
      <selection pane="bottomLeft" activeCell="A83" sqref="A83"/>
    </sheetView>
  </sheetViews>
  <sheetFormatPr defaultColWidth="9.140625" defaultRowHeight="15" outlineLevelRow="7" x14ac:dyDescent="0.25"/>
  <cols>
    <col min="1" max="1" width="60.7109375" style="79" customWidth="1"/>
    <col min="2" max="2" width="6.28515625" style="1" customWidth="1"/>
    <col min="3" max="3" width="10.7109375" style="1" customWidth="1"/>
    <col min="4" max="4" width="5.28515625" style="1" customWidth="1"/>
    <col min="5" max="5" width="15.42578125" style="1" customWidth="1"/>
    <col min="6" max="6" width="15.28515625" style="1" customWidth="1"/>
    <col min="7" max="7" width="14.28515625" style="1" customWidth="1"/>
    <col min="8" max="8" width="1.140625" style="1" customWidth="1"/>
    <col min="9" max="9" width="16.140625" style="1" customWidth="1"/>
    <col min="10" max="16384" width="9.140625" style="1"/>
  </cols>
  <sheetData>
    <row r="1" spans="1:9" ht="9" customHeight="1" x14ac:dyDescent="0.25">
      <c r="A1" s="73"/>
      <c r="B1" s="7"/>
      <c r="C1" s="7"/>
      <c r="D1" s="7"/>
      <c r="E1" s="7"/>
      <c r="F1" s="66"/>
      <c r="G1" s="66"/>
    </row>
    <row r="2" spans="1:9" ht="15" customHeight="1" x14ac:dyDescent="0.25">
      <c r="A2" s="73"/>
      <c r="B2" s="7"/>
      <c r="C2" s="7"/>
      <c r="D2" s="7"/>
      <c r="E2" s="41"/>
      <c r="F2" s="67" t="s">
        <v>471</v>
      </c>
      <c r="G2" s="67"/>
    </row>
    <row r="3" spans="1:9" ht="16.149999999999999" customHeight="1" x14ac:dyDescent="0.25">
      <c r="A3" s="73"/>
      <c r="B3" s="7"/>
      <c r="C3" s="7"/>
      <c r="D3" s="7"/>
      <c r="E3" s="41"/>
      <c r="F3" s="67" t="s">
        <v>303</v>
      </c>
      <c r="G3" s="67"/>
    </row>
    <row r="4" spans="1:9" ht="13.9" customHeight="1" x14ac:dyDescent="0.25">
      <c r="A4" s="73"/>
      <c r="B4" s="7"/>
      <c r="C4" s="7"/>
      <c r="D4" s="7"/>
      <c r="E4" s="67" t="s">
        <v>304</v>
      </c>
      <c r="F4" s="67"/>
      <c r="G4" s="67"/>
    </row>
    <row r="5" spans="1:9" ht="15.6" customHeight="1" x14ac:dyDescent="0.25">
      <c r="A5" s="61"/>
      <c r="B5" s="62"/>
      <c r="C5" s="62"/>
      <c r="D5" s="62"/>
      <c r="E5" s="26"/>
      <c r="F5" s="68" t="s">
        <v>305</v>
      </c>
      <c r="G5" s="68"/>
      <c r="H5" s="2"/>
    </row>
    <row r="6" spans="1:9" ht="12.6" customHeight="1" x14ac:dyDescent="0.25">
      <c r="A6" s="74"/>
      <c r="B6" s="4"/>
      <c r="C6" s="4"/>
      <c r="D6" s="4"/>
      <c r="E6" s="4"/>
      <c r="F6" s="69" t="s">
        <v>483</v>
      </c>
      <c r="G6" s="69"/>
      <c r="H6" s="2"/>
    </row>
    <row r="7" spans="1:9" ht="11.45" customHeight="1" x14ac:dyDescent="0.25">
      <c r="A7" s="74"/>
      <c r="B7" s="4"/>
      <c r="C7" s="4"/>
      <c r="D7" s="4"/>
      <c r="E7" s="4"/>
      <c r="F7" s="8"/>
    </row>
    <row r="8" spans="1:9" ht="18" customHeight="1" x14ac:dyDescent="0.25">
      <c r="A8" s="60" t="s">
        <v>472</v>
      </c>
      <c r="B8" s="60"/>
      <c r="C8" s="60"/>
      <c r="D8" s="60"/>
      <c r="E8" s="60"/>
      <c r="F8" s="60"/>
      <c r="G8" s="60"/>
      <c r="H8" s="2"/>
    </row>
    <row r="9" spans="1:9" ht="13.9" customHeight="1" x14ac:dyDescent="0.25">
      <c r="A9" s="60"/>
      <c r="B9" s="60"/>
      <c r="C9" s="60"/>
      <c r="D9" s="60"/>
      <c r="E9" s="60"/>
      <c r="F9" s="60"/>
      <c r="G9" s="60"/>
      <c r="H9" s="2"/>
    </row>
    <row r="10" spans="1:9" ht="19.899999999999999" customHeight="1" x14ac:dyDescent="0.25">
      <c r="A10" s="75"/>
      <c r="B10" s="3"/>
      <c r="C10" s="3"/>
      <c r="D10" s="3"/>
      <c r="E10" s="3"/>
      <c r="F10" s="3"/>
      <c r="G10" s="5" t="s">
        <v>287</v>
      </c>
      <c r="H10" s="2"/>
    </row>
    <row r="11" spans="1:9" ht="17.45" customHeight="1" x14ac:dyDescent="0.25">
      <c r="A11" s="70" t="s">
        <v>283</v>
      </c>
      <c r="B11" s="71" t="s">
        <v>367</v>
      </c>
      <c r="C11" s="70" t="s">
        <v>284</v>
      </c>
      <c r="D11" s="70" t="s">
        <v>285</v>
      </c>
      <c r="E11" s="72" t="s">
        <v>286</v>
      </c>
      <c r="F11" s="72"/>
      <c r="G11" s="72"/>
      <c r="H11" s="2"/>
    </row>
    <row r="12" spans="1:9" ht="28.15" customHeight="1" x14ac:dyDescent="0.25">
      <c r="A12" s="70"/>
      <c r="B12" s="71"/>
      <c r="C12" s="70"/>
      <c r="D12" s="70"/>
      <c r="E12" s="6" t="s">
        <v>374</v>
      </c>
      <c r="F12" s="6" t="s">
        <v>334</v>
      </c>
      <c r="G12" s="6" t="s">
        <v>375</v>
      </c>
      <c r="H12" s="2"/>
    </row>
    <row r="13" spans="1:9" ht="18.600000000000001" customHeight="1" x14ac:dyDescent="0.25">
      <c r="A13" s="27">
        <v>1</v>
      </c>
      <c r="B13" s="27">
        <v>2</v>
      </c>
      <c r="C13" s="27">
        <v>3</v>
      </c>
      <c r="D13" s="27">
        <v>4</v>
      </c>
      <c r="E13" s="28">
        <v>5</v>
      </c>
      <c r="F13" s="28">
        <v>6</v>
      </c>
      <c r="G13" s="28">
        <v>7</v>
      </c>
      <c r="H13" s="52"/>
      <c r="I13" s="20"/>
    </row>
    <row r="14" spans="1:9" ht="20.45" customHeight="1" outlineLevel="1" x14ac:dyDescent="0.25">
      <c r="A14" s="15" t="s">
        <v>2</v>
      </c>
      <c r="B14" s="16" t="s">
        <v>3</v>
      </c>
      <c r="C14" s="17" t="s">
        <v>0</v>
      </c>
      <c r="D14" s="16" t="s">
        <v>1</v>
      </c>
      <c r="E14" s="12">
        <f>E15+E21+E32+E47+E53+E69+E75</f>
        <v>151338015</v>
      </c>
      <c r="F14" s="12">
        <f t="shared" ref="F14:G14" si="0">F15+F21+F32+F47+F53+F69+F75</f>
        <v>129131164.2</v>
      </c>
      <c r="G14" s="12">
        <f t="shared" si="0"/>
        <v>130768039.37</v>
      </c>
      <c r="H14" s="40"/>
      <c r="I14" s="38"/>
    </row>
    <row r="15" spans="1:9" ht="47.25" outlineLevel="2" x14ac:dyDescent="0.25">
      <c r="A15" s="15" t="s">
        <v>4</v>
      </c>
      <c r="B15" s="16" t="s">
        <v>5</v>
      </c>
      <c r="C15" s="17" t="s">
        <v>0</v>
      </c>
      <c r="D15" s="16" t="s">
        <v>1</v>
      </c>
      <c r="E15" s="12">
        <f>E16</f>
        <v>3632320</v>
      </c>
      <c r="F15" s="53">
        <f t="shared" ref="F15:G15" si="1">F16</f>
        <v>3158200</v>
      </c>
      <c r="G15" s="12">
        <f t="shared" si="1"/>
        <v>3158200</v>
      </c>
      <c r="H15" s="39">
        <f t="shared" ref="H15" si="2">H16</f>
        <v>0</v>
      </c>
      <c r="I15" s="38"/>
    </row>
    <row r="16" spans="1:9" ht="19.899999999999999" customHeight="1" outlineLevel="3" x14ac:dyDescent="0.25">
      <c r="A16" s="15" t="s">
        <v>6</v>
      </c>
      <c r="B16" s="16" t="s">
        <v>5</v>
      </c>
      <c r="C16" s="17" t="s">
        <v>7</v>
      </c>
      <c r="D16" s="16" t="s">
        <v>1</v>
      </c>
      <c r="E16" s="12">
        <f>E17</f>
        <v>3632320</v>
      </c>
      <c r="F16" s="53">
        <f t="shared" ref="F16:G16" si="3">F17</f>
        <v>3158200</v>
      </c>
      <c r="G16" s="12">
        <f t="shared" si="3"/>
        <v>3158200</v>
      </c>
      <c r="H16" s="40"/>
      <c r="I16" s="38"/>
    </row>
    <row r="17" spans="1:9" ht="19.149999999999999" customHeight="1" outlineLevel="4" x14ac:dyDescent="0.25">
      <c r="A17" s="15" t="s">
        <v>8</v>
      </c>
      <c r="B17" s="16" t="s">
        <v>5</v>
      </c>
      <c r="C17" s="17" t="s">
        <v>9</v>
      </c>
      <c r="D17" s="16" t="s">
        <v>1</v>
      </c>
      <c r="E17" s="12">
        <f>E18</f>
        <v>3632320</v>
      </c>
      <c r="F17" s="12">
        <f t="shared" ref="F17:G17" si="4">F18</f>
        <v>3158200</v>
      </c>
      <c r="G17" s="54">
        <f t="shared" si="4"/>
        <v>3158200</v>
      </c>
      <c r="H17" s="37"/>
      <c r="I17" s="38"/>
    </row>
    <row r="18" spans="1:9" ht="19.149999999999999" customHeight="1" outlineLevel="5" x14ac:dyDescent="0.25">
      <c r="A18" s="15" t="s">
        <v>10</v>
      </c>
      <c r="B18" s="16" t="s">
        <v>5</v>
      </c>
      <c r="C18" s="17" t="s">
        <v>11</v>
      </c>
      <c r="D18" s="16" t="s">
        <v>1</v>
      </c>
      <c r="E18" s="12">
        <f>E19</f>
        <v>3632320</v>
      </c>
      <c r="F18" s="12">
        <f t="shared" ref="F18:G19" si="5">F19</f>
        <v>3158200</v>
      </c>
      <c r="G18" s="12">
        <f t="shared" si="5"/>
        <v>3158200</v>
      </c>
      <c r="H18" s="37"/>
      <c r="I18" s="55"/>
    </row>
    <row r="19" spans="1:9" ht="78.75" outlineLevel="6" x14ac:dyDescent="0.25">
      <c r="A19" s="15" t="s">
        <v>12</v>
      </c>
      <c r="B19" s="16" t="s">
        <v>5</v>
      </c>
      <c r="C19" s="17" t="s">
        <v>11</v>
      </c>
      <c r="D19" s="16" t="s">
        <v>13</v>
      </c>
      <c r="E19" s="12">
        <f>E20</f>
        <v>3632320</v>
      </c>
      <c r="F19" s="12">
        <f t="shared" si="5"/>
        <v>3158200</v>
      </c>
      <c r="G19" s="12">
        <f t="shared" si="5"/>
        <v>3158200</v>
      </c>
      <c r="H19" s="40"/>
      <c r="I19" s="55"/>
    </row>
    <row r="20" spans="1:9" ht="20.45" customHeight="1" outlineLevel="7" x14ac:dyDescent="0.25">
      <c r="A20" s="15" t="s">
        <v>14</v>
      </c>
      <c r="B20" s="16" t="s">
        <v>5</v>
      </c>
      <c r="C20" s="17" t="s">
        <v>11</v>
      </c>
      <c r="D20" s="16" t="s">
        <v>15</v>
      </c>
      <c r="E20" s="12">
        <v>3632320</v>
      </c>
      <c r="F20" s="13">
        <v>3158200</v>
      </c>
      <c r="G20" s="13">
        <v>3158200</v>
      </c>
      <c r="H20" s="40"/>
      <c r="I20" s="55"/>
    </row>
    <row r="21" spans="1:9" ht="37.15" customHeight="1" outlineLevel="7" x14ac:dyDescent="0.25">
      <c r="A21" s="15" t="s">
        <v>277</v>
      </c>
      <c r="B21" s="16" t="s">
        <v>278</v>
      </c>
      <c r="C21" s="17" t="s">
        <v>0</v>
      </c>
      <c r="D21" s="16" t="s">
        <v>1</v>
      </c>
      <c r="E21" s="12">
        <f>E22</f>
        <v>2624790</v>
      </c>
      <c r="F21" s="12">
        <f t="shared" ref="F21:G21" si="6">F22</f>
        <v>2219011.2000000002</v>
      </c>
      <c r="G21" s="12">
        <f t="shared" si="6"/>
        <v>2241370.37</v>
      </c>
      <c r="H21" s="40"/>
      <c r="I21" s="55"/>
    </row>
    <row r="22" spans="1:9" ht="20.45" customHeight="1" outlineLevel="7" x14ac:dyDescent="0.25">
      <c r="A22" s="15" t="s">
        <v>6</v>
      </c>
      <c r="B22" s="16" t="s">
        <v>278</v>
      </c>
      <c r="C22" s="17" t="s">
        <v>7</v>
      </c>
      <c r="D22" s="16" t="s">
        <v>1</v>
      </c>
      <c r="E22" s="12">
        <f>E23</f>
        <v>2624790</v>
      </c>
      <c r="F22" s="12">
        <f t="shared" ref="F22:G22" si="7">F23</f>
        <v>2219011.2000000002</v>
      </c>
      <c r="G22" s="12">
        <f t="shared" si="7"/>
        <v>2241370.37</v>
      </c>
      <c r="H22" s="40"/>
      <c r="I22" s="55"/>
    </row>
    <row r="23" spans="1:9" ht="33.6" customHeight="1" outlineLevel="7" x14ac:dyDescent="0.25">
      <c r="A23" s="15" t="s">
        <v>8</v>
      </c>
      <c r="B23" s="16" t="s">
        <v>278</v>
      </c>
      <c r="C23" s="17" t="s">
        <v>9</v>
      </c>
      <c r="D23" s="16" t="s">
        <v>1</v>
      </c>
      <c r="E23" s="12">
        <f>E24+E29</f>
        <v>2624790</v>
      </c>
      <c r="F23" s="12">
        <f t="shared" ref="F23:G23" si="8">F24+F29</f>
        <v>2219011.2000000002</v>
      </c>
      <c r="G23" s="12">
        <f t="shared" si="8"/>
        <v>2241370.37</v>
      </c>
      <c r="H23" s="40"/>
      <c r="I23" s="55"/>
    </row>
    <row r="24" spans="1:9" ht="20.45" customHeight="1" outlineLevel="7" x14ac:dyDescent="0.25">
      <c r="A24" s="15" t="s">
        <v>22</v>
      </c>
      <c r="B24" s="16" t="s">
        <v>278</v>
      </c>
      <c r="C24" s="17" t="s">
        <v>23</v>
      </c>
      <c r="D24" s="16" t="s">
        <v>1</v>
      </c>
      <c r="E24" s="12">
        <f>E25+E27</f>
        <v>2604790</v>
      </c>
      <c r="F24" s="12">
        <f t="shared" ref="F24:G24" si="9">F25+F27</f>
        <v>2199060</v>
      </c>
      <c r="G24" s="12">
        <f t="shared" si="9"/>
        <v>2221560</v>
      </c>
      <c r="H24" s="40"/>
      <c r="I24" s="55"/>
    </row>
    <row r="25" spans="1:9" ht="54" customHeight="1" outlineLevel="7" x14ac:dyDescent="0.25">
      <c r="A25" s="15" t="s">
        <v>12</v>
      </c>
      <c r="B25" s="16" t="s">
        <v>278</v>
      </c>
      <c r="C25" s="17" t="s">
        <v>23</v>
      </c>
      <c r="D25" s="16" t="s">
        <v>13</v>
      </c>
      <c r="E25" s="12">
        <f>E26</f>
        <v>2551590</v>
      </c>
      <c r="F25" s="12">
        <f t="shared" ref="F25:G25" si="10">F26</f>
        <v>2164860</v>
      </c>
      <c r="G25" s="12">
        <f t="shared" si="10"/>
        <v>2164860</v>
      </c>
      <c r="H25" s="40"/>
      <c r="I25" s="55"/>
    </row>
    <row r="26" spans="1:9" ht="20.45" customHeight="1" outlineLevel="7" x14ac:dyDescent="0.25">
      <c r="A26" s="15" t="s">
        <v>14</v>
      </c>
      <c r="B26" s="16" t="s">
        <v>278</v>
      </c>
      <c r="C26" s="17" t="s">
        <v>23</v>
      </c>
      <c r="D26" s="16" t="s">
        <v>15</v>
      </c>
      <c r="E26" s="12">
        <v>2551590</v>
      </c>
      <c r="F26" s="13">
        <v>2164860</v>
      </c>
      <c r="G26" s="13">
        <v>2164860</v>
      </c>
      <c r="H26" s="40"/>
      <c r="I26" s="55"/>
    </row>
    <row r="27" spans="1:9" ht="20.45" customHeight="1" outlineLevel="7" x14ac:dyDescent="0.25">
      <c r="A27" s="15" t="s">
        <v>18</v>
      </c>
      <c r="B27" s="16" t="s">
        <v>278</v>
      </c>
      <c r="C27" s="17" t="s">
        <v>23</v>
      </c>
      <c r="D27" s="16" t="s">
        <v>19</v>
      </c>
      <c r="E27" s="12">
        <f>E28</f>
        <v>53200</v>
      </c>
      <c r="F27" s="12">
        <f t="shared" ref="F27:G27" si="11">F28</f>
        <v>34200</v>
      </c>
      <c r="G27" s="12">
        <f t="shared" si="11"/>
        <v>56700</v>
      </c>
      <c r="H27" s="40"/>
      <c r="I27" s="55"/>
    </row>
    <row r="28" spans="1:9" ht="20.45" customHeight="1" outlineLevel="7" x14ac:dyDescent="0.25">
      <c r="A28" s="15" t="s">
        <v>20</v>
      </c>
      <c r="B28" s="16" t="s">
        <v>278</v>
      </c>
      <c r="C28" s="17" t="s">
        <v>23</v>
      </c>
      <c r="D28" s="16" t="s">
        <v>21</v>
      </c>
      <c r="E28" s="12">
        <v>53200</v>
      </c>
      <c r="F28" s="13">
        <v>34200</v>
      </c>
      <c r="G28" s="13">
        <v>56700</v>
      </c>
      <c r="H28" s="40"/>
      <c r="I28" s="55"/>
    </row>
    <row r="29" spans="1:9" ht="36" customHeight="1" outlineLevel="7" x14ac:dyDescent="0.25">
      <c r="A29" s="15" t="s">
        <v>279</v>
      </c>
      <c r="B29" s="16" t="s">
        <v>278</v>
      </c>
      <c r="C29" s="17" t="s">
        <v>280</v>
      </c>
      <c r="D29" s="16" t="s">
        <v>1</v>
      </c>
      <c r="E29" s="12">
        <f>E30</f>
        <v>20000</v>
      </c>
      <c r="F29" s="12">
        <f t="shared" ref="F29:G29" si="12">F30</f>
        <v>19951.2</v>
      </c>
      <c r="G29" s="12">
        <f t="shared" si="12"/>
        <v>19810.37</v>
      </c>
      <c r="H29" s="40"/>
      <c r="I29" s="55"/>
    </row>
    <row r="30" spans="1:9" ht="71.25" customHeight="1" outlineLevel="7" x14ac:dyDescent="0.25">
      <c r="A30" s="15" t="s">
        <v>12</v>
      </c>
      <c r="B30" s="16" t="s">
        <v>278</v>
      </c>
      <c r="C30" s="17" t="s">
        <v>280</v>
      </c>
      <c r="D30" s="16" t="s">
        <v>13</v>
      </c>
      <c r="E30" s="12">
        <f>E31</f>
        <v>20000</v>
      </c>
      <c r="F30" s="12">
        <f t="shared" ref="F30:G30" si="13">F31</f>
        <v>19951.2</v>
      </c>
      <c r="G30" s="12">
        <f t="shared" si="13"/>
        <v>19810.37</v>
      </c>
      <c r="H30" s="40"/>
      <c r="I30" s="55"/>
    </row>
    <row r="31" spans="1:9" ht="22.5" customHeight="1" outlineLevel="7" x14ac:dyDescent="0.25">
      <c r="A31" s="15" t="s">
        <v>288</v>
      </c>
      <c r="B31" s="16" t="s">
        <v>278</v>
      </c>
      <c r="C31" s="17" t="s">
        <v>280</v>
      </c>
      <c r="D31" s="16" t="s">
        <v>15</v>
      </c>
      <c r="E31" s="12">
        <v>20000</v>
      </c>
      <c r="F31" s="13">
        <v>19951.2</v>
      </c>
      <c r="G31" s="13">
        <v>19810.37</v>
      </c>
      <c r="H31" s="40"/>
      <c r="I31" s="55"/>
    </row>
    <row r="32" spans="1:9" ht="49.5" customHeight="1" outlineLevel="2" x14ac:dyDescent="0.25">
      <c r="A32" s="15" t="s">
        <v>16</v>
      </c>
      <c r="B32" s="18" t="s">
        <v>17</v>
      </c>
      <c r="C32" s="17" t="s">
        <v>0</v>
      </c>
      <c r="D32" s="16" t="s">
        <v>1</v>
      </c>
      <c r="E32" s="12">
        <f>E33</f>
        <v>82730060</v>
      </c>
      <c r="F32" s="12">
        <f>F33</f>
        <v>70855960</v>
      </c>
      <c r="G32" s="12">
        <f t="shared" ref="G32" si="14">G33</f>
        <v>71856930</v>
      </c>
      <c r="H32" s="56"/>
      <c r="I32" s="55"/>
    </row>
    <row r="33" spans="1:9" ht="19.899999999999999" customHeight="1" outlineLevel="3" x14ac:dyDescent="0.25">
      <c r="A33" s="15" t="s">
        <v>6</v>
      </c>
      <c r="B33" s="16" t="s">
        <v>17</v>
      </c>
      <c r="C33" s="17" t="s">
        <v>7</v>
      </c>
      <c r="D33" s="16" t="s">
        <v>1</v>
      </c>
      <c r="E33" s="12">
        <f>E34</f>
        <v>82730060</v>
      </c>
      <c r="F33" s="12">
        <f>F34</f>
        <v>70855960</v>
      </c>
      <c r="G33" s="12">
        <f t="shared" ref="G33" si="15">G34</f>
        <v>71856930</v>
      </c>
      <c r="H33" s="37"/>
      <c r="I33" s="55"/>
    </row>
    <row r="34" spans="1:9" ht="35.25" customHeight="1" outlineLevel="4" x14ac:dyDescent="0.25">
      <c r="A34" s="15" t="s">
        <v>8</v>
      </c>
      <c r="B34" s="16" t="s">
        <v>17</v>
      </c>
      <c r="C34" s="17" t="s">
        <v>9</v>
      </c>
      <c r="D34" s="16" t="s">
        <v>1</v>
      </c>
      <c r="E34" s="12">
        <f>E35+E42</f>
        <v>82730060</v>
      </c>
      <c r="F34" s="12">
        <f>F35+F42</f>
        <v>70855960</v>
      </c>
      <c r="G34" s="12">
        <f t="shared" ref="G34" si="16">G35+G42</f>
        <v>71856930</v>
      </c>
      <c r="H34" s="37"/>
      <c r="I34" s="55"/>
    </row>
    <row r="35" spans="1:9" ht="31.5" outlineLevel="5" x14ac:dyDescent="0.25">
      <c r="A35" s="15" t="s">
        <v>22</v>
      </c>
      <c r="B35" s="16" t="s">
        <v>17</v>
      </c>
      <c r="C35" s="17" t="s">
        <v>23</v>
      </c>
      <c r="D35" s="16" t="s">
        <v>1</v>
      </c>
      <c r="E35" s="12">
        <f>E36+E38+E40</f>
        <v>77142600</v>
      </c>
      <c r="F35" s="12">
        <f t="shared" ref="F35:G35" si="17">F36+F38+F40</f>
        <v>66038110</v>
      </c>
      <c r="G35" s="12">
        <f t="shared" si="17"/>
        <v>67022710</v>
      </c>
      <c r="H35" s="37"/>
      <c r="I35" s="55"/>
    </row>
    <row r="36" spans="1:9" ht="61.5" customHeight="1" outlineLevel="6" x14ac:dyDescent="0.25">
      <c r="A36" s="15" t="s">
        <v>12</v>
      </c>
      <c r="B36" s="16" t="s">
        <v>17</v>
      </c>
      <c r="C36" s="17" t="s">
        <v>23</v>
      </c>
      <c r="D36" s="16" t="s">
        <v>13</v>
      </c>
      <c r="E36" s="12">
        <f>E37</f>
        <v>74284980</v>
      </c>
      <c r="F36" s="12">
        <f t="shared" ref="F36:G36" si="18">F37</f>
        <v>64013350</v>
      </c>
      <c r="G36" s="12">
        <f t="shared" si="18"/>
        <v>64013350</v>
      </c>
      <c r="H36" s="37"/>
      <c r="I36" s="55"/>
    </row>
    <row r="37" spans="1:9" ht="20.45" customHeight="1" outlineLevel="7" x14ac:dyDescent="0.25">
      <c r="A37" s="15" t="s">
        <v>14</v>
      </c>
      <c r="B37" s="16" t="s">
        <v>17</v>
      </c>
      <c r="C37" s="17" t="s">
        <v>23</v>
      </c>
      <c r="D37" s="16" t="s">
        <v>15</v>
      </c>
      <c r="E37" s="12">
        <v>74284980</v>
      </c>
      <c r="F37" s="13">
        <v>64013350</v>
      </c>
      <c r="G37" s="13">
        <v>64013350</v>
      </c>
      <c r="H37" s="37"/>
      <c r="I37" s="55"/>
    </row>
    <row r="38" spans="1:9" ht="31.5" outlineLevel="6" x14ac:dyDescent="0.25">
      <c r="A38" s="15" t="s">
        <v>18</v>
      </c>
      <c r="B38" s="16" t="s">
        <v>17</v>
      </c>
      <c r="C38" s="17" t="s">
        <v>23</v>
      </c>
      <c r="D38" s="16" t="s">
        <v>19</v>
      </c>
      <c r="E38" s="12">
        <f>E39</f>
        <v>2853420</v>
      </c>
      <c r="F38" s="12">
        <f t="shared" ref="F38:G38" si="19">F39</f>
        <v>2020560</v>
      </c>
      <c r="G38" s="12">
        <f t="shared" si="19"/>
        <v>3005160</v>
      </c>
      <c r="H38" s="37"/>
      <c r="I38" s="55"/>
    </row>
    <row r="39" spans="1:9" ht="31.5" outlineLevel="7" x14ac:dyDescent="0.25">
      <c r="A39" s="15" t="s">
        <v>20</v>
      </c>
      <c r="B39" s="16" t="s">
        <v>17</v>
      </c>
      <c r="C39" s="17" t="s">
        <v>23</v>
      </c>
      <c r="D39" s="16" t="s">
        <v>21</v>
      </c>
      <c r="E39" s="12">
        <v>2853420</v>
      </c>
      <c r="F39" s="13">
        <v>2020560</v>
      </c>
      <c r="G39" s="13">
        <v>3005160</v>
      </c>
      <c r="H39" s="37"/>
      <c r="I39" s="55"/>
    </row>
    <row r="40" spans="1:9" ht="21.75" customHeight="1" outlineLevel="6" x14ac:dyDescent="0.25">
      <c r="A40" s="15" t="s">
        <v>28</v>
      </c>
      <c r="B40" s="16" t="s">
        <v>17</v>
      </c>
      <c r="C40" s="17" t="s">
        <v>23</v>
      </c>
      <c r="D40" s="16" t="s">
        <v>29</v>
      </c>
      <c r="E40" s="12">
        <f>E41</f>
        <v>4200</v>
      </c>
      <c r="F40" s="12">
        <f t="shared" ref="F40:G40" si="20">F41</f>
        <v>4200</v>
      </c>
      <c r="G40" s="12">
        <f t="shared" si="20"/>
        <v>4200</v>
      </c>
      <c r="H40" s="37"/>
      <c r="I40" s="55"/>
    </row>
    <row r="41" spans="1:9" ht="21.75" customHeight="1" outlineLevel="7" x14ac:dyDescent="0.25">
      <c r="A41" s="15" t="s">
        <v>30</v>
      </c>
      <c r="B41" s="16" t="s">
        <v>17</v>
      </c>
      <c r="C41" s="17" t="s">
        <v>23</v>
      </c>
      <c r="D41" s="16" t="s">
        <v>31</v>
      </c>
      <c r="E41" s="12">
        <v>4200</v>
      </c>
      <c r="F41" s="13">
        <v>4200</v>
      </c>
      <c r="G41" s="13">
        <v>4200</v>
      </c>
      <c r="H41" s="37"/>
      <c r="I41" s="55"/>
    </row>
    <row r="42" spans="1:9" ht="47.25" outlineLevel="5" x14ac:dyDescent="0.25">
      <c r="A42" s="15" t="s">
        <v>32</v>
      </c>
      <c r="B42" s="16" t="s">
        <v>17</v>
      </c>
      <c r="C42" s="17" t="s">
        <v>33</v>
      </c>
      <c r="D42" s="16" t="s">
        <v>1</v>
      </c>
      <c r="E42" s="12">
        <f>E43+E45</f>
        <v>5587460</v>
      </c>
      <c r="F42" s="12">
        <f>F43+F45</f>
        <v>4817850</v>
      </c>
      <c r="G42" s="12">
        <f t="shared" ref="G42" si="21">G43+G45</f>
        <v>4834220</v>
      </c>
      <c r="H42" s="37"/>
      <c r="I42" s="55"/>
    </row>
    <row r="43" spans="1:9" ht="66" customHeight="1" outlineLevel="6" x14ac:dyDescent="0.25">
      <c r="A43" s="15" t="s">
        <v>12</v>
      </c>
      <c r="B43" s="16" t="s">
        <v>17</v>
      </c>
      <c r="C43" s="17" t="s">
        <v>33</v>
      </c>
      <c r="D43" s="16" t="s">
        <v>13</v>
      </c>
      <c r="E43" s="12">
        <f>E44</f>
        <v>5564110</v>
      </c>
      <c r="F43" s="12">
        <f t="shared" ref="F43:G43" si="22">F44</f>
        <v>4792920</v>
      </c>
      <c r="G43" s="12">
        <f t="shared" si="22"/>
        <v>4792920</v>
      </c>
      <c r="H43" s="37"/>
      <c r="I43" s="55"/>
    </row>
    <row r="44" spans="1:9" ht="31.5" outlineLevel="7" x14ac:dyDescent="0.25">
      <c r="A44" s="15" t="s">
        <v>14</v>
      </c>
      <c r="B44" s="16" t="s">
        <v>17</v>
      </c>
      <c r="C44" s="17" t="s">
        <v>33</v>
      </c>
      <c r="D44" s="16" t="s">
        <v>15</v>
      </c>
      <c r="E44" s="12">
        <v>5564110</v>
      </c>
      <c r="F44" s="13">
        <v>4792920</v>
      </c>
      <c r="G44" s="13">
        <v>4792920</v>
      </c>
      <c r="H44" s="37"/>
      <c r="I44" s="55"/>
    </row>
    <row r="45" spans="1:9" ht="31.5" outlineLevel="6" x14ac:dyDescent="0.25">
      <c r="A45" s="15" t="s">
        <v>18</v>
      </c>
      <c r="B45" s="16" t="s">
        <v>17</v>
      </c>
      <c r="C45" s="17" t="s">
        <v>33</v>
      </c>
      <c r="D45" s="16" t="s">
        <v>19</v>
      </c>
      <c r="E45" s="12">
        <f>E46</f>
        <v>23350</v>
      </c>
      <c r="F45" s="12">
        <f t="shared" ref="F45:G45" si="23">F46</f>
        <v>24930</v>
      </c>
      <c r="G45" s="12">
        <f t="shared" si="23"/>
        <v>41300</v>
      </c>
      <c r="H45" s="37"/>
      <c r="I45" s="55"/>
    </row>
    <row r="46" spans="1:9" ht="31.5" outlineLevel="7" x14ac:dyDescent="0.25">
      <c r="A46" s="15" t="s">
        <v>20</v>
      </c>
      <c r="B46" s="16" t="s">
        <v>17</v>
      </c>
      <c r="C46" s="17" t="s">
        <v>33</v>
      </c>
      <c r="D46" s="16" t="s">
        <v>21</v>
      </c>
      <c r="E46" s="12">
        <v>23350</v>
      </c>
      <c r="F46" s="13">
        <v>24930</v>
      </c>
      <c r="G46" s="13">
        <v>41300</v>
      </c>
      <c r="H46" s="37"/>
      <c r="I46" s="55"/>
    </row>
    <row r="47" spans="1:9" ht="15.75" outlineLevel="2" x14ac:dyDescent="0.25">
      <c r="A47" s="15" t="s">
        <v>34</v>
      </c>
      <c r="B47" s="16" t="s">
        <v>35</v>
      </c>
      <c r="C47" s="17" t="s">
        <v>0</v>
      </c>
      <c r="D47" s="16" t="s">
        <v>1</v>
      </c>
      <c r="E47" s="12">
        <f>E48</f>
        <v>8012</v>
      </c>
      <c r="F47" s="12">
        <f t="shared" ref="F47:G51" si="24">F48</f>
        <v>8311</v>
      </c>
      <c r="G47" s="12">
        <f t="shared" si="24"/>
        <v>102703</v>
      </c>
      <c r="H47" s="37"/>
      <c r="I47" s="55"/>
    </row>
    <row r="48" spans="1:9" ht="15.75" outlineLevel="3" x14ac:dyDescent="0.25">
      <c r="A48" s="15" t="s">
        <v>6</v>
      </c>
      <c r="B48" s="16" t="s">
        <v>35</v>
      </c>
      <c r="C48" s="17" t="s">
        <v>7</v>
      </c>
      <c r="D48" s="16" t="s">
        <v>1</v>
      </c>
      <c r="E48" s="12">
        <f>E49</f>
        <v>8012</v>
      </c>
      <c r="F48" s="12">
        <f t="shared" si="24"/>
        <v>8311</v>
      </c>
      <c r="G48" s="12">
        <f t="shared" si="24"/>
        <v>102703</v>
      </c>
      <c r="H48" s="37"/>
      <c r="I48" s="55"/>
    </row>
    <row r="49" spans="1:9" ht="39.75" customHeight="1" outlineLevel="4" x14ac:dyDescent="0.25">
      <c r="A49" s="15" t="s">
        <v>8</v>
      </c>
      <c r="B49" s="16" t="s">
        <v>35</v>
      </c>
      <c r="C49" s="17" t="s">
        <v>9</v>
      </c>
      <c r="D49" s="16" t="s">
        <v>1</v>
      </c>
      <c r="E49" s="12">
        <f>E50</f>
        <v>8012</v>
      </c>
      <c r="F49" s="12">
        <f t="shared" si="24"/>
        <v>8311</v>
      </c>
      <c r="G49" s="12">
        <f t="shared" si="24"/>
        <v>102703</v>
      </c>
      <c r="H49" s="37"/>
      <c r="I49" s="55"/>
    </row>
    <row r="50" spans="1:9" ht="54" customHeight="1" outlineLevel="5" x14ac:dyDescent="0.25">
      <c r="A50" s="15" t="s">
        <v>36</v>
      </c>
      <c r="B50" s="16" t="s">
        <v>35</v>
      </c>
      <c r="C50" s="17">
        <v>9999951200</v>
      </c>
      <c r="D50" s="16" t="s">
        <v>1</v>
      </c>
      <c r="E50" s="12">
        <f>E51</f>
        <v>8012</v>
      </c>
      <c r="F50" s="12">
        <f t="shared" si="24"/>
        <v>8311</v>
      </c>
      <c r="G50" s="12">
        <f t="shared" si="24"/>
        <v>102703</v>
      </c>
      <c r="H50" s="37"/>
      <c r="I50" s="55"/>
    </row>
    <row r="51" spans="1:9" ht="31.5" outlineLevel="6" x14ac:dyDescent="0.25">
      <c r="A51" s="15" t="s">
        <v>18</v>
      </c>
      <c r="B51" s="16" t="s">
        <v>35</v>
      </c>
      <c r="C51" s="17" t="s">
        <v>37</v>
      </c>
      <c r="D51" s="16" t="s">
        <v>19</v>
      </c>
      <c r="E51" s="12">
        <f>E52</f>
        <v>8012</v>
      </c>
      <c r="F51" s="12">
        <f t="shared" si="24"/>
        <v>8311</v>
      </c>
      <c r="G51" s="12">
        <f t="shared" si="24"/>
        <v>102703</v>
      </c>
      <c r="H51" s="37"/>
      <c r="I51" s="55"/>
    </row>
    <row r="52" spans="1:9" ht="31.5" outlineLevel="7" x14ac:dyDescent="0.25">
      <c r="A52" s="15" t="s">
        <v>20</v>
      </c>
      <c r="B52" s="16" t="s">
        <v>35</v>
      </c>
      <c r="C52" s="17" t="s">
        <v>37</v>
      </c>
      <c r="D52" s="16" t="s">
        <v>21</v>
      </c>
      <c r="E52" s="12">
        <v>8012</v>
      </c>
      <c r="F52" s="13">
        <v>8311</v>
      </c>
      <c r="G52" s="13">
        <v>102703</v>
      </c>
      <c r="H52" s="37"/>
      <c r="I52" s="55"/>
    </row>
    <row r="53" spans="1:9" ht="47.25" outlineLevel="2" x14ac:dyDescent="0.25">
      <c r="A53" s="15" t="s">
        <v>38</v>
      </c>
      <c r="B53" s="16" t="s">
        <v>39</v>
      </c>
      <c r="C53" s="17" t="s">
        <v>0</v>
      </c>
      <c r="D53" s="16" t="s">
        <v>1</v>
      </c>
      <c r="E53" s="12">
        <f t="shared" ref="E53:G54" si="25">E54</f>
        <v>12789730</v>
      </c>
      <c r="F53" s="12">
        <f t="shared" si="25"/>
        <v>10883750</v>
      </c>
      <c r="G53" s="12">
        <f t="shared" si="25"/>
        <v>10663150</v>
      </c>
      <c r="H53" s="37"/>
      <c r="I53" s="55"/>
    </row>
    <row r="54" spans="1:9" ht="15.75" outlineLevel="3" x14ac:dyDescent="0.25">
      <c r="A54" s="15" t="s">
        <v>6</v>
      </c>
      <c r="B54" s="16" t="s">
        <v>39</v>
      </c>
      <c r="C54" s="17" t="s">
        <v>7</v>
      </c>
      <c r="D54" s="16" t="s">
        <v>1</v>
      </c>
      <c r="E54" s="12">
        <f t="shared" si="25"/>
        <v>12789730</v>
      </c>
      <c r="F54" s="12">
        <f t="shared" si="25"/>
        <v>10883750</v>
      </c>
      <c r="G54" s="12">
        <f t="shared" si="25"/>
        <v>10663150</v>
      </c>
      <c r="H54" s="37"/>
      <c r="I54" s="55"/>
    </row>
    <row r="55" spans="1:9" ht="29.45" customHeight="1" outlineLevel="4" x14ac:dyDescent="0.25">
      <c r="A55" s="15" t="s">
        <v>8</v>
      </c>
      <c r="B55" s="16" t="s">
        <v>39</v>
      </c>
      <c r="C55" s="17" t="s">
        <v>9</v>
      </c>
      <c r="D55" s="16" t="s">
        <v>1</v>
      </c>
      <c r="E55" s="12">
        <f>E56+E61+E66</f>
        <v>12789730</v>
      </c>
      <c r="F55" s="12">
        <f t="shared" ref="F55:G55" si="26">F56+F61+F66</f>
        <v>10883750</v>
      </c>
      <c r="G55" s="12">
        <f t="shared" si="26"/>
        <v>10663150</v>
      </c>
      <c r="H55" s="37"/>
      <c r="I55" s="55"/>
    </row>
    <row r="56" spans="1:9" ht="31.5" outlineLevel="5" x14ac:dyDescent="0.25">
      <c r="A56" s="15" t="s">
        <v>22</v>
      </c>
      <c r="B56" s="16" t="s">
        <v>39</v>
      </c>
      <c r="C56" s="17" t="s">
        <v>23</v>
      </c>
      <c r="D56" s="16" t="s">
        <v>1</v>
      </c>
      <c r="E56" s="12">
        <f>E57+E59</f>
        <v>10256240</v>
      </c>
      <c r="F56" s="12">
        <f t="shared" ref="F56:G56" si="27">F57+F59</f>
        <v>8700700</v>
      </c>
      <c r="G56" s="12">
        <f t="shared" si="27"/>
        <v>8456400</v>
      </c>
      <c r="H56" s="37"/>
      <c r="I56" s="55"/>
    </row>
    <row r="57" spans="1:9" ht="65.25" customHeight="1" outlineLevel="6" x14ac:dyDescent="0.25">
      <c r="A57" s="15" t="s">
        <v>12</v>
      </c>
      <c r="B57" s="16" t="s">
        <v>39</v>
      </c>
      <c r="C57" s="17" t="s">
        <v>23</v>
      </c>
      <c r="D57" s="16" t="s">
        <v>13</v>
      </c>
      <c r="E57" s="12">
        <f>E58</f>
        <v>9414140</v>
      </c>
      <c r="F57" s="12">
        <f t="shared" ref="F57:G57" si="28">F58</f>
        <v>8159500</v>
      </c>
      <c r="G57" s="12">
        <f t="shared" si="28"/>
        <v>8159500</v>
      </c>
      <c r="H57" s="37"/>
      <c r="I57" s="55"/>
    </row>
    <row r="58" spans="1:9" ht="17.45" customHeight="1" outlineLevel="7" x14ac:dyDescent="0.25">
      <c r="A58" s="15" t="s">
        <v>14</v>
      </c>
      <c r="B58" s="16" t="s">
        <v>39</v>
      </c>
      <c r="C58" s="17" t="s">
        <v>23</v>
      </c>
      <c r="D58" s="16" t="s">
        <v>15</v>
      </c>
      <c r="E58" s="12">
        <v>9414140</v>
      </c>
      <c r="F58" s="13">
        <v>8159500</v>
      </c>
      <c r="G58" s="13">
        <v>8159500</v>
      </c>
      <c r="H58" s="37"/>
      <c r="I58" s="55"/>
    </row>
    <row r="59" spans="1:9" ht="31.5" outlineLevel="6" x14ac:dyDescent="0.25">
      <c r="A59" s="15" t="s">
        <v>18</v>
      </c>
      <c r="B59" s="16" t="s">
        <v>39</v>
      </c>
      <c r="C59" s="17" t="s">
        <v>23</v>
      </c>
      <c r="D59" s="16" t="s">
        <v>19</v>
      </c>
      <c r="E59" s="12">
        <f>E60</f>
        <v>842100</v>
      </c>
      <c r="F59" s="12">
        <f t="shared" ref="F59:G59" si="29">F60</f>
        <v>541200</v>
      </c>
      <c r="G59" s="12">
        <f t="shared" si="29"/>
        <v>296900</v>
      </c>
      <c r="H59" s="37"/>
      <c r="I59" s="55"/>
    </row>
    <row r="60" spans="1:9" ht="31.5" outlineLevel="7" x14ac:dyDescent="0.25">
      <c r="A60" s="15" t="s">
        <v>20</v>
      </c>
      <c r="B60" s="16" t="s">
        <v>39</v>
      </c>
      <c r="C60" s="17" t="s">
        <v>23</v>
      </c>
      <c r="D60" s="16" t="s">
        <v>21</v>
      </c>
      <c r="E60" s="12">
        <v>842100</v>
      </c>
      <c r="F60" s="13">
        <v>541200</v>
      </c>
      <c r="G60" s="13">
        <v>296900</v>
      </c>
      <c r="H60" s="37"/>
      <c r="I60" s="55"/>
    </row>
    <row r="61" spans="1:9" ht="31.5" outlineLevel="7" x14ac:dyDescent="0.25">
      <c r="A61" s="15" t="s">
        <v>366</v>
      </c>
      <c r="B61" s="16" t="s">
        <v>39</v>
      </c>
      <c r="C61" s="17" t="s">
        <v>281</v>
      </c>
      <c r="D61" s="16" t="s">
        <v>1</v>
      </c>
      <c r="E61" s="12">
        <f>E62+E65</f>
        <v>1126700</v>
      </c>
      <c r="F61" s="12">
        <f t="shared" ref="F61:G61" si="30">F62+F65</f>
        <v>959850</v>
      </c>
      <c r="G61" s="12">
        <f t="shared" si="30"/>
        <v>983550</v>
      </c>
      <c r="H61" s="37"/>
      <c r="I61" s="55"/>
    </row>
    <row r="62" spans="1:9" ht="66" customHeight="1" outlineLevel="7" x14ac:dyDescent="0.25">
      <c r="A62" s="15" t="s">
        <v>289</v>
      </c>
      <c r="B62" s="16" t="s">
        <v>39</v>
      </c>
      <c r="C62" s="17" t="s">
        <v>281</v>
      </c>
      <c r="D62" s="16" t="s">
        <v>13</v>
      </c>
      <c r="E62" s="12">
        <f>E63</f>
        <v>1070500</v>
      </c>
      <c r="F62" s="12">
        <f t="shared" ref="F62:G62" si="31">F63</f>
        <v>923750</v>
      </c>
      <c r="G62" s="12">
        <f t="shared" si="31"/>
        <v>923750</v>
      </c>
      <c r="H62" s="37"/>
      <c r="I62" s="55"/>
    </row>
    <row r="63" spans="1:9" ht="15.75" outlineLevel="7" x14ac:dyDescent="0.25">
      <c r="A63" s="15" t="s">
        <v>288</v>
      </c>
      <c r="B63" s="16" t="s">
        <v>39</v>
      </c>
      <c r="C63" s="17" t="s">
        <v>281</v>
      </c>
      <c r="D63" s="16" t="s">
        <v>15</v>
      </c>
      <c r="E63" s="12">
        <v>1070500</v>
      </c>
      <c r="F63" s="12">
        <v>923750</v>
      </c>
      <c r="G63" s="12">
        <v>923750</v>
      </c>
      <c r="H63" s="37"/>
      <c r="I63" s="55"/>
    </row>
    <row r="64" spans="1:9" ht="31.5" outlineLevel="7" x14ac:dyDescent="0.25">
      <c r="A64" s="15" t="s">
        <v>290</v>
      </c>
      <c r="B64" s="16" t="s">
        <v>39</v>
      </c>
      <c r="C64" s="17" t="s">
        <v>281</v>
      </c>
      <c r="D64" s="16" t="s">
        <v>19</v>
      </c>
      <c r="E64" s="12">
        <f>E65</f>
        <v>56200</v>
      </c>
      <c r="F64" s="12">
        <f t="shared" ref="F64:G64" si="32">F65</f>
        <v>36100</v>
      </c>
      <c r="G64" s="12">
        <f t="shared" si="32"/>
        <v>59800</v>
      </c>
      <c r="H64" s="37"/>
      <c r="I64" s="55"/>
    </row>
    <row r="65" spans="1:9" ht="31.5" outlineLevel="7" x14ac:dyDescent="0.25">
      <c r="A65" s="15" t="s">
        <v>291</v>
      </c>
      <c r="B65" s="16" t="s">
        <v>39</v>
      </c>
      <c r="C65" s="17">
        <v>9999910090</v>
      </c>
      <c r="D65" s="16" t="s">
        <v>21</v>
      </c>
      <c r="E65" s="12">
        <v>56200</v>
      </c>
      <c r="F65" s="12">
        <v>36100</v>
      </c>
      <c r="G65" s="12">
        <v>59800</v>
      </c>
      <c r="H65" s="37"/>
      <c r="I65" s="55"/>
    </row>
    <row r="66" spans="1:9" ht="31.5" outlineLevel="7" x14ac:dyDescent="0.25">
      <c r="A66" s="15" t="s">
        <v>327</v>
      </c>
      <c r="B66" s="16" t="s">
        <v>39</v>
      </c>
      <c r="C66" s="17">
        <v>9999910091</v>
      </c>
      <c r="D66" s="16" t="s">
        <v>1</v>
      </c>
      <c r="E66" s="12">
        <f>E67</f>
        <v>1406790</v>
      </c>
      <c r="F66" s="12">
        <f t="shared" ref="F66:G66" si="33">F67</f>
        <v>1223200</v>
      </c>
      <c r="G66" s="12">
        <f t="shared" si="33"/>
        <v>1223200</v>
      </c>
      <c r="H66" s="37"/>
      <c r="I66" s="55"/>
    </row>
    <row r="67" spans="1:9" ht="64.5" customHeight="1" outlineLevel="7" x14ac:dyDescent="0.25">
      <c r="A67" s="15" t="s">
        <v>289</v>
      </c>
      <c r="B67" s="16" t="s">
        <v>39</v>
      </c>
      <c r="C67" s="17">
        <v>9999910091</v>
      </c>
      <c r="D67" s="16" t="s">
        <v>13</v>
      </c>
      <c r="E67" s="12">
        <f>E68</f>
        <v>1406790</v>
      </c>
      <c r="F67" s="12">
        <f t="shared" ref="F67:G67" si="34">F68</f>
        <v>1223200</v>
      </c>
      <c r="G67" s="12">
        <f t="shared" si="34"/>
        <v>1223200</v>
      </c>
      <c r="H67" s="37"/>
      <c r="I67" s="55"/>
    </row>
    <row r="68" spans="1:9" ht="15.75" outlineLevel="7" x14ac:dyDescent="0.25">
      <c r="A68" s="15" t="s">
        <v>288</v>
      </c>
      <c r="B68" s="16" t="s">
        <v>39</v>
      </c>
      <c r="C68" s="17">
        <v>9999910091</v>
      </c>
      <c r="D68" s="16" t="s">
        <v>15</v>
      </c>
      <c r="E68" s="12">
        <v>1406790</v>
      </c>
      <c r="F68" s="13">
        <v>1223200</v>
      </c>
      <c r="G68" s="13">
        <v>1223200</v>
      </c>
      <c r="H68" s="37"/>
      <c r="I68" s="55"/>
    </row>
    <row r="69" spans="1:9" ht="22.15" customHeight="1" outlineLevel="2" x14ac:dyDescent="0.25">
      <c r="A69" s="15" t="s">
        <v>40</v>
      </c>
      <c r="B69" s="16" t="s">
        <v>41</v>
      </c>
      <c r="C69" s="17" t="s">
        <v>0</v>
      </c>
      <c r="D69" s="16" t="s">
        <v>1</v>
      </c>
      <c r="E69" s="12">
        <f>E70</f>
        <v>1000000</v>
      </c>
      <c r="F69" s="12">
        <f t="shared" ref="F69:G69" si="35">F70</f>
        <v>500000</v>
      </c>
      <c r="G69" s="12">
        <f t="shared" si="35"/>
        <v>500000</v>
      </c>
      <c r="H69" s="37"/>
      <c r="I69" s="55"/>
    </row>
    <row r="70" spans="1:9" ht="15.75" outlineLevel="3" x14ac:dyDescent="0.25">
      <c r="A70" s="15" t="s">
        <v>6</v>
      </c>
      <c r="B70" s="16" t="s">
        <v>41</v>
      </c>
      <c r="C70" s="17" t="s">
        <v>7</v>
      </c>
      <c r="D70" s="16" t="s">
        <v>1</v>
      </c>
      <c r="E70" s="12">
        <f>E71</f>
        <v>1000000</v>
      </c>
      <c r="F70" s="12">
        <f t="shared" ref="F70:G70" si="36">F71</f>
        <v>500000</v>
      </c>
      <c r="G70" s="12">
        <f t="shared" si="36"/>
        <v>500000</v>
      </c>
      <c r="H70" s="37"/>
      <c r="I70" s="55"/>
    </row>
    <row r="71" spans="1:9" ht="19.5" customHeight="1" outlineLevel="4" x14ac:dyDescent="0.25">
      <c r="A71" s="15" t="s">
        <v>8</v>
      </c>
      <c r="B71" s="16" t="s">
        <v>41</v>
      </c>
      <c r="C71" s="17" t="s">
        <v>9</v>
      </c>
      <c r="D71" s="16" t="s">
        <v>1</v>
      </c>
      <c r="E71" s="12">
        <f>E72</f>
        <v>1000000</v>
      </c>
      <c r="F71" s="12">
        <f t="shared" ref="F71:G71" si="37">F72</f>
        <v>500000</v>
      </c>
      <c r="G71" s="12">
        <f t="shared" si="37"/>
        <v>500000</v>
      </c>
      <c r="H71" s="37"/>
      <c r="I71" s="55"/>
    </row>
    <row r="72" spans="1:9" ht="19.5" customHeight="1" outlineLevel="5" x14ac:dyDescent="0.25">
      <c r="A72" s="15" t="s">
        <v>42</v>
      </c>
      <c r="B72" s="16" t="s">
        <v>41</v>
      </c>
      <c r="C72" s="17" t="s">
        <v>43</v>
      </c>
      <c r="D72" s="16" t="s">
        <v>1</v>
      </c>
      <c r="E72" s="12">
        <f>E73</f>
        <v>1000000</v>
      </c>
      <c r="F72" s="12">
        <f t="shared" ref="F72:G72" si="38">F73</f>
        <v>500000</v>
      </c>
      <c r="G72" s="12">
        <f t="shared" si="38"/>
        <v>500000</v>
      </c>
      <c r="H72" s="37"/>
      <c r="I72" s="55"/>
    </row>
    <row r="73" spans="1:9" ht="22.5" customHeight="1" outlineLevel="6" x14ac:dyDescent="0.25">
      <c r="A73" s="15" t="s">
        <v>28</v>
      </c>
      <c r="B73" s="16" t="s">
        <v>41</v>
      </c>
      <c r="C73" s="17" t="s">
        <v>43</v>
      </c>
      <c r="D73" s="16" t="s">
        <v>29</v>
      </c>
      <c r="E73" s="12">
        <f>E74</f>
        <v>1000000</v>
      </c>
      <c r="F73" s="12">
        <f t="shared" ref="F73:G73" si="39">F74</f>
        <v>500000</v>
      </c>
      <c r="G73" s="12">
        <f t="shared" si="39"/>
        <v>500000</v>
      </c>
      <c r="H73" s="37"/>
      <c r="I73" s="55"/>
    </row>
    <row r="74" spans="1:9" ht="22.5" customHeight="1" outlineLevel="7" x14ac:dyDescent="0.25">
      <c r="A74" s="15" t="s">
        <v>44</v>
      </c>
      <c r="B74" s="16" t="s">
        <v>41</v>
      </c>
      <c r="C74" s="17" t="s">
        <v>43</v>
      </c>
      <c r="D74" s="16" t="s">
        <v>45</v>
      </c>
      <c r="E74" s="12">
        <v>1000000</v>
      </c>
      <c r="F74" s="13">
        <v>500000</v>
      </c>
      <c r="G74" s="13">
        <v>500000</v>
      </c>
      <c r="H74" s="37"/>
      <c r="I74" s="55"/>
    </row>
    <row r="75" spans="1:9" ht="23.25" customHeight="1" outlineLevel="2" x14ac:dyDescent="0.25">
      <c r="A75" s="15" t="s">
        <v>46</v>
      </c>
      <c r="B75" s="16" t="s">
        <v>47</v>
      </c>
      <c r="C75" s="17" t="s">
        <v>0</v>
      </c>
      <c r="D75" s="16" t="s">
        <v>1</v>
      </c>
      <c r="E75" s="12">
        <f>E76+E81</f>
        <v>48553103</v>
      </c>
      <c r="F75" s="12">
        <f t="shared" ref="F75:G75" si="40">F76+F81</f>
        <v>41505932</v>
      </c>
      <c r="G75" s="12">
        <f t="shared" si="40"/>
        <v>42245686</v>
      </c>
      <c r="H75" s="37"/>
      <c r="I75" s="55"/>
    </row>
    <row r="76" spans="1:9" ht="47.25" outlineLevel="3" x14ac:dyDescent="0.25">
      <c r="A76" s="15" t="s">
        <v>412</v>
      </c>
      <c r="B76" s="16" t="s">
        <v>47</v>
      </c>
      <c r="C76" s="17" t="s">
        <v>48</v>
      </c>
      <c r="D76" s="16" t="s">
        <v>1</v>
      </c>
      <c r="E76" s="12">
        <f>E77</f>
        <v>413197</v>
      </c>
      <c r="F76" s="12">
        <f t="shared" ref="F76:G76" si="41">F77</f>
        <v>0</v>
      </c>
      <c r="G76" s="12">
        <f t="shared" si="41"/>
        <v>0</v>
      </c>
      <c r="H76" s="37"/>
      <c r="I76" s="55"/>
    </row>
    <row r="77" spans="1:9" ht="36.6" customHeight="1" outlineLevel="4" x14ac:dyDescent="0.25">
      <c r="A77" s="15" t="s">
        <v>467</v>
      </c>
      <c r="B77" s="16" t="s">
        <v>47</v>
      </c>
      <c r="C77" s="17" t="s">
        <v>49</v>
      </c>
      <c r="D77" s="16" t="s">
        <v>1</v>
      </c>
      <c r="E77" s="12">
        <f>E78</f>
        <v>413197</v>
      </c>
      <c r="F77" s="12">
        <f t="shared" ref="F77:G77" si="42">F78</f>
        <v>0</v>
      </c>
      <c r="G77" s="12">
        <f t="shared" si="42"/>
        <v>0</v>
      </c>
      <c r="H77" s="37"/>
      <c r="I77" s="55"/>
    </row>
    <row r="78" spans="1:9" ht="33" customHeight="1" outlineLevel="5" x14ac:dyDescent="0.25">
      <c r="A78" s="15" t="s">
        <v>468</v>
      </c>
      <c r="B78" s="16" t="s">
        <v>47</v>
      </c>
      <c r="C78" s="17">
        <v>6300155180</v>
      </c>
      <c r="D78" s="16" t="s">
        <v>1</v>
      </c>
      <c r="E78" s="12">
        <f>E79</f>
        <v>413197</v>
      </c>
      <c r="F78" s="12">
        <f t="shared" ref="F78:G78" si="43">F79</f>
        <v>0</v>
      </c>
      <c r="G78" s="12">
        <f t="shared" si="43"/>
        <v>0</v>
      </c>
      <c r="H78" s="37"/>
      <c r="I78" s="55"/>
    </row>
    <row r="79" spans="1:9" ht="31.5" outlineLevel="6" x14ac:dyDescent="0.25">
      <c r="A79" s="15" t="s">
        <v>18</v>
      </c>
      <c r="B79" s="16" t="s">
        <v>47</v>
      </c>
      <c r="C79" s="17">
        <v>6300155180</v>
      </c>
      <c r="D79" s="16" t="s">
        <v>19</v>
      </c>
      <c r="E79" s="12">
        <f>E80</f>
        <v>413197</v>
      </c>
      <c r="F79" s="12">
        <f t="shared" ref="F79:G79" si="44">F80</f>
        <v>0</v>
      </c>
      <c r="G79" s="12">
        <f t="shared" si="44"/>
        <v>0</v>
      </c>
      <c r="H79" s="37"/>
      <c r="I79" s="55"/>
    </row>
    <row r="80" spans="1:9" ht="31.5" outlineLevel="7" x14ac:dyDescent="0.25">
      <c r="A80" s="15" t="s">
        <v>20</v>
      </c>
      <c r="B80" s="16" t="s">
        <v>47</v>
      </c>
      <c r="C80" s="17">
        <v>6300155180</v>
      </c>
      <c r="D80" s="16" t="s">
        <v>21</v>
      </c>
      <c r="E80" s="12">
        <v>413197</v>
      </c>
      <c r="F80" s="13">
        <v>0</v>
      </c>
      <c r="G80" s="13">
        <v>0</v>
      </c>
      <c r="H80" s="37"/>
      <c r="I80" s="55"/>
    </row>
    <row r="81" spans="1:9" ht="15.75" outlineLevel="3" x14ac:dyDescent="0.25">
      <c r="A81" s="15" t="s">
        <v>6</v>
      </c>
      <c r="B81" s="16" t="s">
        <v>47</v>
      </c>
      <c r="C81" s="17" t="s">
        <v>7</v>
      </c>
      <c r="D81" s="16" t="s">
        <v>1</v>
      </c>
      <c r="E81" s="12">
        <f>E82</f>
        <v>48139906</v>
      </c>
      <c r="F81" s="12">
        <f t="shared" ref="F81:G81" si="45">F82</f>
        <v>41505932</v>
      </c>
      <c r="G81" s="12">
        <f t="shared" si="45"/>
        <v>42245686</v>
      </c>
      <c r="H81" s="37"/>
      <c r="I81" s="55"/>
    </row>
    <row r="82" spans="1:9" ht="36" customHeight="1" outlineLevel="4" x14ac:dyDescent="0.25">
      <c r="A82" s="15" t="s">
        <v>8</v>
      </c>
      <c r="B82" s="16" t="s">
        <v>47</v>
      </c>
      <c r="C82" s="17" t="s">
        <v>9</v>
      </c>
      <c r="D82" s="16" t="s">
        <v>1</v>
      </c>
      <c r="E82" s="12">
        <f>E83+E88+E95+E101+E106+E111+E116+E119+E124+E98</f>
        <v>48139906</v>
      </c>
      <c r="F82" s="12">
        <f t="shared" ref="F82:G82" si="46">F83+F88+F95+F101+F106+F111+F116+F119+F124+F98</f>
        <v>41505932</v>
      </c>
      <c r="G82" s="12">
        <f t="shared" si="46"/>
        <v>42245686</v>
      </c>
      <c r="H82" s="37"/>
      <c r="I82" s="55"/>
    </row>
    <row r="83" spans="1:9" ht="66.75" customHeight="1" outlineLevel="5" x14ac:dyDescent="0.25">
      <c r="A83" s="15" t="s">
        <v>358</v>
      </c>
      <c r="B83" s="16" t="s">
        <v>47</v>
      </c>
      <c r="C83" s="17" t="s">
        <v>50</v>
      </c>
      <c r="D83" s="18" t="s">
        <v>1</v>
      </c>
      <c r="E83" s="12">
        <f>E84+E86</f>
        <v>800000</v>
      </c>
      <c r="F83" s="12">
        <f>F84+F86</f>
        <v>180000</v>
      </c>
      <c r="G83" s="12">
        <f>G84+G86</f>
        <v>180000</v>
      </c>
      <c r="H83" s="37"/>
      <c r="I83" s="55"/>
    </row>
    <row r="84" spans="1:9" ht="31.5" outlineLevel="6" x14ac:dyDescent="0.25">
      <c r="A84" s="15" t="s">
        <v>18</v>
      </c>
      <c r="B84" s="16" t="s">
        <v>47</v>
      </c>
      <c r="C84" s="17" t="s">
        <v>50</v>
      </c>
      <c r="D84" s="18" t="s">
        <v>19</v>
      </c>
      <c r="E84" s="12">
        <f>E85</f>
        <v>750100</v>
      </c>
      <c r="F84" s="12">
        <f t="shared" ref="F84:G84" si="47">F85</f>
        <v>180000</v>
      </c>
      <c r="G84" s="12">
        <f t="shared" si="47"/>
        <v>180000</v>
      </c>
      <c r="H84" s="37"/>
      <c r="I84" s="55"/>
    </row>
    <row r="85" spans="1:9" ht="31.5" outlineLevel="7" x14ac:dyDescent="0.25">
      <c r="A85" s="15" t="s">
        <v>20</v>
      </c>
      <c r="B85" s="16" t="s">
        <v>47</v>
      </c>
      <c r="C85" s="17" t="s">
        <v>50</v>
      </c>
      <c r="D85" s="18" t="s">
        <v>21</v>
      </c>
      <c r="E85" s="12">
        <v>750100</v>
      </c>
      <c r="F85" s="13">
        <v>180000</v>
      </c>
      <c r="G85" s="13">
        <v>180000</v>
      </c>
      <c r="H85" s="37"/>
      <c r="I85" s="55"/>
    </row>
    <row r="86" spans="1:9" ht="15.75" outlineLevel="7" x14ac:dyDescent="0.25">
      <c r="A86" s="15" t="s">
        <v>28</v>
      </c>
      <c r="B86" s="16" t="s">
        <v>47</v>
      </c>
      <c r="C86" s="17" t="s">
        <v>50</v>
      </c>
      <c r="D86" s="18" t="s">
        <v>29</v>
      </c>
      <c r="E86" s="12">
        <f>E87</f>
        <v>49900</v>
      </c>
      <c r="F86" s="12">
        <f>F87</f>
        <v>0</v>
      </c>
      <c r="G86" s="12">
        <f>G87</f>
        <v>0</v>
      </c>
      <c r="H86" s="37"/>
      <c r="I86" s="55"/>
    </row>
    <row r="87" spans="1:9" ht="15.75" outlineLevel="7" x14ac:dyDescent="0.25">
      <c r="A87" s="15" t="s">
        <v>30</v>
      </c>
      <c r="B87" s="16" t="s">
        <v>47</v>
      </c>
      <c r="C87" s="17" t="s">
        <v>50</v>
      </c>
      <c r="D87" s="18" t="s">
        <v>31</v>
      </c>
      <c r="E87" s="12">
        <v>49900</v>
      </c>
      <c r="F87" s="13">
        <v>0</v>
      </c>
      <c r="G87" s="13">
        <v>0</v>
      </c>
      <c r="H87" s="37"/>
      <c r="I87" s="55"/>
    </row>
    <row r="88" spans="1:9" ht="97.5" customHeight="1" outlineLevel="5" x14ac:dyDescent="0.25">
      <c r="A88" s="15" t="s">
        <v>373</v>
      </c>
      <c r="B88" s="16" t="s">
        <v>47</v>
      </c>
      <c r="C88" s="17" t="s">
        <v>55</v>
      </c>
      <c r="D88" s="18" t="s">
        <v>1</v>
      </c>
      <c r="E88" s="12">
        <f>E89+E91+E93</f>
        <v>32304120</v>
      </c>
      <c r="F88" s="12">
        <f t="shared" ref="F88:G88" si="48">F89+F91+F93</f>
        <v>27603630</v>
      </c>
      <c r="G88" s="12">
        <f t="shared" si="48"/>
        <v>27633083</v>
      </c>
      <c r="H88" s="37"/>
      <c r="I88" s="55"/>
    </row>
    <row r="89" spans="1:9" ht="65.25" customHeight="1" outlineLevel="6" x14ac:dyDescent="0.25">
      <c r="A89" s="15" t="s">
        <v>289</v>
      </c>
      <c r="B89" s="16" t="s">
        <v>47</v>
      </c>
      <c r="C89" s="17" t="s">
        <v>55</v>
      </c>
      <c r="D89" s="18" t="s">
        <v>13</v>
      </c>
      <c r="E89" s="12">
        <f>E90</f>
        <v>29246590</v>
      </c>
      <c r="F89" s="12">
        <f t="shared" ref="F89:G89" si="49">F90</f>
        <v>25166900</v>
      </c>
      <c r="G89" s="12">
        <f t="shared" si="49"/>
        <v>25166900</v>
      </c>
      <c r="H89" s="37"/>
      <c r="I89" s="55"/>
    </row>
    <row r="90" spans="1:9" ht="31.5" outlineLevel="7" x14ac:dyDescent="0.25">
      <c r="A90" s="15" t="s">
        <v>56</v>
      </c>
      <c r="B90" s="16" t="s">
        <v>47</v>
      </c>
      <c r="C90" s="17" t="s">
        <v>55</v>
      </c>
      <c r="D90" s="16" t="s">
        <v>57</v>
      </c>
      <c r="E90" s="12">
        <v>29246590</v>
      </c>
      <c r="F90" s="13">
        <v>25166900</v>
      </c>
      <c r="G90" s="13">
        <v>25166900</v>
      </c>
      <c r="H90" s="37"/>
      <c r="I90" s="55"/>
    </row>
    <row r="91" spans="1:9" ht="31.5" outlineLevel="6" x14ac:dyDescent="0.25">
      <c r="A91" s="15" t="s">
        <v>18</v>
      </c>
      <c r="B91" s="16" t="s">
        <v>47</v>
      </c>
      <c r="C91" s="17" t="s">
        <v>55</v>
      </c>
      <c r="D91" s="16" t="s">
        <v>19</v>
      </c>
      <c r="E91" s="12">
        <f>E92</f>
        <v>3055030</v>
      </c>
      <c r="F91" s="12">
        <f t="shared" ref="F91:G91" si="50">F92</f>
        <v>2435230</v>
      </c>
      <c r="G91" s="12">
        <f t="shared" si="50"/>
        <v>2464683</v>
      </c>
      <c r="H91" s="37"/>
      <c r="I91" s="55"/>
    </row>
    <row r="92" spans="1:9" ht="31.5" outlineLevel="7" x14ac:dyDescent="0.25">
      <c r="A92" s="15" t="s">
        <v>20</v>
      </c>
      <c r="B92" s="16" t="s">
        <v>47</v>
      </c>
      <c r="C92" s="17" t="s">
        <v>55</v>
      </c>
      <c r="D92" s="16" t="s">
        <v>21</v>
      </c>
      <c r="E92" s="12">
        <v>3055030</v>
      </c>
      <c r="F92" s="13">
        <v>2435230</v>
      </c>
      <c r="G92" s="13">
        <v>2464683</v>
      </c>
      <c r="H92" s="37"/>
      <c r="I92" s="55"/>
    </row>
    <row r="93" spans="1:9" ht="15.75" outlineLevel="7" x14ac:dyDescent="0.25">
      <c r="A93" s="15" t="s">
        <v>28</v>
      </c>
      <c r="B93" s="16" t="s">
        <v>47</v>
      </c>
      <c r="C93" s="17" t="s">
        <v>55</v>
      </c>
      <c r="D93" s="16" t="s">
        <v>29</v>
      </c>
      <c r="E93" s="12">
        <f>E94</f>
        <v>2500</v>
      </c>
      <c r="F93" s="12">
        <f>F94</f>
        <v>1500</v>
      </c>
      <c r="G93" s="12">
        <f>G94</f>
        <v>1500</v>
      </c>
      <c r="H93" s="37"/>
      <c r="I93" s="55"/>
    </row>
    <row r="94" spans="1:9" ht="15.75" outlineLevel="7" x14ac:dyDescent="0.25">
      <c r="A94" s="15" t="s">
        <v>30</v>
      </c>
      <c r="B94" s="16" t="s">
        <v>47</v>
      </c>
      <c r="C94" s="17" t="s">
        <v>55</v>
      </c>
      <c r="D94" s="16" t="s">
        <v>31</v>
      </c>
      <c r="E94" s="12">
        <v>2500</v>
      </c>
      <c r="F94" s="13">
        <v>1500</v>
      </c>
      <c r="G94" s="13">
        <v>1500</v>
      </c>
      <c r="H94" s="37"/>
      <c r="I94" s="55"/>
    </row>
    <row r="95" spans="1:9" ht="19.5" customHeight="1" outlineLevel="5" x14ac:dyDescent="0.25">
      <c r="A95" s="15" t="s">
        <v>58</v>
      </c>
      <c r="B95" s="16" t="s">
        <v>47</v>
      </c>
      <c r="C95" s="17" t="s">
        <v>59</v>
      </c>
      <c r="D95" s="16" t="s">
        <v>1</v>
      </c>
      <c r="E95" s="12">
        <f>E96</f>
        <v>60000</v>
      </c>
      <c r="F95" s="12">
        <f t="shared" ref="F95:G95" si="51">F96</f>
        <v>0</v>
      </c>
      <c r="G95" s="12">
        <f t="shared" si="51"/>
        <v>0</v>
      </c>
      <c r="H95" s="37"/>
      <c r="I95" s="55"/>
    </row>
    <row r="96" spans="1:9" ht="23.25" customHeight="1" outlineLevel="6" x14ac:dyDescent="0.25">
      <c r="A96" s="15" t="s">
        <v>28</v>
      </c>
      <c r="B96" s="16" t="s">
        <v>47</v>
      </c>
      <c r="C96" s="17" t="s">
        <v>59</v>
      </c>
      <c r="D96" s="16" t="s">
        <v>29</v>
      </c>
      <c r="E96" s="12">
        <f>E97</f>
        <v>60000</v>
      </c>
      <c r="F96" s="12">
        <f t="shared" ref="F96:G96" si="52">F97</f>
        <v>0</v>
      </c>
      <c r="G96" s="12">
        <f t="shared" si="52"/>
        <v>0</v>
      </c>
      <c r="H96" s="37"/>
      <c r="I96" s="55"/>
    </row>
    <row r="97" spans="1:9" ht="21" customHeight="1" outlineLevel="7" x14ac:dyDescent="0.25">
      <c r="A97" s="15" t="s">
        <v>30</v>
      </c>
      <c r="B97" s="16" t="s">
        <v>47</v>
      </c>
      <c r="C97" s="17" t="s">
        <v>59</v>
      </c>
      <c r="D97" s="16" t="s">
        <v>31</v>
      </c>
      <c r="E97" s="12">
        <v>60000</v>
      </c>
      <c r="F97" s="13">
        <v>0</v>
      </c>
      <c r="G97" s="13">
        <v>0</v>
      </c>
      <c r="H97" s="37"/>
      <c r="I97" s="55"/>
    </row>
    <row r="98" spans="1:9" ht="33.6" customHeight="1" outlineLevel="7" x14ac:dyDescent="0.25">
      <c r="A98" s="15" t="s">
        <v>312</v>
      </c>
      <c r="B98" s="16" t="s">
        <v>47</v>
      </c>
      <c r="C98" s="17">
        <v>9999920470</v>
      </c>
      <c r="D98" s="16" t="s">
        <v>1</v>
      </c>
      <c r="E98" s="12">
        <f>E99</f>
        <v>0</v>
      </c>
      <c r="F98" s="12">
        <f t="shared" ref="F98:G98" si="53">F99</f>
        <v>0</v>
      </c>
      <c r="G98" s="12">
        <f t="shared" si="53"/>
        <v>0</v>
      </c>
      <c r="H98" s="37"/>
      <c r="I98" s="55"/>
    </row>
    <row r="99" spans="1:9" ht="21" customHeight="1" outlineLevel="7" x14ac:dyDescent="0.25">
      <c r="A99" s="15" t="s">
        <v>28</v>
      </c>
      <c r="B99" s="16" t="s">
        <v>47</v>
      </c>
      <c r="C99" s="17">
        <v>9999920470</v>
      </c>
      <c r="D99" s="16" t="s">
        <v>29</v>
      </c>
      <c r="E99" s="12">
        <f>E100</f>
        <v>0</v>
      </c>
      <c r="F99" s="12">
        <f t="shared" ref="F99:G99" si="54">F100</f>
        <v>0</v>
      </c>
      <c r="G99" s="12">
        <f t="shared" si="54"/>
        <v>0</v>
      </c>
      <c r="H99" s="37"/>
      <c r="I99" s="55"/>
    </row>
    <row r="100" spans="1:9" ht="21.75" customHeight="1" outlineLevel="7" x14ac:dyDescent="0.25">
      <c r="A100" s="15" t="s">
        <v>30</v>
      </c>
      <c r="B100" s="16" t="s">
        <v>47</v>
      </c>
      <c r="C100" s="17">
        <v>9999920470</v>
      </c>
      <c r="D100" s="16" t="s">
        <v>31</v>
      </c>
      <c r="E100" s="12">
        <v>0</v>
      </c>
      <c r="F100" s="13">
        <v>0</v>
      </c>
      <c r="G100" s="13">
        <v>0</v>
      </c>
      <c r="H100" s="37"/>
      <c r="I100" s="55"/>
    </row>
    <row r="101" spans="1:9" ht="47.25" outlineLevel="5" x14ac:dyDescent="0.25">
      <c r="A101" s="15" t="s">
        <v>60</v>
      </c>
      <c r="B101" s="16" t="s">
        <v>47</v>
      </c>
      <c r="C101" s="17" t="s">
        <v>61</v>
      </c>
      <c r="D101" s="16" t="s">
        <v>1</v>
      </c>
      <c r="E101" s="12">
        <f>E102+E104</f>
        <v>8466010</v>
      </c>
      <c r="F101" s="12">
        <f>F102+F104</f>
        <v>7083190</v>
      </c>
      <c r="G101" s="12">
        <f t="shared" ref="G101" si="55">G102+G104</f>
        <v>7542490</v>
      </c>
      <c r="H101" s="37"/>
      <c r="I101" s="55"/>
    </row>
    <row r="102" spans="1:9" ht="78.75" outlineLevel="6" x14ac:dyDescent="0.25">
      <c r="A102" s="15" t="s">
        <v>12</v>
      </c>
      <c r="B102" s="16" t="s">
        <v>47</v>
      </c>
      <c r="C102" s="17" t="s">
        <v>61</v>
      </c>
      <c r="D102" s="16" t="s">
        <v>13</v>
      </c>
      <c r="E102" s="12">
        <f>E103</f>
        <v>7378700</v>
      </c>
      <c r="F102" s="12">
        <f t="shared" ref="F102:G102" si="56">F103</f>
        <v>6384390</v>
      </c>
      <c r="G102" s="12">
        <f t="shared" si="56"/>
        <v>6384390</v>
      </c>
      <c r="H102" s="37"/>
      <c r="I102" s="55"/>
    </row>
    <row r="103" spans="1:9" ht="31.5" outlineLevel="7" x14ac:dyDescent="0.25">
      <c r="A103" s="15" t="s">
        <v>56</v>
      </c>
      <c r="B103" s="16" t="s">
        <v>47</v>
      </c>
      <c r="C103" s="17" t="s">
        <v>61</v>
      </c>
      <c r="D103" s="16" t="s">
        <v>57</v>
      </c>
      <c r="E103" s="12">
        <v>7378700</v>
      </c>
      <c r="F103" s="13">
        <v>6384390</v>
      </c>
      <c r="G103" s="13">
        <v>6384390</v>
      </c>
      <c r="H103" s="37"/>
      <c r="I103" s="55"/>
    </row>
    <row r="104" spans="1:9" ht="31.5" outlineLevel="6" x14ac:dyDescent="0.25">
      <c r="A104" s="15" t="s">
        <v>18</v>
      </c>
      <c r="B104" s="16" t="s">
        <v>47</v>
      </c>
      <c r="C104" s="17" t="s">
        <v>61</v>
      </c>
      <c r="D104" s="16" t="s">
        <v>19</v>
      </c>
      <c r="E104" s="12">
        <f>E105</f>
        <v>1087310</v>
      </c>
      <c r="F104" s="12">
        <f t="shared" ref="F104:G104" si="57">F105</f>
        <v>698800</v>
      </c>
      <c r="G104" s="12">
        <f t="shared" si="57"/>
        <v>1158100</v>
      </c>
      <c r="H104" s="37"/>
      <c r="I104" s="55"/>
    </row>
    <row r="105" spans="1:9" ht="31.5" outlineLevel="7" x14ac:dyDescent="0.25">
      <c r="A105" s="15" t="s">
        <v>20</v>
      </c>
      <c r="B105" s="16" t="s">
        <v>47</v>
      </c>
      <c r="C105" s="17" t="s">
        <v>61</v>
      </c>
      <c r="D105" s="16" t="s">
        <v>21</v>
      </c>
      <c r="E105" s="12">
        <v>1087310</v>
      </c>
      <c r="F105" s="12">
        <v>698800</v>
      </c>
      <c r="G105" s="12">
        <v>1158100</v>
      </c>
      <c r="H105" s="37"/>
      <c r="I105" s="55"/>
    </row>
    <row r="106" spans="1:9" ht="47.25" outlineLevel="5" x14ac:dyDescent="0.25">
      <c r="A106" s="15" t="s">
        <v>62</v>
      </c>
      <c r="B106" s="16" t="s">
        <v>47</v>
      </c>
      <c r="C106" s="17">
        <v>9999959300</v>
      </c>
      <c r="D106" s="16" t="s">
        <v>1</v>
      </c>
      <c r="E106" s="12">
        <f>E107+E109</f>
        <v>1232957</v>
      </c>
      <c r="F106" s="12">
        <f t="shared" ref="F106:G106" si="58">F107+F109</f>
        <v>1306622</v>
      </c>
      <c r="G106" s="12">
        <f t="shared" si="58"/>
        <v>1348243</v>
      </c>
      <c r="H106" s="37"/>
      <c r="I106" s="55"/>
    </row>
    <row r="107" spans="1:9" ht="78.75" outlineLevel="6" x14ac:dyDescent="0.25">
      <c r="A107" s="15" t="s">
        <v>12</v>
      </c>
      <c r="B107" s="16" t="s">
        <v>47</v>
      </c>
      <c r="C107" s="17" t="s">
        <v>63</v>
      </c>
      <c r="D107" s="16" t="s">
        <v>13</v>
      </c>
      <c r="E107" s="12">
        <f>E108</f>
        <v>1232957</v>
      </c>
      <c r="F107" s="12">
        <f t="shared" ref="F107:G107" si="59">F108</f>
        <v>1306622</v>
      </c>
      <c r="G107" s="12">
        <f t="shared" si="59"/>
        <v>1348243</v>
      </c>
      <c r="H107" s="37"/>
      <c r="I107" s="55"/>
    </row>
    <row r="108" spans="1:9" ht="31.5" outlineLevel="7" x14ac:dyDescent="0.25">
      <c r="A108" s="15" t="s">
        <v>14</v>
      </c>
      <c r="B108" s="16" t="s">
        <v>47</v>
      </c>
      <c r="C108" s="17" t="s">
        <v>63</v>
      </c>
      <c r="D108" s="16" t="s">
        <v>15</v>
      </c>
      <c r="E108" s="12">
        <v>1232957</v>
      </c>
      <c r="F108" s="13">
        <v>1306622</v>
      </c>
      <c r="G108" s="13">
        <v>1348243</v>
      </c>
      <c r="H108" s="37"/>
      <c r="I108" s="55"/>
    </row>
    <row r="109" spans="1:9" ht="31.5" outlineLevel="6" x14ac:dyDescent="0.25">
      <c r="A109" s="15" t="s">
        <v>18</v>
      </c>
      <c r="B109" s="16" t="s">
        <v>47</v>
      </c>
      <c r="C109" s="17" t="s">
        <v>63</v>
      </c>
      <c r="D109" s="16" t="s">
        <v>19</v>
      </c>
      <c r="E109" s="12">
        <f>E110</f>
        <v>0</v>
      </c>
      <c r="F109" s="12">
        <f t="shared" ref="F109:G109" si="60">F110</f>
        <v>0</v>
      </c>
      <c r="G109" s="12">
        <f t="shared" si="60"/>
        <v>0</v>
      </c>
      <c r="H109" s="37"/>
      <c r="I109" s="55"/>
    </row>
    <row r="110" spans="1:9" ht="31.5" outlineLevel="7" x14ac:dyDescent="0.25">
      <c r="A110" s="15" t="s">
        <v>20</v>
      </c>
      <c r="B110" s="16" t="s">
        <v>47</v>
      </c>
      <c r="C110" s="17" t="s">
        <v>63</v>
      </c>
      <c r="D110" s="16" t="s">
        <v>21</v>
      </c>
      <c r="E110" s="12">
        <v>0</v>
      </c>
      <c r="F110" s="13">
        <v>0</v>
      </c>
      <c r="G110" s="13">
        <v>0</v>
      </c>
      <c r="H110" s="37"/>
      <c r="I110" s="55"/>
    </row>
    <row r="111" spans="1:9" ht="47.25" outlineLevel="5" x14ac:dyDescent="0.25">
      <c r="A111" s="15" t="s">
        <v>64</v>
      </c>
      <c r="B111" s="16" t="s">
        <v>47</v>
      </c>
      <c r="C111" s="17" t="s">
        <v>65</v>
      </c>
      <c r="D111" s="16" t="s">
        <v>1</v>
      </c>
      <c r="E111" s="12">
        <f>E112+E114</f>
        <v>1993271</v>
      </c>
      <c r="F111" s="12">
        <f t="shared" ref="F111:G111" si="61">F112+F114</f>
        <v>1975127</v>
      </c>
      <c r="G111" s="12">
        <f t="shared" si="61"/>
        <v>2054132</v>
      </c>
      <c r="H111" s="37"/>
      <c r="I111" s="55"/>
    </row>
    <row r="112" spans="1:9" ht="66.75" customHeight="1" outlineLevel="6" x14ac:dyDescent="0.25">
      <c r="A112" s="15" t="s">
        <v>12</v>
      </c>
      <c r="B112" s="16" t="s">
        <v>47</v>
      </c>
      <c r="C112" s="17" t="s">
        <v>65</v>
      </c>
      <c r="D112" s="16" t="s">
        <v>13</v>
      </c>
      <c r="E112" s="12">
        <f>E113</f>
        <v>1945922</v>
      </c>
      <c r="F112" s="12">
        <f t="shared" ref="F112:G112" si="62">F113</f>
        <v>1975127</v>
      </c>
      <c r="G112" s="12">
        <f t="shared" si="62"/>
        <v>2054132</v>
      </c>
      <c r="H112" s="37"/>
      <c r="I112" s="55"/>
    </row>
    <row r="113" spans="1:9" ht="31.5" outlineLevel="7" x14ac:dyDescent="0.25">
      <c r="A113" s="15" t="s">
        <v>14</v>
      </c>
      <c r="B113" s="16" t="s">
        <v>47</v>
      </c>
      <c r="C113" s="17" t="s">
        <v>65</v>
      </c>
      <c r="D113" s="16" t="s">
        <v>15</v>
      </c>
      <c r="E113" s="12">
        <v>1945922</v>
      </c>
      <c r="F113" s="13">
        <v>1975127</v>
      </c>
      <c r="G113" s="13">
        <v>2054132</v>
      </c>
      <c r="H113" s="37"/>
      <c r="I113" s="55"/>
    </row>
    <row r="114" spans="1:9" ht="31.5" outlineLevel="7" x14ac:dyDescent="0.25">
      <c r="A114" s="15" t="s">
        <v>18</v>
      </c>
      <c r="B114" s="16" t="s">
        <v>47</v>
      </c>
      <c r="C114" s="17" t="s">
        <v>65</v>
      </c>
      <c r="D114" s="18">
        <v>200</v>
      </c>
      <c r="E114" s="12">
        <f>E115</f>
        <v>47349</v>
      </c>
      <c r="F114" s="12">
        <f t="shared" ref="F114:G114" si="63">F115</f>
        <v>0</v>
      </c>
      <c r="G114" s="12">
        <f t="shared" si="63"/>
        <v>0</v>
      </c>
      <c r="H114" s="37"/>
      <c r="I114" s="55"/>
    </row>
    <row r="115" spans="1:9" ht="31.5" outlineLevel="7" x14ac:dyDescent="0.25">
      <c r="A115" s="15" t="s">
        <v>20</v>
      </c>
      <c r="B115" s="16" t="s">
        <v>47</v>
      </c>
      <c r="C115" s="17" t="s">
        <v>65</v>
      </c>
      <c r="D115" s="18">
        <v>240</v>
      </c>
      <c r="E115" s="12">
        <v>47349</v>
      </c>
      <c r="F115" s="13">
        <v>0</v>
      </c>
      <c r="G115" s="13">
        <v>0</v>
      </c>
      <c r="H115" s="37"/>
      <c r="I115" s="55"/>
    </row>
    <row r="116" spans="1:9" ht="47.25" outlineLevel="5" x14ac:dyDescent="0.25">
      <c r="A116" s="15" t="s">
        <v>66</v>
      </c>
      <c r="B116" s="16" t="s">
        <v>47</v>
      </c>
      <c r="C116" s="17" t="s">
        <v>67</v>
      </c>
      <c r="D116" s="16" t="s">
        <v>1</v>
      </c>
      <c r="E116" s="12">
        <f>E117</f>
        <v>1398683</v>
      </c>
      <c r="F116" s="12">
        <f t="shared" ref="F116:G116" si="64">F117</f>
        <v>1454630</v>
      </c>
      <c r="G116" s="12">
        <f t="shared" si="64"/>
        <v>1512815</v>
      </c>
      <c r="H116" s="37"/>
      <c r="I116" s="55"/>
    </row>
    <row r="117" spans="1:9" ht="78.75" outlineLevel="6" x14ac:dyDescent="0.25">
      <c r="A117" s="15" t="s">
        <v>12</v>
      </c>
      <c r="B117" s="16" t="s">
        <v>47</v>
      </c>
      <c r="C117" s="17" t="s">
        <v>67</v>
      </c>
      <c r="D117" s="16" t="s">
        <v>13</v>
      </c>
      <c r="E117" s="12">
        <f>E118</f>
        <v>1398683</v>
      </c>
      <c r="F117" s="12">
        <f>F118</f>
        <v>1454630</v>
      </c>
      <c r="G117" s="12">
        <f>G118</f>
        <v>1512815</v>
      </c>
      <c r="H117" s="37"/>
      <c r="I117" s="55"/>
    </row>
    <row r="118" spans="1:9" ht="31.5" outlineLevel="7" x14ac:dyDescent="0.25">
      <c r="A118" s="15" t="s">
        <v>14</v>
      </c>
      <c r="B118" s="16" t="s">
        <v>47</v>
      </c>
      <c r="C118" s="17" t="s">
        <v>67</v>
      </c>
      <c r="D118" s="16" t="s">
        <v>15</v>
      </c>
      <c r="E118" s="12">
        <v>1398683</v>
      </c>
      <c r="F118" s="13">
        <v>1454630</v>
      </c>
      <c r="G118" s="13">
        <v>1512815</v>
      </c>
      <c r="H118" s="37"/>
      <c r="I118" s="55"/>
    </row>
    <row r="119" spans="1:9" ht="47.25" outlineLevel="5" x14ac:dyDescent="0.25">
      <c r="A119" s="15" t="s">
        <v>68</v>
      </c>
      <c r="B119" s="16" t="s">
        <v>47</v>
      </c>
      <c r="C119" s="17" t="s">
        <v>69</v>
      </c>
      <c r="D119" s="16" t="s">
        <v>1</v>
      </c>
      <c r="E119" s="12">
        <f>E120+E122</f>
        <v>1550943</v>
      </c>
      <c r="F119" s="12">
        <f t="shared" ref="F119:G119" si="65">F120+F122</f>
        <v>1565802</v>
      </c>
      <c r="G119" s="12">
        <f t="shared" si="65"/>
        <v>1625834</v>
      </c>
      <c r="H119" s="37"/>
      <c r="I119" s="55"/>
    </row>
    <row r="120" spans="1:9" ht="78.75" outlineLevel="6" x14ac:dyDescent="0.25">
      <c r="A120" s="15" t="s">
        <v>12</v>
      </c>
      <c r="B120" s="16" t="s">
        <v>47</v>
      </c>
      <c r="C120" s="17">
        <v>9999993100</v>
      </c>
      <c r="D120" s="16" t="s">
        <v>13</v>
      </c>
      <c r="E120" s="12">
        <f>E121</f>
        <v>1270493</v>
      </c>
      <c r="F120" s="12">
        <f t="shared" ref="F120:G120" si="66">F121</f>
        <v>1290593</v>
      </c>
      <c r="G120" s="12">
        <f t="shared" si="66"/>
        <v>1362123</v>
      </c>
      <c r="H120" s="37"/>
      <c r="I120" s="55"/>
    </row>
    <row r="121" spans="1:9" ht="31.5" outlineLevel="7" x14ac:dyDescent="0.25">
      <c r="A121" s="15" t="s">
        <v>14</v>
      </c>
      <c r="B121" s="16" t="s">
        <v>47</v>
      </c>
      <c r="C121" s="17" t="s">
        <v>69</v>
      </c>
      <c r="D121" s="16" t="s">
        <v>15</v>
      </c>
      <c r="E121" s="12">
        <v>1270493</v>
      </c>
      <c r="F121" s="12">
        <v>1290593</v>
      </c>
      <c r="G121" s="12">
        <v>1362123</v>
      </c>
      <c r="H121" s="37"/>
      <c r="I121" s="55"/>
    </row>
    <row r="122" spans="1:9" ht="31.5" outlineLevel="6" x14ac:dyDescent="0.25">
      <c r="A122" s="15" t="s">
        <v>18</v>
      </c>
      <c r="B122" s="16" t="s">
        <v>47</v>
      </c>
      <c r="C122" s="17" t="s">
        <v>69</v>
      </c>
      <c r="D122" s="16" t="s">
        <v>19</v>
      </c>
      <c r="E122" s="12">
        <f>E123</f>
        <v>280450</v>
      </c>
      <c r="F122" s="12">
        <f t="shared" ref="F122:G122" si="67">F123</f>
        <v>275209</v>
      </c>
      <c r="G122" s="12">
        <f t="shared" si="67"/>
        <v>263711</v>
      </c>
      <c r="H122" s="37"/>
      <c r="I122" s="55"/>
    </row>
    <row r="123" spans="1:9" ht="31.5" outlineLevel="7" x14ac:dyDescent="0.25">
      <c r="A123" s="15" t="s">
        <v>20</v>
      </c>
      <c r="B123" s="16" t="s">
        <v>47</v>
      </c>
      <c r="C123" s="17" t="s">
        <v>69</v>
      </c>
      <c r="D123" s="16" t="s">
        <v>21</v>
      </c>
      <c r="E123" s="12">
        <v>280450</v>
      </c>
      <c r="F123" s="13">
        <v>275209</v>
      </c>
      <c r="G123" s="13">
        <v>263711</v>
      </c>
      <c r="H123" s="37"/>
      <c r="I123" s="55"/>
    </row>
    <row r="124" spans="1:9" ht="47.25" outlineLevel="5" x14ac:dyDescent="0.25">
      <c r="A124" s="15" t="s">
        <v>70</v>
      </c>
      <c r="B124" s="16" t="s">
        <v>47</v>
      </c>
      <c r="C124" s="17" t="s">
        <v>71</v>
      </c>
      <c r="D124" s="16" t="s">
        <v>1</v>
      </c>
      <c r="E124" s="12">
        <f>E125</f>
        <v>333922</v>
      </c>
      <c r="F124" s="12">
        <f t="shared" ref="F124:G124" si="68">F125</f>
        <v>336931</v>
      </c>
      <c r="G124" s="12">
        <f t="shared" si="68"/>
        <v>349089</v>
      </c>
      <c r="H124" s="37"/>
      <c r="I124" s="55"/>
    </row>
    <row r="125" spans="1:9" ht="69" customHeight="1" outlineLevel="6" x14ac:dyDescent="0.25">
      <c r="A125" s="15" t="s">
        <v>12</v>
      </c>
      <c r="B125" s="16" t="s">
        <v>47</v>
      </c>
      <c r="C125" s="17" t="s">
        <v>71</v>
      </c>
      <c r="D125" s="16" t="s">
        <v>13</v>
      </c>
      <c r="E125" s="12">
        <f>E126</f>
        <v>333922</v>
      </c>
      <c r="F125" s="12">
        <f t="shared" ref="F125:G125" si="69">F126</f>
        <v>336931</v>
      </c>
      <c r="G125" s="12">
        <f t="shared" si="69"/>
        <v>349089</v>
      </c>
      <c r="H125" s="37"/>
      <c r="I125" s="55"/>
    </row>
    <row r="126" spans="1:9" ht="22.5" customHeight="1" outlineLevel="7" x14ac:dyDescent="0.25">
      <c r="A126" s="15" t="s">
        <v>288</v>
      </c>
      <c r="B126" s="16" t="s">
        <v>47</v>
      </c>
      <c r="C126" s="17" t="s">
        <v>71</v>
      </c>
      <c r="D126" s="16" t="s">
        <v>15</v>
      </c>
      <c r="E126" s="12">
        <v>333922</v>
      </c>
      <c r="F126" s="13">
        <v>336931</v>
      </c>
      <c r="G126" s="13">
        <v>349089</v>
      </c>
      <c r="H126" s="37"/>
      <c r="I126" s="55"/>
    </row>
    <row r="127" spans="1:9" ht="20.25" customHeight="1" outlineLevel="1" x14ac:dyDescent="0.25">
      <c r="A127" s="15" t="s">
        <v>72</v>
      </c>
      <c r="B127" s="16" t="s">
        <v>73</v>
      </c>
      <c r="C127" s="17" t="s">
        <v>0</v>
      </c>
      <c r="D127" s="16" t="s">
        <v>1</v>
      </c>
      <c r="E127" s="12">
        <f>E128</f>
        <v>1435090</v>
      </c>
      <c r="F127" s="12">
        <f t="shared" ref="F127:G127" si="70">F128</f>
        <v>1582464</v>
      </c>
      <c r="G127" s="12">
        <f t="shared" si="70"/>
        <v>1732302</v>
      </c>
      <c r="H127" s="37"/>
      <c r="I127" s="55"/>
    </row>
    <row r="128" spans="1:9" ht="21.75" customHeight="1" outlineLevel="2" x14ac:dyDescent="0.25">
      <c r="A128" s="15" t="s">
        <v>74</v>
      </c>
      <c r="B128" s="16" t="s">
        <v>75</v>
      </c>
      <c r="C128" s="17" t="s">
        <v>0</v>
      </c>
      <c r="D128" s="16" t="s">
        <v>1</v>
      </c>
      <c r="E128" s="12">
        <f>E129</f>
        <v>1435090</v>
      </c>
      <c r="F128" s="12">
        <f t="shared" ref="F128:G128" si="71">F129</f>
        <v>1582464</v>
      </c>
      <c r="G128" s="12">
        <f t="shared" si="71"/>
        <v>1732302</v>
      </c>
      <c r="H128" s="37"/>
      <c r="I128" s="55"/>
    </row>
    <row r="129" spans="1:9" ht="21.75" customHeight="1" outlineLevel="3" x14ac:dyDescent="0.25">
      <c r="A129" s="15" t="s">
        <v>6</v>
      </c>
      <c r="B129" s="16" t="s">
        <v>75</v>
      </c>
      <c r="C129" s="17" t="s">
        <v>7</v>
      </c>
      <c r="D129" s="16" t="s">
        <v>1</v>
      </c>
      <c r="E129" s="12">
        <f>E130</f>
        <v>1435090</v>
      </c>
      <c r="F129" s="12">
        <f t="shared" ref="F129:G129" si="72">F130</f>
        <v>1582464</v>
      </c>
      <c r="G129" s="12">
        <f t="shared" si="72"/>
        <v>1732302</v>
      </c>
      <c r="H129" s="37"/>
      <c r="I129" s="55"/>
    </row>
    <row r="130" spans="1:9" ht="23.25" customHeight="1" outlineLevel="4" x14ac:dyDescent="0.25">
      <c r="A130" s="15" t="s">
        <v>8</v>
      </c>
      <c r="B130" s="16" t="s">
        <v>75</v>
      </c>
      <c r="C130" s="17" t="s">
        <v>9</v>
      </c>
      <c r="D130" s="16" t="s">
        <v>1</v>
      </c>
      <c r="E130" s="12">
        <f>E131</f>
        <v>1435090</v>
      </c>
      <c r="F130" s="12">
        <f t="shared" ref="F130:G130" si="73">F131</f>
        <v>1582464</v>
      </c>
      <c r="G130" s="12">
        <f t="shared" si="73"/>
        <v>1732302</v>
      </c>
      <c r="H130" s="37"/>
      <c r="I130" s="55"/>
    </row>
    <row r="131" spans="1:9" ht="33" customHeight="1" outlineLevel="5" x14ac:dyDescent="0.25">
      <c r="A131" s="15" t="s">
        <v>76</v>
      </c>
      <c r="B131" s="16" t="s">
        <v>75</v>
      </c>
      <c r="C131" s="17" t="s">
        <v>77</v>
      </c>
      <c r="D131" s="16" t="s">
        <v>1</v>
      </c>
      <c r="E131" s="12">
        <f>E132+E134</f>
        <v>1435090</v>
      </c>
      <c r="F131" s="12">
        <f t="shared" ref="F131:G131" si="74">F132+F134</f>
        <v>1582464</v>
      </c>
      <c r="G131" s="12">
        <f t="shared" si="74"/>
        <v>1732302</v>
      </c>
      <c r="H131" s="37"/>
      <c r="I131" s="55"/>
    </row>
    <row r="132" spans="1:9" ht="70.5" customHeight="1" outlineLevel="6" x14ac:dyDescent="0.25">
      <c r="A132" s="15" t="s">
        <v>12</v>
      </c>
      <c r="B132" s="16" t="s">
        <v>75</v>
      </c>
      <c r="C132" s="17" t="s">
        <v>77</v>
      </c>
      <c r="D132" s="16" t="s">
        <v>13</v>
      </c>
      <c r="E132" s="12">
        <f>E133</f>
        <v>1435090</v>
      </c>
      <c r="F132" s="12">
        <f t="shared" ref="F132:G132" si="75">F133</f>
        <v>1582464</v>
      </c>
      <c r="G132" s="12">
        <f t="shared" si="75"/>
        <v>1732302</v>
      </c>
      <c r="H132" s="37"/>
      <c r="I132" s="55"/>
    </row>
    <row r="133" spans="1:9" ht="31.5" outlineLevel="7" x14ac:dyDescent="0.25">
      <c r="A133" s="15" t="s">
        <v>14</v>
      </c>
      <c r="B133" s="16" t="s">
        <v>75</v>
      </c>
      <c r="C133" s="17" t="s">
        <v>77</v>
      </c>
      <c r="D133" s="16" t="s">
        <v>15</v>
      </c>
      <c r="E133" s="12">
        <v>1435090</v>
      </c>
      <c r="F133" s="13">
        <v>1582464</v>
      </c>
      <c r="G133" s="13">
        <v>1732302</v>
      </c>
      <c r="H133" s="37"/>
      <c r="I133" s="55"/>
    </row>
    <row r="134" spans="1:9" ht="31.5" outlineLevel="6" x14ac:dyDescent="0.25">
      <c r="A134" s="15" t="s">
        <v>18</v>
      </c>
      <c r="B134" s="16" t="s">
        <v>75</v>
      </c>
      <c r="C134" s="17" t="s">
        <v>77</v>
      </c>
      <c r="D134" s="16" t="s">
        <v>19</v>
      </c>
      <c r="E134" s="12">
        <f>E135</f>
        <v>0</v>
      </c>
      <c r="F134" s="12">
        <f t="shared" ref="F134:G134" si="76">F135</f>
        <v>0</v>
      </c>
      <c r="G134" s="12">
        <f t="shared" si="76"/>
        <v>0</v>
      </c>
      <c r="H134" s="37"/>
      <c r="I134" s="55"/>
    </row>
    <row r="135" spans="1:9" ht="31.5" outlineLevel="7" x14ac:dyDescent="0.25">
      <c r="A135" s="15" t="s">
        <v>20</v>
      </c>
      <c r="B135" s="16" t="s">
        <v>75</v>
      </c>
      <c r="C135" s="17" t="s">
        <v>77</v>
      </c>
      <c r="D135" s="16" t="s">
        <v>21</v>
      </c>
      <c r="E135" s="12">
        <v>0</v>
      </c>
      <c r="F135" s="13">
        <v>0</v>
      </c>
      <c r="G135" s="13">
        <v>0</v>
      </c>
      <c r="H135" s="37"/>
      <c r="I135" s="55"/>
    </row>
    <row r="136" spans="1:9" ht="31.5" outlineLevel="1" x14ac:dyDescent="0.25">
      <c r="A136" s="15" t="s">
        <v>78</v>
      </c>
      <c r="B136" s="16" t="s">
        <v>79</v>
      </c>
      <c r="C136" s="17" t="s">
        <v>0</v>
      </c>
      <c r="D136" s="16" t="s">
        <v>1</v>
      </c>
      <c r="E136" s="12">
        <f t="shared" ref="E136:G149" si="77">E137</f>
        <v>22662940.389999997</v>
      </c>
      <c r="F136" s="12">
        <f t="shared" si="77"/>
        <v>20897578.48</v>
      </c>
      <c r="G136" s="12">
        <f t="shared" si="77"/>
        <v>20485506.189999998</v>
      </c>
      <c r="H136" s="37"/>
      <c r="I136" s="55"/>
    </row>
    <row r="137" spans="1:9" ht="47.25" outlineLevel="2" x14ac:dyDescent="0.25">
      <c r="A137" s="15" t="s">
        <v>80</v>
      </c>
      <c r="B137" s="16" t="s">
        <v>81</v>
      </c>
      <c r="C137" s="17" t="s">
        <v>0</v>
      </c>
      <c r="D137" s="16" t="s">
        <v>1</v>
      </c>
      <c r="E137" s="12">
        <f t="shared" si="77"/>
        <v>22662940.389999997</v>
      </c>
      <c r="F137" s="12">
        <f t="shared" si="77"/>
        <v>20897578.48</v>
      </c>
      <c r="G137" s="12">
        <f t="shared" si="77"/>
        <v>20485506.189999998</v>
      </c>
      <c r="H137" s="37"/>
      <c r="I137" s="55"/>
    </row>
    <row r="138" spans="1:9" ht="53.45" customHeight="1" outlineLevel="3" x14ac:dyDescent="0.25">
      <c r="A138" s="15" t="s">
        <v>319</v>
      </c>
      <c r="B138" s="16" t="s">
        <v>81</v>
      </c>
      <c r="C138" s="17" t="s">
        <v>82</v>
      </c>
      <c r="D138" s="16" t="s">
        <v>1</v>
      </c>
      <c r="E138" s="12">
        <f>E139</f>
        <v>22662940.389999997</v>
      </c>
      <c r="F138" s="12">
        <f t="shared" ref="F138:G138" si="78">F139</f>
        <v>20897578.48</v>
      </c>
      <c r="G138" s="12">
        <f t="shared" si="78"/>
        <v>20485506.189999998</v>
      </c>
      <c r="H138" s="37"/>
      <c r="I138" s="55"/>
    </row>
    <row r="139" spans="1:9" ht="33.75" customHeight="1" outlineLevel="4" x14ac:dyDescent="0.25">
      <c r="A139" s="15" t="s">
        <v>83</v>
      </c>
      <c r="B139" s="16" t="s">
        <v>81</v>
      </c>
      <c r="C139" s="17">
        <v>6700100000</v>
      </c>
      <c r="D139" s="16" t="s">
        <v>1</v>
      </c>
      <c r="E139" s="12">
        <f>E140+E143+E146+E149+E152</f>
        <v>22662940.389999997</v>
      </c>
      <c r="F139" s="12">
        <f t="shared" ref="F139:G139" si="79">F140+F143+F146+F149+F152</f>
        <v>20897578.48</v>
      </c>
      <c r="G139" s="12">
        <f t="shared" si="79"/>
        <v>20485506.189999998</v>
      </c>
      <c r="H139" s="37"/>
      <c r="I139" s="55"/>
    </row>
    <row r="140" spans="1:9" ht="94.5" outlineLevel="5" x14ac:dyDescent="0.25">
      <c r="A140" s="15" t="s">
        <v>84</v>
      </c>
      <c r="B140" s="16" t="s">
        <v>81</v>
      </c>
      <c r="C140" s="17">
        <v>6700103110</v>
      </c>
      <c r="D140" s="16" t="s">
        <v>1</v>
      </c>
      <c r="E140" s="12">
        <f t="shared" si="77"/>
        <v>200000</v>
      </c>
      <c r="F140" s="12">
        <f t="shared" ref="F140:G140" si="80">F141</f>
        <v>0</v>
      </c>
      <c r="G140" s="12">
        <f t="shared" si="80"/>
        <v>0</v>
      </c>
      <c r="H140" s="37"/>
      <c r="I140" s="55"/>
    </row>
    <row r="141" spans="1:9" ht="31.5" outlineLevel="6" x14ac:dyDescent="0.25">
      <c r="A141" s="15" t="s">
        <v>18</v>
      </c>
      <c r="B141" s="16" t="s">
        <v>81</v>
      </c>
      <c r="C141" s="17">
        <v>6700103110</v>
      </c>
      <c r="D141" s="16" t="s">
        <v>19</v>
      </c>
      <c r="E141" s="12">
        <f t="shared" si="77"/>
        <v>200000</v>
      </c>
      <c r="F141" s="12">
        <f t="shared" ref="F141:G141" si="81">F142</f>
        <v>0</v>
      </c>
      <c r="G141" s="12">
        <f t="shared" si="81"/>
        <v>0</v>
      </c>
      <c r="H141" s="37"/>
      <c r="I141" s="55"/>
    </row>
    <row r="142" spans="1:9" ht="31.5" outlineLevel="7" x14ac:dyDescent="0.25">
      <c r="A142" s="15" t="s">
        <v>20</v>
      </c>
      <c r="B142" s="16" t="s">
        <v>81</v>
      </c>
      <c r="C142" s="17">
        <v>6700103110</v>
      </c>
      <c r="D142" s="16" t="s">
        <v>21</v>
      </c>
      <c r="E142" s="12">
        <v>200000</v>
      </c>
      <c r="F142" s="13">
        <v>0</v>
      </c>
      <c r="G142" s="13">
        <v>0</v>
      </c>
      <c r="H142" s="37"/>
      <c r="I142" s="55"/>
    </row>
    <row r="143" spans="1:9" ht="42" customHeight="1" outlineLevel="7" x14ac:dyDescent="0.25">
      <c r="A143" s="15" t="s">
        <v>348</v>
      </c>
      <c r="B143" s="16" t="s">
        <v>81</v>
      </c>
      <c r="C143" s="17">
        <v>6700103123</v>
      </c>
      <c r="D143" s="16" t="s">
        <v>1</v>
      </c>
      <c r="E143" s="12">
        <f>E144</f>
        <v>500000</v>
      </c>
      <c r="F143" s="12">
        <f t="shared" ref="F143:G143" si="82">F144</f>
        <v>500000</v>
      </c>
      <c r="G143" s="12">
        <f t="shared" si="82"/>
        <v>500000</v>
      </c>
      <c r="H143" s="37"/>
      <c r="I143" s="55"/>
    </row>
    <row r="144" spans="1:9" ht="31.5" outlineLevel="7" x14ac:dyDescent="0.25">
      <c r="A144" s="15" t="s">
        <v>338</v>
      </c>
      <c r="B144" s="16" t="s">
        <v>81</v>
      </c>
      <c r="C144" s="17">
        <v>6700103123</v>
      </c>
      <c r="D144" s="16" t="s">
        <v>19</v>
      </c>
      <c r="E144" s="12">
        <f>E145</f>
        <v>500000</v>
      </c>
      <c r="F144" s="12">
        <f t="shared" ref="F144:G144" si="83">F145</f>
        <v>500000</v>
      </c>
      <c r="G144" s="12">
        <f t="shared" si="83"/>
        <v>500000</v>
      </c>
      <c r="H144" s="37"/>
      <c r="I144" s="55"/>
    </row>
    <row r="145" spans="1:9" ht="31.5" outlineLevel="7" x14ac:dyDescent="0.25">
      <c r="A145" s="15" t="s">
        <v>339</v>
      </c>
      <c r="B145" s="16" t="s">
        <v>81</v>
      </c>
      <c r="C145" s="17">
        <v>6700103123</v>
      </c>
      <c r="D145" s="16" t="s">
        <v>21</v>
      </c>
      <c r="E145" s="12">
        <v>500000</v>
      </c>
      <c r="F145" s="13">
        <v>500000</v>
      </c>
      <c r="G145" s="13">
        <v>500000</v>
      </c>
      <c r="H145" s="37"/>
      <c r="I145" s="55"/>
    </row>
    <row r="146" spans="1:9" ht="23.25" customHeight="1" outlineLevel="7" x14ac:dyDescent="0.25">
      <c r="A146" s="15" t="s">
        <v>331</v>
      </c>
      <c r="B146" s="16" t="s">
        <v>81</v>
      </c>
      <c r="C146" s="17">
        <v>6700103124</v>
      </c>
      <c r="D146" s="16" t="s">
        <v>1</v>
      </c>
      <c r="E146" s="12">
        <f t="shared" si="77"/>
        <v>0</v>
      </c>
      <c r="F146" s="12">
        <f t="shared" si="77"/>
        <v>0</v>
      </c>
      <c r="G146" s="12">
        <f t="shared" si="77"/>
        <v>0</v>
      </c>
      <c r="H146" s="37"/>
      <c r="I146" s="55"/>
    </row>
    <row r="147" spans="1:9" ht="19.5" customHeight="1" outlineLevel="7" x14ac:dyDescent="0.25">
      <c r="A147" s="15" t="s">
        <v>18</v>
      </c>
      <c r="B147" s="16" t="s">
        <v>81</v>
      </c>
      <c r="C147" s="17">
        <v>6700103124</v>
      </c>
      <c r="D147" s="16" t="s">
        <v>19</v>
      </c>
      <c r="E147" s="12">
        <f t="shared" si="77"/>
        <v>0</v>
      </c>
      <c r="F147" s="12">
        <f t="shared" si="77"/>
        <v>0</v>
      </c>
      <c r="G147" s="12">
        <f t="shared" si="77"/>
        <v>0</v>
      </c>
      <c r="H147" s="37"/>
      <c r="I147" s="55"/>
    </row>
    <row r="148" spans="1:9" ht="30.6" customHeight="1" outlineLevel="7" x14ac:dyDescent="0.25">
      <c r="A148" s="15" t="s">
        <v>20</v>
      </c>
      <c r="B148" s="16" t="s">
        <v>81</v>
      </c>
      <c r="C148" s="17">
        <v>6700103124</v>
      </c>
      <c r="D148" s="16" t="s">
        <v>21</v>
      </c>
      <c r="E148" s="12">
        <v>0</v>
      </c>
      <c r="F148" s="13">
        <v>0</v>
      </c>
      <c r="G148" s="13">
        <v>0</v>
      </c>
      <c r="H148" s="37"/>
      <c r="I148" s="55"/>
    </row>
    <row r="149" spans="1:9" ht="57" customHeight="1" outlineLevel="7" x14ac:dyDescent="0.25">
      <c r="A149" s="15" t="s">
        <v>423</v>
      </c>
      <c r="B149" s="16" t="s">
        <v>81</v>
      </c>
      <c r="C149" s="17">
        <v>6700192760</v>
      </c>
      <c r="D149" s="16" t="s">
        <v>1</v>
      </c>
      <c r="E149" s="12">
        <f t="shared" si="77"/>
        <v>21743310.989999998</v>
      </c>
      <c r="F149" s="12">
        <f t="shared" si="77"/>
        <v>20193602.699999999</v>
      </c>
      <c r="G149" s="12">
        <f t="shared" si="77"/>
        <v>19785651.129999999</v>
      </c>
      <c r="H149" s="37"/>
      <c r="I149" s="55"/>
    </row>
    <row r="150" spans="1:9" ht="31.15" customHeight="1" outlineLevel="7" x14ac:dyDescent="0.25">
      <c r="A150" s="15" t="s">
        <v>18</v>
      </c>
      <c r="B150" s="16" t="s">
        <v>81</v>
      </c>
      <c r="C150" s="17">
        <v>6700192760</v>
      </c>
      <c r="D150" s="16" t="s">
        <v>19</v>
      </c>
      <c r="E150" s="12">
        <f t="shared" ref="E150:G153" si="84">E151</f>
        <v>21743310.989999998</v>
      </c>
      <c r="F150" s="12">
        <f t="shared" si="84"/>
        <v>20193602.699999999</v>
      </c>
      <c r="G150" s="12">
        <f t="shared" si="84"/>
        <v>19785651.129999999</v>
      </c>
      <c r="H150" s="37"/>
      <c r="I150" s="55"/>
    </row>
    <row r="151" spans="1:9" ht="32.450000000000003" customHeight="1" outlineLevel="7" x14ac:dyDescent="0.25">
      <c r="A151" s="15" t="s">
        <v>20</v>
      </c>
      <c r="B151" s="16" t="s">
        <v>81</v>
      </c>
      <c r="C151" s="17">
        <v>6700192760</v>
      </c>
      <c r="D151" s="16" t="s">
        <v>21</v>
      </c>
      <c r="E151" s="12">
        <v>21743310.989999998</v>
      </c>
      <c r="F151" s="13">
        <v>20193602.699999999</v>
      </c>
      <c r="G151" s="13">
        <v>19785651.129999999</v>
      </c>
      <c r="H151" s="37"/>
      <c r="I151" s="55"/>
    </row>
    <row r="152" spans="1:9" ht="63.6" customHeight="1" outlineLevel="7" x14ac:dyDescent="0.25">
      <c r="A152" s="15" t="s">
        <v>424</v>
      </c>
      <c r="B152" s="16" t="s">
        <v>81</v>
      </c>
      <c r="C152" s="17" t="s">
        <v>425</v>
      </c>
      <c r="D152" s="16" t="s">
        <v>1</v>
      </c>
      <c r="E152" s="12">
        <f t="shared" ref="E152:G152" si="85">E153</f>
        <v>219629.4</v>
      </c>
      <c r="F152" s="12">
        <f t="shared" si="85"/>
        <v>203975.78</v>
      </c>
      <c r="G152" s="12">
        <f t="shared" si="85"/>
        <v>199855.06</v>
      </c>
      <c r="H152" s="37"/>
      <c r="I152" s="55"/>
    </row>
    <row r="153" spans="1:9" ht="29.45" customHeight="1" outlineLevel="7" x14ac:dyDescent="0.25">
      <c r="A153" s="15" t="s">
        <v>18</v>
      </c>
      <c r="B153" s="16" t="s">
        <v>81</v>
      </c>
      <c r="C153" s="17" t="s">
        <v>425</v>
      </c>
      <c r="D153" s="16" t="s">
        <v>19</v>
      </c>
      <c r="E153" s="12">
        <f t="shared" si="84"/>
        <v>219629.4</v>
      </c>
      <c r="F153" s="12">
        <f t="shared" si="84"/>
        <v>203975.78</v>
      </c>
      <c r="G153" s="12">
        <f t="shared" si="84"/>
        <v>199855.06</v>
      </c>
      <c r="H153" s="37"/>
      <c r="I153" s="55"/>
    </row>
    <row r="154" spans="1:9" ht="30.6" customHeight="1" outlineLevel="7" x14ac:dyDescent="0.25">
      <c r="A154" s="15" t="s">
        <v>20</v>
      </c>
      <c r="B154" s="16" t="s">
        <v>81</v>
      </c>
      <c r="C154" s="17" t="s">
        <v>425</v>
      </c>
      <c r="D154" s="16" t="s">
        <v>21</v>
      </c>
      <c r="E154" s="12">
        <v>219629.4</v>
      </c>
      <c r="F154" s="13">
        <v>203975.78</v>
      </c>
      <c r="G154" s="13">
        <v>199855.06</v>
      </c>
      <c r="H154" s="37"/>
      <c r="I154" s="55"/>
    </row>
    <row r="155" spans="1:9" ht="18.75" customHeight="1" outlineLevel="1" x14ac:dyDescent="0.25">
      <c r="A155" s="15" t="s">
        <v>85</v>
      </c>
      <c r="B155" s="16" t="s">
        <v>86</v>
      </c>
      <c r="C155" s="17" t="s">
        <v>0</v>
      </c>
      <c r="D155" s="16" t="s">
        <v>1</v>
      </c>
      <c r="E155" s="12">
        <f>E156+E162+E168+E266</f>
        <v>189026837.47</v>
      </c>
      <c r="F155" s="12">
        <f>F156+F162+F168+F266</f>
        <v>32776945.809999999</v>
      </c>
      <c r="G155" s="12">
        <f>G156+G162+G168+G266</f>
        <v>43898945.810000002</v>
      </c>
      <c r="H155" s="37"/>
      <c r="I155" s="55"/>
    </row>
    <row r="156" spans="1:9" ht="22.5" customHeight="1" outlineLevel="2" x14ac:dyDescent="0.25">
      <c r="A156" s="15" t="s">
        <v>87</v>
      </c>
      <c r="B156" s="16" t="s">
        <v>88</v>
      </c>
      <c r="C156" s="17" t="s">
        <v>0</v>
      </c>
      <c r="D156" s="16" t="s">
        <v>1</v>
      </c>
      <c r="E156" s="12">
        <f>E157</f>
        <v>870558.73</v>
      </c>
      <c r="F156" s="12">
        <f t="shared" ref="F156:G156" si="86">F157</f>
        <v>870558.73</v>
      </c>
      <c r="G156" s="12">
        <f t="shared" si="86"/>
        <v>870558.73</v>
      </c>
      <c r="H156" s="37"/>
      <c r="I156" s="55"/>
    </row>
    <row r="157" spans="1:9" ht="22.5" customHeight="1" outlineLevel="3" x14ac:dyDescent="0.25">
      <c r="A157" s="15" t="s">
        <v>6</v>
      </c>
      <c r="B157" s="16" t="s">
        <v>88</v>
      </c>
      <c r="C157" s="17" t="s">
        <v>7</v>
      </c>
      <c r="D157" s="16" t="s">
        <v>1</v>
      </c>
      <c r="E157" s="12">
        <f>E158</f>
        <v>870558.73</v>
      </c>
      <c r="F157" s="12">
        <f t="shared" ref="F157:G157" si="87">F158</f>
        <v>870558.73</v>
      </c>
      <c r="G157" s="12">
        <f t="shared" si="87"/>
        <v>870558.73</v>
      </c>
      <c r="H157" s="37"/>
      <c r="I157" s="55"/>
    </row>
    <row r="158" spans="1:9" ht="23.25" customHeight="1" outlineLevel="4" x14ac:dyDescent="0.25">
      <c r="A158" s="15" t="s">
        <v>8</v>
      </c>
      <c r="B158" s="16" t="s">
        <v>88</v>
      </c>
      <c r="C158" s="17" t="s">
        <v>9</v>
      </c>
      <c r="D158" s="16" t="s">
        <v>1</v>
      </c>
      <c r="E158" s="12">
        <f>E159</f>
        <v>870558.73</v>
      </c>
      <c r="F158" s="12">
        <f t="shared" ref="F158:G158" si="88">F159</f>
        <v>870558.73</v>
      </c>
      <c r="G158" s="12">
        <f t="shared" si="88"/>
        <v>870558.73</v>
      </c>
      <c r="H158" s="37"/>
      <c r="I158" s="55"/>
    </row>
    <row r="159" spans="1:9" ht="47.25" outlineLevel="5" x14ac:dyDescent="0.25">
      <c r="A159" s="15" t="s">
        <v>89</v>
      </c>
      <c r="B159" s="16" t="s">
        <v>88</v>
      </c>
      <c r="C159" s="17">
        <v>9999993040</v>
      </c>
      <c r="D159" s="16" t="s">
        <v>1</v>
      </c>
      <c r="E159" s="12">
        <f>E160</f>
        <v>870558.73</v>
      </c>
      <c r="F159" s="12">
        <f t="shared" ref="F159:G159" si="89">F160</f>
        <v>870558.73</v>
      </c>
      <c r="G159" s="12">
        <f t="shared" si="89"/>
        <v>870558.73</v>
      </c>
      <c r="H159" s="37"/>
      <c r="I159" s="55"/>
    </row>
    <row r="160" spans="1:9" ht="31.5" outlineLevel="6" x14ac:dyDescent="0.25">
      <c r="A160" s="15" t="s">
        <v>18</v>
      </c>
      <c r="B160" s="16" t="s">
        <v>88</v>
      </c>
      <c r="C160" s="17" t="s">
        <v>90</v>
      </c>
      <c r="D160" s="16" t="s">
        <v>19</v>
      </c>
      <c r="E160" s="12">
        <f>E161</f>
        <v>870558.73</v>
      </c>
      <c r="F160" s="12">
        <f t="shared" ref="F160:G160" si="90">F161</f>
        <v>870558.73</v>
      </c>
      <c r="G160" s="12">
        <f t="shared" si="90"/>
        <v>870558.73</v>
      </c>
      <c r="H160" s="37"/>
      <c r="I160" s="55"/>
    </row>
    <row r="161" spans="1:9" ht="31.5" outlineLevel="7" x14ac:dyDescent="0.25">
      <c r="A161" s="15" t="s">
        <v>20</v>
      </c>
      <c r="B161" s="16" t="s">
        <v>88</v>
      </c>
      <c r="C161" s="17" t="s">
        <v>90</v>
      </c>
      <c r="D161" s="16" t="s">
        <v>21</v>
      </c>
      <c r="E161" s="12">
        <v>870558.73</v>
      </c>
      <c r="F161" s="13">
        <v>870558.73</v>
      </c>
      <c r="G161" s="13">
        <v>870558.73</v>
      </c>
      <c r="H161" s="37"/>
      <c r="I161" s="55"/>
    </row>
    <row r="162" spans="1:9" ht="15.75" outlineLevel="2" x14ac:dyDescent="0.25">
      <c r="A162" s="15" t="s">
        <v>91</v>
      </c>
      <c r="B162" s="16" t="s">
        <v>92</v>
      </c>
      <c r="C162" s="17" t="s">
        <v>0</v>
      </c>
      <c r="D162" s="16" t="s">
        <v>1</v>
      </c>
      <c r="E162" s="12">
        <f>E163</f>
        <v>3387.08</v>
      </c>
      <c r="F162" s="12">
        <f t="shared" ref="F162:G162" si="91">F163</f>
        <v>3387.08</v>
      </c>
      <c r="G162" s="12">
        <f t="shared" si="91"/>
        <v>3387.08</v>
      </c>
      <c r="H162" s="37"/>
      <c r="I162" s="55"/>
    </row>
    <row r="163" spans="1:9" ht="15.75" outlineLevel="3" x14ac:dyDescent="0.25">
      <c r="A163" s="15" t="s">
        <v>6</v>
      </c>
      <c r="B163" s="16" t="s">
        <v>92</v>
      </c>
      <c r="C163" s="17" t="s">
        <v>7</v>
      </c>
      <c r="D163" s="16" t="s">
        <v>1</v>
      </c>
      <c r="E163" s="12">
        <f>E164</f>
        <v>3387.08</v>
      </c>
      <c r="F163" s="12">
        <f t="shared" ref="F163:G163" si="92">F164</f>
        <v>3387.08</v>
      </c>
      <c r="G163" s="12">
        <f t="shared" si="92"/>
        <v>3387.08</v>
      </c>
      <c r="H163" s="37"/>
      <c r="I163" s="55"/>
    </row>
    <row r="164" spans="1:9" ht="22.5" customHeight="1" outlineLevel="4" x14ac:dyDescent="0.25">
      <c r="A164" s="15" t="s">
        <v>8</v>
      </c>
      <c r="B164" s="16" t="s">
        <v>92</v>
      </c>
      <c r="C164" s="17" t="s">
        <v>9</v>
      </c>
      <c r="D164" s="16" t="s">
        <v>1</v>
      </c>
      <c r="E164" s="12">
        <f>E165</f>
        <v>3387.08</v>
      </c>
      <c r="F164" s="12">
        <f t="shared" ref="F164:G164" si="93">F165</f>
        <v>3387.08</v>
      </c>
      <c r="G164" s="12">
        <f t="shared" si="93"/>
        <v>3387.08</v>
      </c>
      <c r="H164" s="37"/>
      <c r="I164" s="55"/>
    </row>
    <row r="165" spans="1:9" ht="79.5" customHeight="1" outlineLevel="5" x14ac:dyDescent="0.25">
      <c r="A165" s="15" t="s">
        <v>309</v>
      </c>
      <c r="B165" s="16" t="s">
        <v>92</v>
      </c>
      <c r="C165" s="17" t="s">
        <v>93</v>
      </c>
      <c r="D165" s="16" t="s">
        <v>1</v>
      </c>
      <c r="E165" s="12">
        <f>E166</f>
        <v>3387.08</v>
      </c>
      <c r="F165" s="12">
        <f t="shared" ref="F165:G165" si="94">F166</f>
        <v>3387.08</v>
      </c>
      <c r="G165" s="12">
        <f t="shared" si="94"/>
        <v>3387.08</v>
      </c>
      <c r="H165" s="37"/>
      <c r="I165" s="55"/>
    </row>
    <row r="166" spans="1:9" ht="31.5" outlineLevel="6" x14ac:dyDescent="0.25">
      <c r="A166" s="15" t="s">
        <v>18</v>
      </c>
      <c r="B166" s="16" t="s">
        <v>92</v>
      </c>
      <c r="C166" s="17" t="s">
        <v>93</v>
      </c>
      <c r="D166" s="16" t="s">
        <v>19</v>
      </c>
      <c r="E166" s="12">
        <f>E167</f>
        <v>3387.08</v>
      </c>
      <c r="F166" s="12">
        <f>F167</f>
        <v>3387.08</v>
      </c>
      <c r="G166" s="12">
        <f>G167</f>
        <v>3387.08</v>
      </c>
      <c r="H166" s="37"/>
      <c r="I166" s="55"/>
    </row>
    <row r="167" spans="1:9" ht="31.5" outlineLevel="7" x14ac:dyDescent="0.25">
      <c r="A167" s="15" t="s">
        <v>20</v>
      </c>
      <c r="B167" s="16" t="s">
        <v>92</v>
      </c>
      <c r="C167" s="17" t="s">
        <v>93</v>
      </c>
      <c r="D167" s="16" t="s">
        <v>21</v>
      </c>
      <c r="E167" s="12">
        <v>3387.08</v>
      </c>
      <c r="F167" s="13">
        <v>3387.08</v>
      </c>
      <c r="G167" s="13">
        <v>3387.08</v>
      </c>
      <c r="H167" s="37"/>
      <c r="I167" s="55"/>
    </row>
    <row r="168" spans="1:9" ht="22.15" customHeight="1" outlineLevel="2" x14ac:dyDescent="0.25">
      <c r="A168" s="15" t="s">
        <v>94</v>
      </c>
      <c r="B168" s="16" t="s">
        <v>95</v>
      </c>
      <c r="C168" s="17" t="s">
        <v>0</v>
      </c>
      <c r="D168" s="16" t="s">
        <v>1</v>
      </c>
      <c r="E168" s="12">
        <f>E169</f>
        <v>177755142.16999999</v>
      </c>
      <c r="F168" s="12">
        <f t="shared" ref="F168:G168" si="95">F169</f>
        <v>31903000</v>
      </c>
      <c r="G168" s="12">
        <f t="shared" si="95"/>
        <v>43025000</v>
      </c>
      <c r="H168" s="37"/>
      <c r="I168" s="55"/>
    </row>
    <row r="169" spans="1:9" ht="45" customHeight="1" outlineLevel="3" x14ac:dyDescent="0.25">
      <c r="A169" s="15" t="s">
        <v>409</v>
      </c>
      <c r="B169" s="16" t="s">
        <v>95</v>
      </c>
      <c r="C169" s="17" t="s">
        <v>96</v>
      </c>
      <c r="D169" s="16" t="s">
        <v>1</v>
      </c>
      <c r="E169" s="12">
        <f>E170+E195+E244</f>
        <v>177755142.16999999</v>
      </c>
      <c r="F169" s="12">
        <f>F170+F195+F244</f>
        <v>31903000</v>
      </c>
      <c r="G169" s="12">
        <f>G170+G195+G244</f>
        <v>43025000</v>
      </c>
      <c r="H169" s="37"/>
      <c r="I169" s="55"/>
    </row>
    <row r="170" spans="1:9" ht="34.5" customHeight="1" outlineLevel="4" x14ac:dyDescent="0.25">
      <c r="A170" s="15" t="s">
        <v>97</v>
      </c>
      <c r="B170" s="16" t="s">
        <v>95</v>
      </c>
      <c r="C170" s="17" t="s">
        <v>98</v>
      </c>
      <c r="D170" s="16" t="s">
        <v>1</v>
      </c>
      <c r="E170" s="12">
        <f>E171+E174+E177+E180+E183+E186+E189+E192</f>
        <v>15014656.800000001</v>
      </c>
      <c r="F170" s="12">
        <f t="shared" ref="F170:G170" si="96">F171+F174+F177+F180+F183+F186+F189+F192</f>
        <v>18238185.109999999</v>
      </c>
      <c r="G170" s="12">
        <f t="shared" si="96"/>
        <v>24090146</v>
      </c>
      <c r="H170" s="37"/>
      <c r="I170" s="55"/>
    </row>
    <row r="171" spans="1:9" ht="52.5" customHeight="1" outlineLevel="5" x14ac:dyDescent="0.25">
      <c r="A171" s="15" t="s">
        <v>99</v>
      </c>
      <c r="B171" s="16" t="s">
        <v>95</v>
      </c>
      <c r="C171" s="17">
        <v>4000140101</v>
      </c>
      <c r="D171" s="16" t="s">
        <v>1</v>
      </c>
      <c r="E171" s="12">
        <f t="shared" ref="E171:G172" si="97">E172</f>
        <v>2500000</v>
      </c>
      <c r="F171" s="13">
        <f t="shared" si="97"/>
        <v>2620000</v>
      </c>
      <c r="G171" s="13">
        <f t="shared" si="97"/>
        <v>2745760</v>
      </c>
      <c r="H171" s="37"/>
      <c r="I171" s="55"/>
    </row>
    <row r="172" spans="1:9" ht="31.5" outlineLevel="6" x14ac:dyDescent="0.25">
      <c r="A172" s="15" t="s">
        <v>18</v>
      </c>
      <c r="B172" s="16" t="s">
        <v>95</v>
      </c>
      <c r="C172" s="17">
        <v>4000140101</v>
      </c>
      <c r="D172" s="16" t="s">
        <v>19</v>
      </c>
      <c r="E172" s="12">
        <f t="shared" si="97"/>
        <v>2500000</v>
      </c>
      <c r="F172" s="13">
        <f t="shared" si="97"/>
        <v>2620000</v>
      </c>
      <c r="G172" s="13">
        <f t="shared" si="97"/>
        <v>2745760</v>
      </c>
      <c r="H172" s="37"/>
      <c r="I172" s="55"/>
    </row>
    <row r="173" spans="1:9" ht="31.5" outlineLevel="7" x14ac:dyDescent="0.25">
      <c r="A173" s="15" t="s">
        <v>20</v>
      </c>
      <c r="B173" s="16" t="s">
        <v>95</v>
      </c>
      <c r="C173" s="17">
        <v>4000140101</v>
      </c>
      <c r="D173" s="16" t="s">
        <v>21</v>
      </c>
      <c r="E173" s="12">
        <v>2500000</v>
      </c>
      <c r="F173" s="13">
        <v>2620000</v>
      </c>
      <c r="G173" s="13">
        <v>2745760</v>
      </c>
      <c r="H173" s="37"/>
      <c r="I173" s="55"/>
    </row>
    <row r="174" spans="1:9" ht="63" outlineLevel="5" x14ac:dyDescent="0.25">
      <c r="A174" s="15" t="s">
        <v>100</v>
      </c>
      <c r="B174" s="16" t="s">
        <v>95</v>
      </c>
      <c r="C174" s="17">
        <v>4000140102</v>
      </c>
      <c r="D174" s="16" t="s">
        <v>1</v>
      </c>
      <c r="E174" s="12">
        <f t="shared" ref="E174:G175" si="98">E175</f>
        <v>2500000</v>
      </c>
      <c r="F174" s="13">
        <f t="shared" si="98"/>
        <v>2620000</v>
      </c>
      <c r="G174" s="13">
        <f t="shared" si="98"/>
        <v>2745760</v>
      </c>
      <c r="H174" s="37"/>
      <c r="I174" s="55"/>
    </row>
    <row r="175" spans="1:9" ht="31.5" outlineLevel="6" x14ac:dyDescent="0.25">
      <c r="A175" s="15" t="s">
        <v>18</v>
      </c>
      <c r="B175" s="16" t="s">
        <v>95</v>
      </c>
      <c r="C175" s="17">
        <v>4000140102</v>
      </c>
      <c r="D175" s="16" t="s">
        <v>19</v>
      </c>
      <c r="E175" s="12">
        <f t="shared" si="98"/>
        <v>2500000</v>
      </c>
      <c r="F175" s="13">
        <f t="shared" si="98"/>
        <v>2620000</v>
      </c>
      <c r="G175" s="13">
        <f t="shared" si="98"/>
        <v>2745760</v>
      </c>
      <c r="H175" s="37"/>
      <c r="I175" s="55"/>
    </row>
    <row r="176" spans="1:9" ht="31.5" outlineLevel="7" x14ac:dyDescent="0.25">
      <c r="A176" s="15" t="s">
        <v>20</v>
      </c>
      <c r="B176" s="16" t="s">
        <v>95</v>
      </c>
      <c r="C176" s="17">
        <v>4000140102</v>
      </c>
      <c r="D176" s="16" t="s">
        <v>21</v>
      </c>
      <c r="E176" s="12">
        <v>2500000</v>
      </c>
      <c r="F176" s="13">
        <v>2620000</v>
      </c>
      <c r="G176" s="13">
        <v>2745760</v>
      </c>
      <c r="H176" s="37"/>
      <c r="I176" s="55"/>
    </row>
    <row r="177" spans="1:9" ht="51" customHeight="1" outlineLevel="5" x14ac:dyDescent="0.25">
      <c r="A177" s="15" t="s">
        <v>101</v>
      </c>
      <c r="B177" s="16" t="s">
        <v>95</v>
      </c>
      <c r="C177" s="17">
        <v>4000140103</v>
      </c>
      <c r="D177" s="16" t="s">
        <v>1</v>
      </c>
      <c r="E177" s="12">
        <f t="shared" ref="E177:G178" si="99">E178</f>
        <v>500000</v>
      </c>
      <c r="F177" s="13">
        <f t="shared" si="99"/>
        <v>500000</v>
      </c>
      <c r="G177" s="13">
        <f t="shared" si="99"/>
        <v>524000</v>
      </c>
      <c r="H177" s="37"/>
      <c r="I177" s="55"/>
    </row>
    <row r="178" spans="1:9" ht="31.5" outlineLevel="6" x14ac:dyDescent="0.25">
      <c r="A178" s="15" t="s">
        <v>18</v>
      </c>
      <c r="B178" s="16" t="s">
        <v>95</v>
      </c>
      <c r="C178" s="17">
        <v>4000140103</v>
      </c>
      <c r="D178" s="16" t="s">
        <v>19</v>
      </c>
      <c r="E178" s="12">
        <f t="shared" si="99"/>
        <v>500000</v>
      </c>
      <c r="F178" s="13">
        <f t="shared" si="99"/>
        <v>500000</v>
      </c>
      <c r="G178" s="13">
        <f t="shared" si="99"/>
        <v>524000</v>
      </c>
      <c r="H178" s="37"/>
      <c r="I178" s="55"/>
    </row>
    <row r="179" spans="1:9" ht="31.5" outlineLevel="7" x14ac:dyDescent="0.25">
      <c r="A179" s="15" t="s">
        <v>20</v>
      </c>
      <c r="B179" s="16" t="s">
        <v>95</v>
      </c>
      <c r="C179" s="17">
        <v>4000140103</v>
      </c>
      <c r="D179" s="16" t="s">
        <v>21</v>
      </c>
      <c r="E179" s="12">
        <v>500000</v>
      </c>
      <c r="F179" s="13">
        <v>500000</v>
      </c>
      <c r="G179" s="13">
        <v>524000</v>
      </c>
      <c r="H179" s="37"/>
      <c r="I179" s="55"/>
    </row>
    <row r="180" spans="1:9" ht="52.9" customHeight="1" outlineLevel="5" x14ac:dyDescent="0.25">
      <c r="A180" s="15" t="s">
        <v>302</v>
      </c>
      <c r="B180" s="16" t="s">
        <v>95</v>
      </c>
      <c r="C180" s="17">
        <v>4000140104</v>
      </c>
      <c r="D180" s="16" t="s">
        <v>1</v>
      </c>
      <c r="E180" s="12">
        <f t="shared" ref="E180:G181" si="100">E181</f>
        <v>5397737.0899999999</v>
      </c>
      <c r="F180" s="13">
        <f t="shared" si="100"/>
        <v>5656828.4699999997</v>
      </c>
      <c r="G180" s="13">
        <f t="shared" si="100"/>
        <v>5928356.2400000002</v>
      </c>
      <c r="H180" s="37"/>
      <c r="I180" s="55"/>
    </row>
    <row r="181" spans="1:9" ht="31.5" outlineLevel="6" x14ac:dyDescent="0.25">
      <c r="A181" s="15" t="s">
        <v>18</v>
      </c>
      <c r="B181" s="16" t="s">
        <v>95</v>
      </c>
      <c r="C181" s="17">
        <v>4000140104</v>
      </c>
      <c r="D181" s="16" t="s">
        <v>19</v>
      </c>
      <c r="E181" s="12">
        <f t="shared" si="100"/>
        <v>5397737.0899999999</v>
      </c>
      <c r="F181" s="13">
        <f t="shared" si="100"/>
        <v>5656828.4699999997</v>
      </c>
      <c r="G181" s="13">
        <f t="shared" si="100"/>
        <v>5928356.2400000002</v>
      </c>
      <c r="H181" s="37"/>
      <c r="I181" s="55"/>
    </row>
    <row r="182" spans="1:9" ht="31.5" outlineLevel="7" x14ac:dyDescent="0.25">
      <c r="A182" s="15" t="s">
        <v>20</v>
      </c>
      <c r="B182" s="16" t="s">
        <v>95</v>
      </c>
      <c r="C182" s="17">
        <v>4000140104</v>
      </c>
      <c r="D182" s="16" t="s">
        <v>21</v>
      </c>
      <c r="E182" s="12">
        <v>5397737.0899999999</v>
      </c>
      <c r="F182" s="13">
        <v>5656828.4699999997</v>
      </c>
      <c r="G182" s="13">
        <v>5928356.2400000002</v>
      </c>
      <c r="H182" s="37"/>
      <c r="I182" s="55"/>
    </row>
    <row r="183" spans="1:9" ht="63" outlineLevel="5" x14ac:dyDescent="0.25">
      <c r="A183" s="15" t="s">
        <v>102</v>
      </c>
      <c r="B183" s="16" t="s">
        <v>95</v>
      </c>
      <c r="C183" s="17">
        <v>4000140105</v>
      </c>
      <c r="D183" s="16" t="s">
        <v>1</v>
      </c>
      <c r="E183" s="12">
        <f t="shared" ref="E183:G184" si="101">E184</f>
        <v>500000</v>
      </c>
      <c r="F183" s="13">
        <f t="shared" si="101"/>
        <v>500000</v>
      </c>
      <c r="G183" s="13">
        <f t="shared" si="101"/>
        <v>524000</v>
      </c>
      <c r="H183" s="37"/>
      <c r="I183" s="55"/>
    </row>
    <row r="184" spans="1:9" ht="31.5" outlineLevel="6" x14ac:dyDescent="0.25">
      <c r="A184" s="15" t="s">
        <v>18</v>
      </c>
      <c r="B184" s="16" t="s">
        <v>95</v>
      </c>
      <c r="C184" s="17">
        <v>4000140105</v>
      </c>
      <c r="D184" s="16" t="s">
        <v>19</v>
      </c>
      <c r="E184" s="12">
        <f t="shared" si="101"/>
        <v>500000</v>
      </c>
      <c r="F184" s="13">
        <f t="shared" si="101"/>
        <v>500000</v>
      </c>
      <c r="G184" s="13">
        <f t="shared" si="101"/>
        <v>524000</v>
      </c>
      <c r="H184" s="37"/>
      <c r="I184" s="55"/>
    </row>
    <row r="185" spans="1:9" ht="31.5" outlineLevel="7" x14ac:dyDescent="0.25">
      <c r="A185" s="15" t="s">
        <v>20</v>
      </c>
      <c r="B185" s="16" t="s">
        <v>95</v>
      </c>
      <c r="C185" s="17">
        <v>4000140105</v>
      </c>
      <c r="D185" s="16" t="s">
        <v>21</v>
      </c>
      <c r="E185" s="12">
        <v>500000</v>
      </c>
      <c r="F185" s="13">
        <v>500000</v>
      </c>
      <c r="G185" s="13">
        <v>524000</v>
      </c>
      <c r="H185" s="37"/>
      <c r="I185" s="55"/>
    </row>
    <row r="186" spans="1:9" ht="51.6" customHeight="1" outlineLevel="5" x14ac:dyDescent="0.25">
      <c r="A186" s="15" t="s">
        <v>376</v>
      </c>
      <c r="B186" s="16" t="s">
        <v>95</v>
      </c>
      <c r="C186" s="17">
        <v>4000140106</v>
      </c>
      <c r="D186" s="16" t="s">
        <v>1</v>
      </c>
      <c r="E186" s="12">
        <f t="shared" ref="E186:G187" si="102">E187</f>
        <v>350000</v>
      </c>
      <c r="F186" s="13">
        <f t="shared" si="102"/>
        <v>300000</v>
      </c>
      <c r="G186" s="13">
        <f t="shared" si="102"/>
        <v>314400</v>
      </c>
      <c r="H186" s="37"/>
      <c r="I186" s="55"/>
    </row>
    <row r="187" spans="1:9" ht="31.5" outlineLevel="6" x14ac:dyDescent="0.25">
      <c r="A187" s="15" t="s">
        <v>18</v>
      </c>
      <c r="B187" s="16" t="s">
        <v>95</v>
      </c>
      <c r="C187" s="17">
        <v>4000140106</v>
      </c>
      <c r="D187" s="16" t="s">
        <v>19</v>
      </c>
      <c r="E187" s="12">
        <f t="shared" si="102"/>
        <v>350000</v>
      </c>
      <c r="F187" s="13">
        <f t="shared" si="102"/>
        <v>300000</v>
      </c>
      <c r="G187" s="13">
        <f t="shared" si="102"/>
        <v>314400</v>
      </c>
      <c r="H187" s="37"/>
      <c r="I187" s="55"/>
    </row>
    <row r="188" spans="1:9" ht="31.5" outlineLevel="7" x14ac:dyDescent="0.25">
      <c r="A188" s="15" t="s">
        <v>20</v>
      </c>
      <c r="B188" s="16" t="s">
        <v>95</v>
      </c>
      <c r="C188" s="17">
        <v>4000140106</v>
      </c>
      <c r="D188" s="16" t="s">
        <v>21</v>
      </c>
      <c r="E188" s="12">
        <v>350000</v>
      </c>
      <c r="F188" s="13">
        <v>300000</v>
      </c>
      <c r="G188" s="13">
        <v>314400</v>
      </c>
      <c r="H188" s="37"/>
      <c r="I188" s="55"/>
    </row>
    <row r="189" spans="1:9" ht="47.25" outlineLevel="5" x14ac:dyDescent="0.25">
      <c r="A189" s="15" t="s">
        <v>103</v>
      </c>
      <c r="B189" s="16" t="s">
        <v>95</v>
      </c>
      <c r="C189" s="17">
        <v>4000140107</v>
      </c>
      <c r="D189" s="16" t="s">
        <v>1</v>
      </c>
      <c r="E189" s="12">
        <f t="shared" ref="E189:G190" si="103">E190</f>
        <v>2213919.71</v>
      </c>
      <c r="F189" s="13">
        <f t="shared" si="103"/>
        <v>4937812.6399999997</v>
      </c>
      <c r="G189" s="13">
        <f t="shared" si="103"/>
        <v>10151355.65</v>
      </c>
      <c r="H189" s="37"/>
      <c r="I189" s="55"/>
    </row>
    <row r="190" spans="1:9" ht="31.5" outlineLevel="6" x14ac:dyDescent="0.25">
      <c r="A190" s="15" t="s">
        <v>18</v>
      </c>
      <c r="B190" s="16" t="s">
        <v>95</v>
      </c>
      <c r="C190" s="17">
        <v>4000140107</v>
      </c>
      <c r="D190" s="16" t="s">
        <v>19</v>
      </c>
      <c r="E190" s="12">
        <f t="shared" si="103"/>
        <v>2213919.71</v>
      </c>
      <c r="F190" s="13">
        <f t="shared" si="103"/>
        <v>4937812.6399999997</v>
      </c>
      <c r="G190" s="13">
        <f t="shared" si="103"/>
        <v>10151355.65</v>
      </c>
      <c r="H190" s="37"/>
      <c r="I190" s="55"/>
    </row>
    <row r="191" spans="1:9" ht="31.5" outlineLevel="7" x14ac:dyDescent="0.25">
      <c r="A191" s="15" t="s">
        <v>20</v>
      </c>
      <c r="B191" s="16" t="s">
        <v>95</v>
      </c>
      <c r="C191" s="17">
        <v>4000140107</v>
      </c>
      <c r="D191" s="16" t="s">
        <v>21</v>
      </c>
      <c r="E191" s="12">
        <v>2213919.71</v>
      </c>
      <c r="F191" s="13">
        <v>4937812.6399999997</v>
      </c>
      <c r="G191" s="13">
        <v>10151355.65</v>
      </c>
      <c r="H191" s="37"/>
      <c r="I191" s="55"/>
    </row>
    <row r="192" spans="1:9" ht="47.25" outlineLevel="7" x14ac:dyDescent="0.25">
      <c r="A192" s="15" t="s">
        <v>337</v>
      </c>
      <c r="B192" s="16" t="s">
        <v>95</v>
      </c>
      <c r="C192" s="17">
        <v>4000140108</v>
      </c>
      <c r="D192" s="16" t="s">
        <v>1</v>
      </c>
      <c r="E192" s="12">
        <f>E193</f>
        <v>1053000</v>
      </c>
      <c r="F192" s="12">
        <f t="shared" ref="F192:G193" si="104">F193</f>
        <v>1103544</v>
      </c>
      <c r="G192" s="12">
        <f t="shared" si="104"/>
        <v>1156514.1100000001</v>
      </c>
      <c r="H192" s="37"/>
      <c r="I192" s="55"/>
    </row>
    <row r="193" spans="1:9" ht="31.5" outlineLevel="7" x14ac:dyDescent="0.25">
      <c r="A193" s="15" t="s">
        <v>338</v>
      </c>
      <c r="B193" s="16" t="s">
        <v>95</v>
      </c>
      <c r="C193" s="17">
        <v>4000140108</v>
      </c>
      <c r="D193" s="16" t="s">
        <v>19</v>
      </c>
      <c r="E193" s="12">
        <f>E194</f>
        <v>1053000</v>
      </c>
      <c r="F193" s="12">
        <f t="shared" si="104"/>
        <v>1103544</v>
      </c>
      <c r="G193" s="12">
        <f t="shared" si="104"/>
        <v>1156514.1100000001</v>
      </c>
      <c r="H193" s="37"/>
      <c r="I193" s="55"/>
    </row>
    <row r="194" spans="1:9" ht="31.5" outlineLevel="7" x14ac:dyDescent="0.25">
      <c r="A194" s="15" t="s">
        <v>339</v>
      </c>
      <c r="B194" s="16" t="s">
        <v>95</v>
      </c>
      <c r="C194" s="17">
        <v>4000140108</v>
      </c>
      <c r="D194" s="16" t="s">
        <v>21</v>
      </c>
      <c r="E194" s="12">
        <v>1053000</v>
      </c>
      <c r="F194" s="13">
        <v>1103544</v>
      </c>
      <c r="G194" s="13">
        <v>1156514.1100000001</v>
      </c>
      <c r="H194" s="37"/>
      <c r="I194" s="55"/>
    </row>
    <row r="195" spans="1:9" ht="53.45" customHeight="1" outlineLevel="4" x14ac:dyDescent="0.25">
      <c r="A195" s="15" t="s">
        <v>104</v>
      </c>
      <c r="B195" s="16" t="s">
        <v>95</v>
      </c>
      <c r="C195" s="17" t="s">
        <v>105</v>
      </c>
      <c r="D195" s="16" t="s">
        <v>1</v>
      </c>
      <c r="E195" s="12">
        <f>E196+E199+E202+E205+E208+E211+E214+E217+E220+E223+E226+E229+E232+E235+E238+E241</f>
        <v>156660485.36999997</v>
      </c>
      <c r="F195" s="12">
        <f t="shared" ref="F195:G195" si="105">F196+F199+F202+F205+F208+F211+F214+F217+F220+F223+F226+F229+F232+F235+F238+F241</f>
        <v>9927374.8900000006</v>
      </c>
      <c r="G195" s="12">
        <f t="shared" si="105"/>
        <v>15018016.880000001</v>
      </c>
      <c r="H195" s="37"/>
      <c r="I195" s="55"/>
    </row>
    <row r="196" spans="1:9" ht="36.6" customHeight="1" outlineLevel="5" x14ac:dyDescent="0.25">
      <c r="A196" s="15" t="s">
        <v>340</v>
      </c>
      <c r="B196" s="16" t="s">
        <v>95</v>
      </c>
      <c r="C196" s="17">
        <v>4000240201</v>
      </c>
      <c r="D196" s="16" t="s">
        <v>1</v>
      </c>
      <c r="E196" s="12">
        <f>E197</f>
        <v>2176446.87</v>
      </c>
      <c r="F196" s="13">
        <f t="shared" ref="E196:G197" si="106">F197</f>
        <v>5185812.6399999997</v>
      </c>
      <c r="G196" s="13">
        <f t="shared" si="106"/>
        <v>10096859.640000001</v>
      </c>
      <c r="H196" s="37"/>
      <c r="I196" s="55"/>
    </row>
    <row r="197" spans="1:9" ht="31.5" outlineLevel="6" x14ac:dyDescent="0.25">
      <c r="A197" s="15" t="s">
        <v>18</v>
      </c>
      <c r="B197" s="16" t="s">
        <v>95</v>
      </c>
      <c r="C197" s="17">
        <v>4000240201</v>
      </c>
      <c r="D197" s="16" t="s">
        <v>19</v>
      </c>
      <c r="E197" s="12">
        <f t="shared" si="106"/>
        <v>2176446.87</v>
      </c>
      <c r="F197" s="13">
        <f t="shared" si="106"/>
        <v>5185812.6399999997</v>
      </c>
      <c r="G197" s="13">
        <f t="shared" si="106"/>
        <v>10096859.640000001</v>
      </c>
      <c r="H197" s="37"/>
      <c r="I197" s="55"/>
    </row>
    <row r="198" spans="1:9" ht="31.5" outlineLevel="7" x14ac:dyDescent="0.25">
      <c r="A198" s="15" t="s">
        <v>20</v>
      </c>
      <c r="B198" s="16" t="s">
        <v>95</v>
      </c>
      <c r="C198" s="17">
        <v>4000240201</v>
      </c>
      <c r="D198" s="16" t="s">
        <v>21</v>
      </c>
      <c r="E198" s="12">
        <v>2176446.87</v>
      </c>
      <c r="F198" s="13">
        <v>5185812.6399999997</v>
      </c>
      <c r="G198" s="13">
        <v>10096859.640000001</v>
      </c>
      <c r="H198" s="37"/>
      <c r="I198" s="55"/>
    </row>
    <row r="199" spans="1:9" ht="36.6" customHeight="1" outlineLevel="7" x14ac:dyDescent="0.25">
      <c r="A199" s="15" t="s">
        <v>341</v>
      </c>
      <c r="B199" s="16" t="s">
        <v>95</v>
      </c>
      <c r="C199" s="17">
        <v>4000240202</v>
      </c>
      <c r="D199" s="16" t="s">
        <v>1</v>
      </c>
      <c r="E199" s="12">
        <f t="shared" ref="E199:G200" si="107">E200</f>
        <v>1000000</v>
      </c>
      <c r="F199" s="13">
        <f t="shared" si="107"/>
        <v>1000000</v>
      </c>
      <c r="G199" s="13">
        <f t="shared" si="107"/>
        <v>1024000</v>
      </c>
      <c r="H199" s="37"/>
      <c r="I199" s="55"/>
    </row>
    <row r="200" spans="1:9" ht="20.45" customHeight="1" outlineLevel="7" x14ac:dyDescent="0.25">
      <c r="A200" s="15" t="s">
        <v>338</v>
      </c>
      <c r="B200" s="16" t="s">
        <v>95</v>
      </c>
      <c r="C200" s="17">
        <v>4000240202</v>
      </c>
      <c r="D200" s="16" t="s">
        <v>19</v>
      </c>
      <c r="E200" s="12">
        <f t="shared" si="107"/>
        <v>1000000</v>
      </c>
      <c r="F200" s="13">
        <f t="shared" si="107"/>
        <v>1000000</v>
      </c>
      <c r="G200" s="13">
        <f t="shared" si="107"/>
        <v>1024000</v>
      </c>
      <c r="H200" s="37"/>
      <c r="I200" s="55"/>
    </row>
    <row r="201" spans="1:9" ht="31.5" outlineLevel="7" x14ac:dyDescent="0.25">
      <c r="A201" s="15" t="s">
        <v>339</v>
      </c>
      <c r="B201" s="16" t="s">
        <v>95</v>
      </c>
      <c r="C201" s="17">
        <v>4000240202</v>
      </c>
      <c r="D201" s="16" t="s">
        <v>21</v>
      </c>
      <c r="E201" s="12">
        <v>1000000</v>
      </c>
      <c r="F201" s="13">
        <v>1000000</v>
      </c>
      <c r="G201" s="13">
        <v>1024000</v>
      </c>
      <c r="H201" s="37"/>
      <c r="I201" s="55"/>
    </row>
    <row r="202" spans="1:9" ht="47.25" outlineLevel="7" x14ac:dyDescent="0.25">
      <c r="A202" s="15" t="s">
        <v>342</v>
      </c>
      <c r="B202" s="16" t="s">
        <v>95</v>
      </c>
      <c r="C202" s="17">
        <v>4000240203</v>
      </c>
      <c r="D202" s="16" t="s">
        <v>1</v>
      </c>
      <c r="E202" s="12">
        <f>E203</f>
        <v>1000000</v>
      </c>
      <c r="F202" s="12">
        <f t="shared" ref="F202:G202" si="108">F203</f>
        <v>1000000</v>
      </c>
      <c r="G202" s="12">
        <f t="shared" si="108"/>
        <v>1024000</v>
      </c>
      <c r="H202" s="37"/>
      <c r="I202" s="55"/>
    </row>
    <row r="203" spans="1:9" ht="31.5" outlineLevel="7" x14ac:dyDescent="0.25">
      <c r="A203" s="15" t="s">
        <v>338</v>
      </c>
      <c r="B203" s="16" t="s">
        <v>95</v>
      </c>
      <c r="C203" s="17">
        <v>4000240203</v>
      </c>
      <c r="D203" s="16" t="s">
        <v>19</v>
      </c>
      <c r="E203" s="12">
        <f>E204</f>
        <v>1000000</v>
      </c>
      <c r="F203" s="12">
        <f t="shared" ref="F203:G203" si="109">F204</f>
        <v>1000000</v>
      </c>
      <c r="G203" s="12">
        <f t="shared" si="109"/>
        <v>1024000</v>
      </c>
      <c r="H203" s="37"/>
      <c r="I203" s="55"/>
    </row>
    <row r="204" spans="1:9" ht="31.5" outlineLevel="7" x14ac:dyDescent="0.25">
      <c r="A204" s="15" t="s">
        <v>339</v>
      </c>
      <c r="B204" s="16" t="s">
        <v>95</v>
      </c>
      <c r="C204" s="17">
        <v>4000240203</v>
      </c>
      <c r="D204" s="16" t="s">
        <v>21</v>
      </c>
      <c r="E204" s="12">
        <v>1000000</v>
      </c>
      <c r="F204" s="13">
        <v>1000000</v>
      </c>
      <c r="G204" s="13">
        <v>1024000</v>
      </c>
      <c r="H204" s="37"/>
      <c r="I204" s="55"/>
    </row>
    <row r="205" spans="1:9" ht="38.25" customHeight="1" outlineLevel="7" x14ac:dyDescent="0.25">
      <c r="A205" s="15" t="s">
        <v>359</v>
      </c>
      <c r="B205" s="16" t="s">
        <v>95</v>
      </c>
      <c r="C205" s="17">
        <v>4000240204</v>
      </c>
      <c r="D205" s="16" t="s">
        <v>1</v>
      </c>
      <c r="E205" s="12">
        <f>E206</f>
        <v>300000</v>
      </c>
      <c r="F205" s="12">
        <f t="shared" ref="F205:G205" si="110">F206</f>
        <v>300000</v>
      </c>
      <c r="G205" s="12">
        <f t="shared" si="110"/>
        <v>314400</v>
      </c>
      <c r="H205" s="37"/>
      <c r="I205" s="55"/>
    </row>
    <row r="206" spans="1:9" ht="20.45" customHeight="1" outlineLevel="7" x14ac:dyDescent="0.25">
      <c r="A206" s="15" t="s">
        <v>338</v>
      </c>
      <c r="B206" s="16" t="s">
        <v>95</v>
      </c>
      <c r="C206" s="17">
        <v>4000240204</v>
      </c>
      <c r="D206" s="16" t="s">
        <v>19</v>
      </c>
      <c r="E206" s="12">
        <f>E207</f>
        <v>300000</v>
      </c>
      <c r="F206" s="12">
        <f t="shared" ref="F206:G206" si="111">F207</f>
        <v>300000</v>
      </c>
      <c r="G206" s="12">
        <f t="shared" si="111"/>
        <v>314400</v>
      </c>
      <c r="H206" s="37"/>
      <c r="I206" s="55"/>
    </row>
    <row r="207" spans="1:9" ht="31.5" outlineLevel="7" x14ac:dyDescent="0.25">
      <c r="A207" s="15" t="s">
        <v>339</v>
      </c>
      <c r="B207" s="16" t="s">
        <v>95</v>
      </c>
      <c r="C207" s="17">
        <v>4000240204</v>
      </c>
      <c r="D207" s="16" t="s">
        <v>21</v>
      </c>
      <c r="E207" s="12">
        <v>300000</v>
      </c>
      <c r="F207" s="13">
        <v>300000</v>
      </c>
      <c r="G207" s="13">
        <v>314400</v>
      </c>
      <c r="H207" s="37"/>
      <c r="I207" s="55"/>
    </row>
    <row r="208" spans="1:9" ht="47.25" outlineLevel="7" x14ac:dyDescent="0.25">
      <c r="A208" s="15" t="s">
        <v>377</v>
      </c>
      <c r="B208" s="16" t="s">
        <v>95</v>
      </c>
      <c r="C208" s="17">
        <v>4000240208</v>
      </c>
      <c r="D208" s="16" t="s">
        <v>1</v>
      </c>
      <c r="E208" s="12">
        <f>E209</f>
        <v>500000</v>
      </c>
      <c r="F208" s="12">
        <f t="shared" ref="F208:G209" si="112">F209</f>
        <v>500000</v>
      </c>
      <c r="G208" s="12">
        <f t="shared" si="112"/>
        <v>524000</v>
      </c>
      <c r="H208" s="37"/>
      <c r="I208" s="55"/>
    </row>
    <row r="209" spans="1:9" ht="31.5" outlineLevel="7" x14ac:dyDescent="0.25">
      <c r="A209" s="15" t="s">
        <v>338</v>
      </c>
      <c r="B209" s="16" t="s">
        <v>95</v>
      </c>
      <c r="C209" s="17">
        <v>4000240208</v>
      </c>
      <c r="D209" s="16" t="s">
        <v>19</v>
      </c>
      <c r="E209" s="12">
        <f>E210</f>
        <v>500000</v>
      </c>
      <c r="F209" s="12">
        <f t="shared" si="112"/>
        <v>500000</v>
      </c>
      <c r="G209" s="12">
        <f t="shared" si="112"/>
        <v>524000</v>
      </c>
      <c r="H209" s="37"/>
      <c r="I209" s="55"/>
    </row>
    <row r="210" spans="1:9" ht="31.5" outlineLevel="7" x14ac:dyDescent="0.25">
      <c r="A210" s="15" t="s">
        <v>339</v>
      </c>
      <c r="B210" s="16" t="s">
        <v>95</v>
      </c>
      <c r="C210" s="17">
        <v>4000240208</v>
      </c>
      <c r="D210" s="16" t="s">
        <v>21</v>
      </c>
      <c r="E210" s="12">
        <v>500000</v>
      </c>
      <c r="F210" s="13">
        <v>500000</v>
      </c>
      <c r="G210" s="13">
        <v>524000</v>
      </c>
      <c r="H210" s="37"/>
      <c r="I210" s="55"/>
    </row>
    <row r="211" spans="1:9" ht="40.15" customHeight="1" outlineLevel="7" x14ac:dyDescent="0.25">
      <c r="A211" s="15" t="s">
        <v>343</v>
      </c>
      <c r="B211" s="16" t="s">
        <v>95</v>
      </c>
      <c r="C211" s="17">
        <v>4000240205</v>
      </c>
      <c r="D211" s="16" t="s">
        <v>1</v>
      </c>
      <c r="E211" s="12">
        <f>E212</f>
        <v>500000</v>
      </c>
      <c r="F211" s="12">
        <f t="shared" ref="F211:G211" si="113">F212</f>
        <v>500000</v>
      </c>
      <c r="G211" s="12">
        <f t="shared" si="113"/>
        <v>524000</v>
      </c>
      <c r="H211" s="37"/>
      <c r="I211" s="55"/>
    </row>
    <row r="212" spans="1:9" ht="31.5" outlineLevel="7" x14ac:dyDescent="0.25">
      <c r="A212" s="15" t="s">
        <v>338</v>
      </c>
      <c r="B212" s="16" t="s">
        <v>95</v>
      </c>
      <c r="C212" s="17">
        <v>4000240205</v>
      </c>
      <c r="D212" s="16" t="s">
        <v>19</v>
      </c>
      <c r="E212" s="12">
        <f>E213</f>
        <v>500000</v>
      </c>
      <c r="F212" s="12">
        <f t="shared" ref="F212:G212" si="114">F213</f>
        <v>500000</v>
      </c>
      <c r="G212" s="12">
        <f t="shared" si="114"/>
        <v>524000</v>
      </c>
      <c r="H212" s="37"/>
      <c r="I212" s="55"/>
    </row>
    <row r="213" spans="1:9" ht="31.5" outlineLevel="7" x14ac:dyDescent="0.25">
      <c r="A213" s="15" t="s">
        <v>339</v>
      </c>
      <c r="B213" s="16" t="s">
        <v>95</v>
      </c>
      <c r="C213" s="17">
        <v>4000240205</v>
      </c>
      <c r="D213" s="16" t="s">
        <v>21</v>
      </c>
      <c r="E213" s="12">
        <v>500000</v>
      </c>
      <c r="F213" s="13">
        <v>500000</v>
      </c>
      <c r="G213" s="13">
        <v>524000</v>
      </c>
      <c r="H213" s="37"/>
      <c r="I213" s="55"/>
    </row>
    <row r="214" spans="1:9" ht="49.15" customHeight="1" outlineLevel="7" x14ac:dyDescent="0.25">
      <c r="A214" s="15" t="s">
        <v>418</v>
      </c>
      <c r="B214" s="16" t="s">
        <v>95</v>
      </c>
      <c r="C214" s="17">
        <v>4000240211</v>
      </c>
      <c r="D214" s="16" t="s">
        <v>1</v>
      </c>
      <c r="E214" s="12">
        <f>E215</f>
        <v>400000</v>
      </c>
      <c r="F214" s="12">
        <f t="shared" ref="F214:G214" si="115">F215</f>
        <v>400000</v>
      </c>
      <c r="G214" s="12">
        <f t="shared" si="115"/>
        <v>419200</v>
      </c>
      <c r="H214" s="37"/>
      <c r="I214" s="55"/>
    </row>
    <row r="215" spans="1:9" ht="31.5" outlineLevel="7" x14ac:dyDescent="0.25">
      <c r="A215" s="15" t="s">
        <v>338</v>
      </c>
      <c r="B215" s="16" t="s">
        <v>95</v>
      </c>
      <c r="C215" s="17">
        <v>4000240211</v>
      </c>
      <c r="D215" s="16" t="s">
        <v>19</v>
      </c>
      <c r="E215" s="12">
        <f>E216</f>
        <v>400000</v>
      </c>
      <c r="F215" s="12">
        <f t="shared" ref="F215:G215" si="116">F216</f>
        <v>400000</v>
      </c>
      <c r="G215" s="12">
        <f t="shared" si="116"/>
        <v>419200</v>
      </c>
      <c r="H215" s="37"/>
      <c r="I215" s="55"/>
    </row>
    <row r="216" spans="1:9" ht="31.5" outlineLevel="7" x14ac:dyDescent="0.25">
      <c r="A216" s="15" t="s">
        <v>339</v>
      </c>
      <c r="B216" s="16" t="s">
        <v>95</v>
      </c>
      <c r="C216" s="17">
        <v>4000240211</v>
      </c>
      <c r="D216" s="16" t="s">
        <v>21</v>
      </c>
      <c r="E216" s="12">
        <v>400000</v>
      </c>
      <c r="F216" s="13">
        <v>400000</v>
      </c>
      <c r="G216" s="13">
        <v>419200</v>
      </c>
      <c r="H216" s="37"/>
      <c r="I216" s="55"/>
    </row>
    <row r="217" spans="1:9" ht="19.899999999999999" customHeight="1" outlineLevel="7" x14ac:dyDescent="0.25">
      <c r="A217" s="15" t="s">
        <v>378</v>
      </c>
      <c r="B217" s="16" t="s">
        <v>95</v>
      </c>
      <c r="C217" s="17">
        <v>4000240212</v>
      </c>
      <c r="D217" s="16" t="s">
        <v>1</v>
      </c>
      <c r="E217" s="12">
        <f>E218</f>
        <v>200000</v>
      </c>
      <c r="F217" s="12">
        <f t="shared" ref="F217:G224" si="117">F218</f>
        <v>200000</v>
      </c>
      <c r="G217" s="12">
        <f t="shared" si="117"/>
        <v>209600</v>
      </c>
      <c r="H217" s="37"/>
      <c r="I217" s="55"/>
    </row>
    <row r="218" spans="1:9" ht="31.5" outlineLevel="7" x14ac:dyDescent="0.25">
      <c r="A218" s="15" t="s">
        <v>338</v>
      </c>
      <c r="B218" s="16" t="s">
        <v>95</v>
      </c>
      <c r="C218" s="17">
        <v>4000240212</v>
      </c>
      <c r="D218" s="16" t="s">
        <v>19</v>
      </c>
      <c r="E218" s="12">
        <f>E219</f>
        <v>200000</v>
      </c>
      <c r="F218" s="12">
        <f t="shared" si="117"/>
        <v>200000</v>
      </c>
      <c r="G218" s="12">
        <f t="shared" si="117"/>
        <v>209600</v>
      </c>
      <c r="H218" s="37"/>
      <c r="I218" s="55"/>
    </row>
    <row r="219" spans="1:9" ht="31.5" outlineLevel="7" x14ac:dyDescent="0.25">
      <c r="A219" s="15" t="s">
        <v>339</v>
      </c>
      <c r="B219" s="16" t="s">
        <v>95</v>
      </c>
      <c r="C219" s="17">
        <v>4000240212</v>
      </c>
      <c r="D219" s="16" t="s">
        <v>21</v>
      </c>
      <c r="E219" s="12">
        <v>200000</v>
      </c>
      <c r="F219" s="13">
        <v>200000</v>
      </c>
      <c r="G219" s="13">
        <v>209600</v>
      </c>
      <c r="H219" s="37"/>
      <c r="I219" s="55"/>
    </row>
    <row r="220" spans="1:9" ht="22.15" customHeight="1" outlineLevel="7" x14ac:dyDescent="0.25">
      <c r="A220" s="15" t="s">
        <v>379</v>
      </c>
      <c r="B220" s="16" t="s">
        <v>95</v>
      </c>
      <c r="C220" s="17">
        <v>4000240213</v>
      </c>
      <c r="D220" s="16" t="s">
        <v>1</v>
      </c>
      <c r="E220" s="12">
        <f>E221</f>
        <v>200000</v>
      </c>
      <c r="F220" s="12">
        <f t="shared" si="117"/>
        <v>200000</v>
      </c>
      <c r="G220" s="12">
        <f t="shared" si="117"/>
        <v>209600</v>
      </c>
      <c r="H220" s="37"/>
      <c r="I220" s="55"/>
    </row>
    <row r="221" spans="1:9" ht="31.5" outlineLevel="7" x14ac:dyDescent="0.25">
      <c r="A221" s="15" t="s">
        <v>338</v>
      </c>
      <c r="B221" s="16" t="s">
        <v>95</v>
      </c>
      <c r="C221" s="17">
        <v>4000240213</v>
      </c>
      <c r="D221" s="16" t="s">
        <v>19</v>
      </c>
      <c r="E221" s="12">
        <f>E222</f>
        <v>200000</v>
      </c>
      <c r="F221" s="12">
        <f t="shared" si="117"/>
        <v>200000</v>
      </c>
      <c r="G221" s="12">
        <f t="shared" si="117"/>
        <v>209600</v>
      </c>
      <c r="H221" s="37"/>
      <c r="I221" s="55"/>
    </row>
    <row r="222" spans="1:9" ht="31.5" outlineLevel="7" x14ac:dyDescent="0.25">
      <c r="A222" s="15" t="s">
        <v>339</v>
      </c>
      <c r="B222" s="16" t="s">
        <v>95</v>
      </c>
      <c r="C222" s="17">
        <v>4000240213</v>
      </c>
      <c r="D222" s="16" t="s">
        <v>21</v>
      </c>
      <c r="E222" s="12">
        <v>200000</v>
      </c>
      <c r="F222" s="13">
        <v>200000</v>
      </c>
      <c r="G222" s="13">
        <v>209600</v>
      </c>
      <c r="H222" s="37"/>
      <c r="I222" s="55"/>
    </row>
    <row r="223" spans="1:9" ht="36" customHeight="1" outlineLevel="7" x14ac:dyDescent="0.25">
      <c r="A223" s="15" t="s">
        <v>383</v>
      </c>
      <c r="B223" s="16" t="s">
        <v>95</v>
      </c>
      <c r="C223" s="17">
        <v>4000240214</v>
      </c>
      <c r="D223" s="16" t="s">
        <v>1</v>
      </c>
      <c r="E223" s="12">
        <f>E224</f>
        <v>612177.72</v>
      </c>
      <c r="F223" s="12">
        <f t="shared" si="117"/>
        <v>641562.25</v>
      </c>
      <c r="G223" s="12">
        <f t="shared" si="117"/>
        <v>672357.24</v>
      </c>
      <c r="H223" s="37"/>
      <c r="I223" s="55"/>
    </row>
    <row r="224" spans="1:9" ht="31.5" outlineLevel="7" x14ac:dyDescent="0.25">
      <c r="A224" s="15" t="s">
        <v>338</v>
      </c>
      <c r="B224" s="16" t="s">
        <v>95</v>
      </c>
      <c r="C224" s="17">
        <v>4000240214</v>
      </c>
      <c r="D224" s="16" t="s">
        <v>19</v>
      </c>
      <c r="E224" s="12">
        <f>E225</f>
        <v>612177.72</v>
      </c>
      <c r="F224" s="12">
        <f t="shared" si="117"/>
        <v>641562.25</v>
      </c>
      <c r="G224" s="12">
        <f t="shared" si="117"/>
        <v>672357.24</v>
      </c>
      <c r="H224" s="37"/>
      <c r="I224" s="55"/>
    </row>
    <row r="225" spans="1:9" ht="31.5" outlineLevel="7" x14ac:dyDescent="0.25">
      <c r="A225" s="15" t="s">
        <v>339</v>
      </c>
      <c r="B225" s="16" t="s">
        <v>95</v>
      </c>
      <c r="C225" s="17">
        <v>4000240214</v>
      </c>
      <c r="D225" s="16" t="s">
        <v>21</v>
      </c>
      <c r="E225" s="12">
        <v>612177.72</v>
      </c>
      <c r="F225" s="13">
        <v>641562.25</v>
      </c>
      <c r="G225" s="13">
        <v>672357.24</v>
      </c>
      <c r="H225" s="37"/>
      <c r="I225" s="55"/>
    </row>
    <row r="226" spans="1:9" ht="129" customHeight="1" outlineLevel="5" x14ac:dyDescent="0.25">
      <c r="A226" s="15" t="s">
        <v>380</v>
      </c>
      <c r="B226" s="16" t="s">
        <v>95</v>
      </c>
      <c r="C226" s="17">
        <v>4000292251</v>
      </c>
      <c r="D226" s="16" t="s">
        <v>1</v>
      </c>
      <c r="E226" s="12">
        <f>E227</f>
        <v>145134842.16999999</v>
      </c>
      <c r="F226" s="13">
        <f>F227</f>
        <v>0</v>
      </c>
      <c r="G226" s="13">
        <v>0</v>
      </c>
      <c r="H226" s="37"/>
      <c r="I226" s="55"/>
    </row>
    <row r="227" spans="1:9" ht="31.5" outlineLevel="6" x14ac:dyDescent="0.25">
      <c r="A227" s="15" t="s">
        <v>18</v>
      </c>
      <c r="B227" s="16" t="s">
        <v>95</v>
      </c>
      <c r="C227" s="17">
        <v>4000292251</v>
      </c>
      <c r="D227" s="16" t="s">
        <v>19</v>
      </c>
      <c r="E227" s="12">
        <f>E228</f>
        <v>145134842.16999999</v>
      </c>
      <c r="F227" s="13">
        <f>F228</f>
        <v>0</v>
      </c>
      <c r="G227" s="13">
        <v>0</v>
      </c>
      <c r="H227" s="37"/>
      <c r="I227" s="55"/>
    </row>
    <row r="228" spans="1:9" ht="31.5" outlineLevel="7" x14ac:dyDescent="0.25">
      <c r="A228" s="15" t="s">
        <v>20</v>
      </c>
      <c r="B228" s="16" t="s">
        <v>95</v>
      </c>
      <c r="C228" s="17">
        <v>4000292251</v>
      </c>
      <c r="D228" s="16" t="s">
        <v>21</v>
      </c>
      <c r="E228" s="12">
        <v>145134842.16999999</v>
      </c>
      <c r="F228" s="13">
        <v>0</v>
      </c>
      <c r="G228" s="13">
        <v>0</v>
      </c>
      <c r="H228" s="37"/>
      <c r="I228" s="55"/>
    </row>
    <row r="229" spans="1:9" ht="70.150000000000006" customHeight="1" outlineLevel="7" x14ac:dyDescent="0.25">
      <c r="A229" s="15" t="s">
        <v>381</v>
      </c>
      <c r="B229" s="16" t="s">
        <v>95</v>
      </c>
      <c r="C229" s="29" t="s">
        <v>382</v>
      </c>
      <c r="D229" s="16" t="s">
        <v>1</v>
      </c>
      <c r="E229" s="12">
        <f>E230</f>
        <v>1466008.51</v>
      </c>
      <c r="F229" s="13">
        <v>0</v>
      </c>
      <c r="G229" s="13">
        <v>0</v>
      </c>
      <c r="H229" s="37"/>
      <c r="I229" s="55"/>
    </row>
    <row r="230" spans="1:9" ht="31.5" outlineLevel="7" x14ac:dyDescent="0.25">
      <c r="A230" s="15" t="s">
        <v>18</v>
      </c>
      <c r="B230" s="16" t="s">
        <v>95</v>
      </c>
      <c r="C230" s="29" t="s">
        <v>382</v>
      </c>
      <c r="D230" s="16" t="s">
        <v>19</v>
      </c>
      <c r="E230" s="12">
        <f>E231</f>
        <v>1466008.51</v>
      </c>
      <c r="F230" s="13">
        <v>0</v>
      </c>
      <c r="G230" s="13">
        <v>0</v>
      </c>
      <c r="H230" s="37"/>
      <c r="I230" s="55"/>
    </row>
    <row r="231" spans="1:9" ht="31.5" outlineLevel="7" x14ac:dyDescent="0.25">
      <c r="A231" s="15" t="s">
        <v>20</v>
      </c>
      <c r="B231" s="16" t="s">
        <v>95</v>
      </c>
      <c r="C231" s="17" t="s">
        <v>382</v>
      </c>
      <c r="D231" s="16" t="s">
        <v>21</v>
      </c>
      <c r="E231" s="12">
        <v>1466008.51</v>
      </c>
      <c r="F231" s="13">
        <v>0</v>
      </c>
      <c r="G231" s="13">
        <v>0</v>
      </c>
      <c r="H231" s="37"/>
      <c r="I231" s="55"/>
    </row>
    <row r="232" spans="1:9" ht="66.599999999999994" customHeight="1" outlineLevel="7" x14ac:dyDescent="0.25">
      <c r="A232" s="15" t="s">
        <v>478</v>
      </c>
      <c r="B232" s="16" t="s">
        <v>95</v>
      </c>
      <c r="C232" s="17">
        <v>4000292393</v>
      </c>
      <c r="D232" s="16" t="s">
        <v>1</v>
      </c>
      <c r="E232" s="12">
        <f>E233</f>
        <v>0</v>
      </c>
      <c r="F232" s="13"/>
      <c r="G232" s="13"/>
      <c r="H232" s="37"/>
      <c r="I232" s="55"/>
    </row>
    <row r="233" spans="1:9" ht="31.5" outlineLevel="7" x14ac:dyDescent="0.25">
      <c r="A233" s="15" t="s">
        <v>18</v>
      </c>
      <c r="B233" s="16" t="s">
        <v>95</v>
      </c>
      <c r="C233" s="29">
        <v>4000292393</v>
      </c>
      <c r="D233" s="16" t="s">
        <v>19</v>
      </c>
      <c r="E233" s="12">
        <f>E234</f>
        <v>0</v>
      </c>
      <c r="F233" s="13">
        <v>0</v>
      </c>
      <c r="G233" s="13">
        <v>0</v>
      </c>
      <c r="H233" s="37"/>
      <c r="I233" s="55"/>
    </row>
    <row r="234" spans="1:9" ht="31.5" outlineLevel="7" x14ac:dyDescent="0.25">
      <c r="A234" s="15" t="s">
        <v>20</v>
      </c>
      <c r="B234" s="16" t="s">
        <v>95</v>
      </c>
      <c r="C234" s="17">
        <v>4000292393</v>
      </c>
      <c r="D234" s="16" t="s">
        <v>21</v>
      </c>
      <c r="E234" s="12">
        <v>0</v>
      </c>
      <c r="F234" s="13">
        <v>0</v>
      </c>
      <c r="G234" s="13">
        <v>0</v>
      </c>
      <c r="H234" s="37"/>
      <c r="I234" s="55"/>
    </row>
    <row r="235" spans="1:9" ht="56.25" customHeight="1" outlineLevel="7" x14ac:dyDescent="0.25">
      <c r="A235" s="15" t="s">
        <v>477</v>
      </c>
      <c r="B235" s="16" t="s">
        <v>95</v>
      </c>
      <c r="C235" s="29" t="s">
        <v>416</v>
      </c>
      <c r="D235" s="16" t="s">
        <v>1</v>
      </c>
      <c r="E235" s="12">
        <f>E236</f>
        <v>0</v>
      </c>
      <c r="F235" s="13">
        <v>0</v>
      </c>
      <c r="G235" s="13">
        <v>0</v>
      </c>
      <c r="H235" s="37"/>
      <c r="I235" s="55"/>
    </row>
    <row r="236" spans="1:9" ht="31.5" outlineLevel="7" x14ac:dyDescent="0.25">
      <c r="A236" s="15" t="s">
        <v>18</v>
      </c>
      <c r="B236" s="16" t="s">
        <v>95</v>
      </c>
      <c r="C236" s="29" t="s">
        <v>416</v>
      </c>
      <c r="D236" s="16" t="s">
        <v>19</v>
      </c>
      <c r="E236" s="12">
        <f>E237</f>
        <v>0</v>
      </c>
      <c r="F236" s="13">
        <v>0</v>
      </c>
      <c r="G236" s="13">
        <v>0</v>
      </c>
      <c r="H236" s="37"/>
      <c r="I236" s="55"/>
    </row>
    <row r="237" spans="1:9" ht="31.5" outlineLevel="7" x14ac:dyDescent="0.25">
      <c r="A237" s="15" t="s">
        <v>20</v>
      </c>
      <c r="B237" s="16" t="s">
        <v>95</v>
      </c>
      <c r="C237" s="17" t="s">
        <v>416</v>
      </c>
      <c r="D237" s="16" t="s">
        <v>21</v>
      </c>
      <c r="E237" s="12">
        <v>0</v>
      </c>
      <c r="F237" s="13">
        <v>0</v>
      </c>
      <c r="G237" s="13">
        <v>0</v>
      </c>
      <c r="H237" s="37"/>
      <c r="I237" s="55"/>
    </row>
    <row r="238" spans="1:9" ht="94.5" outlineLevel="7" x14ac:dyDescent="0.25">
      <c r="A238" s="15" t="s">
        <v>480</v>
      </c>
      <c r="B238" s="16" t="s">
        <v>95</v>
      </c>
      <c r="C238" s="17">
        <v>4000292394</v>
      </c>
      <c r="D238" s="16" t="s">
        <v>1</v>
      </c>
      <c r="E238" s="12">
        <f>E239</f>
        <v>3139300</v>
      </c>
      <c r="F238" s="13"/>
      <c r="G238" s="13"/>
      <c r="H238" s="37"/>
      <c r="I238" s="55"/>
    </row>
    <row r="239" spans="1:9" ht="31.5" outlineLevel="7" x14ac:dyDescent="0.25">
      <c r="A239" s="15" t="s">
        <v>18</v>
      </c>
      <c r="B239" s="16" t="s">
        <v>95</v>
      </c>
      <c r="C239" s="29">
        <v>4000292394</v>
      </c>
      <c r="D239" s="16" t="s">
        <v>19</v>
      </c>
      <c r="E239" s="12">
        <f>E240</f>
        <v>3139300</v>
      </c>
      <c r="F239" s="13">
        <v>0</v>
      </c>
      <c r="G239" s="13">
        <v>0</v>
      </c>
      <c r="H239" s="37"/>
      <c r="I239" s="55"/>
    </row>
    <row r="240" spans="1:9" ht="31.5" outlineLevel="7" x14ac:dyDescent="0.25">
      <c r="A240" s="15" t="s">
        <v>20</v>
      </c>
      <c r="B240" s="16" t="s">
        <v>95</v>
      </c>
      <c r="C240" s="17">
        <v>4000292394</v>
      </c>
      <c r="D240" s="16" t="s">
        <v>21</v>
      </c>
      <c r="E240" s="12">
        <v>3139300</v>
      </c>
      <c r="F240" s="13">
        <v>0</v>
      </c>
      <c r="G240" s="13">
        <v>0</v>
      </c>
      <c r="H240" s="37"/>
      <c r="I240" s="55"/>
    </row>
    <row r="241" spans="1:9" ht="47.25" outlineLevel="7" x14ac:dyDescent="0.25">
      <c r="A241" s="15" t="s">
        <v>479</v>
      </c>
      <c r="B241" s="16" t="s">
        <v>95</v>
      </c>
      <c r="C241" s="29" t="s">
        <v>417</v>
      </c>
      <c r="D241" s="16" t="s">
        <v>1</v>
      </c>
      <c r="E241" s="12">
        <f>E242</f>
        <v>31710.1</v>
      </c>
      <c r="F241" s="13">
        <v>0</v>
      </c>
      <c r="G241" s="13">
        <v>0</v>
      </c>
      <c r="H241" s="37"/>
      <c r="I241" s="55"/>
    </row>
    <row r="242" spans="1:9" ht="31.5" outlineLevel="7" x14ac:dyDescent="0.25">
      <c r="A242" s="15" t="s">
        <v>18</v>
      </c>
      <c r="B242" s="16" t="s">
        <v>95</v>
      </c>
      <c r="C242" s="29" t="s">
        <v>417</v>
      </c>
      <c r="D242" s="16" t="s">
        <v>19</v>
      </c>
      <c r="E242" s="12">
        <f>E243</f>
        <v>31710.1</v>
      </c>
      <c r="F242" s="13">
        <v>0</v>
      </c>
      <c r="G242" s="13">
        <v>0</v>
      </c>
      <c r="H242" s="37"/>
      <c r="I242" s="55"/>
    </row>
    <row r="243" spans="1:9" ht="31.5" outlineLevel="7" x14ac:dyDescent="0.25">
      <c r="A243" s="15" t="s">
        <v>20</v>
      </c>
      <c r="B243" s="16" t="s">
        <v>95</v>
      </c>
      <c r="C243" s="17" t="s">
        <v>417</v>
      </c>
      <c r="D243" s="16" t="s">
        <v>21</v>
      </c>
      <c r="E243" s="12">
        <v>31710.1</v>
      </c>
      <c r="F243" s="13">
        <v>0</v>
      </c>
      <c r="G243" s="13">
        <v>0</v>
      </c>
      <c r="H243" s="37"/>
      <c r="I243" s="55"/>
    </row>
    <row r="244" spans="1:9" ht="37.15" customHeight="1" outlineLevel="4" x14ac:dyDescent="0.25">
      <c r="A244" s="15" t="s">
        <v>106</v>
      </c>
      <c r="B244" s="16" t="s">
        <v>95</v>
      </c>
      <c r="C244" s="17" t="s">
        <v>107</v>
      </c>
      <c r="D244" s="16" t="s">
        <v>1</v>
      </c>
      <c r="E244" s="12">
        <f>E245+E248+E251+E254+E257+E260+E263</f>
        <v>6080000</v>
      </c>
      <c r="F244" s="12">
        <f t="shared" ref="F244:G244" si="118">F245+F248+F251+F254+F257+F260+F263</f>
        <v>3737440</v>
      </c>
      <c r="G244" s="12">
        <f t="shared" si="118"/>
        <v>3916837.12</v>
      </c>
      <c r="H244" s="37"/>
      <c r="I244" s="55"/>
    </row>
    <row r="245" spans="1:9" ht="47.25" outlineLevel="5" x14ac:dyDescent="0.25">
      <c r="A245" s="15" t="s">
        <v>332</v>
      </c>
      <c r="B245" s="16" t="s">
        <v>95</v>
      </c>
      <c r="C245" s="17">
        <v>4000340301</v>
      </c>
      <c r="D245" s="16" t="s">
        <v>1</v>
      </c>
      <c r="E245" s="12">
        <f>E246</f>
        <v>990000</v>
      </c>
      <c r="F245" s="12">
        <f t="shared" ref="F245:G245" si="119">F246</f>
        <v>1037520</v>
      </c>
      <c r="G245" s="12">
        <f t="shared" si="119"/>
        <v>1087320.96</v>
      </c>
      <c r="H245" s="37"/>
      <c r="I245" s="55"/>
    </row>
    <row r="246" spans="1:9" ht="31.5" outlineLevel="6" x14ac:dyDescent="0.25">
      <c r="A246" s="15" t="s">
        <v>18</v>
      </c>
      <c r="B246" s="16" t="s">
        <v>95</v>
      </c>
      <c r="C246" s="17">
        <v>4000340301</v>
      </c>
      <c r="D246" s="16" t="s">
        <v>19</v>
      </c>
      <c r="E246" s="12">
        <f>E247</f>
        <v>990000</v>
      </c>
      <c r="F246" s="12">
        <f t="shared" ref="F246:G246" si="120">F247</f>
        <v>1037520</v>
      </c>
      <c r="G246" s="12">
        <f t="shared" si="120"/>
        <v>1087320.96</v>
      </c>
      <c r="H246" s="37"/>
      <c r="I246" s="55"/>
    </row>
    <row r="247" spans="1:9" ht="31.5" outlineLevel="7" x14ac:dyDescent="0.25">
      <c r="A247" s="15" t="s">
        <v>20</v>
      </c>
      <c r="B247" s="16" t="s">
        <v>95</v>
      </c>
      <c r="C247" s="17">
        <v>4000340301</v>
      </c>
      <c r="D247" s="16" t="s">
        <v>21</v>
      </c>
      <c r="E247" s="12">
        <v>990000</v>
      </c>
      <c r="F247" s="13">
        <v>1037520</v>
      </c>
      <c r="G247" s="13">
        <v>1087320.96</v>
      </c>
      <c r="H247" s="37"/>
      <c r="I247" s="55"/>
    </row>
    <row r="248" spans="1:9" ht="31.5" outlineLevel="5" x14ac:dyDescent="0.25">
      <c r="A248" s="15" t="s">
        <v>108</v>
      </c>
      <c r="B248" s="16" t="s">
        <v>95</v>
      </c>
      <c r="C248" s="17">
        <v>4000340302</v>
      </c>
      <c r="D248" s="16" t="s">
        <v>1</v>
      </c>
      <c r="E248" s="12">
        <f>E249</f>
        <v>990000</v>
      </c>
      <c r="F248" s="12">
        <f t="shared" ref="F248:G248" si="121">F249</f>
        <v>1037520</v>
      </c>
      <c r="G248" s="12">
        <f t="shared" si="121"/>
        <v>1087320.96</v>
      </c>
      <c r="H248" s="37"/>
      <c r="I248" s="55"/>
    </row>
    <row r="249" spans="1:9" ht="31.5" outlineLevel="6" x14ac:dyDescent="0.25">
      <c r="A249" s="15" t="s">
        <v>18</v>
      </c>
      <c r="B249" s="16" t="s">
        <v>95</v>
      </c>
      <c r="C249" s="17">
        <v>4000340302</v>
      </c>
      <c r="D249" s="16" t="s">
        <v>19</v>
      </c>
      <c r="E249" s="12">
        <f>E250</f>
        <v>990000</v>
      </c>
      <c r="F249" s="12">
        <f t="shared" ref="F249:G249" si="122">F250</f>
        <v>1037520</v>
      </c>
      <c r="G249" s="12">
        <f t="shared" si="122"/>
        <v>1087320.96</v>
      </c>
      <c r="H249" s="37"/>
      <c r="I249" s="55"/>
    </row>
    <row r="250" spans="1:9" ht="31.5" outlineLevel="7" x14ac:dyDescent="0.25">
      <c r="A250" s="15" t="s">
        <v>20</v>
      </c>
      <c r="B250" s="16" t="s">
        <v>95</v>
      </c>
      <c r="C250" s="17">
        <v>4000340302</v>
      </c>
      <c r="D250" s="16" t="s">
        <v>21</v>
      </c>
      <c r="E250" s="12">
        <v>990000</v>
      </c>
      <c r="F250" s="13">
        <v>1037520</v>
      </c>
      <c r="G250" s="13">
        <v>1087320.96</v>
      </c>
      <c r="H250" s="37"/>
      <c r="I250" s="55"/>
    </row>
    <row r="251" spans="1:9" ht="47.25" outlineLevel="5" x14ac:dyDescent="0.25">
      <c r="A251" s="15" t="s">
        <v>109</v>
      </c>
      <c r="B251" s="16" t="s">
        <v>95</v>
      </c>
      <c r="C251" s="17">
        <v>4000340303</v>
      </c>
      <c r="D251" s="16" t="s">
        <v>1</v>
      </c>
      <c r="E251" s="12">
        <f t="shared" ref="E251:G252" si="123">E252</f>
        <v>650000</v>
      </c>
      <c r="F251" s="13">
        <f t="shared" si="123"/>
        <v>681200</v>
      </c>
      <c r="G251" s="13">
        <f t="shared" si="123"/>
        <v>713897.6</v>
      </c>
      <c r="H251" s="37"/>
      <c r="I251" s="55"/>
    </row>
    <row r="252" spans="1:9" ht="31.5" outlineLevel="6" x14ac:dyDescent="0.25">
      <c r="A252" s="15" t="s">
        <v>18</v>
      </c>
      <c r="B252" s="16" t="s">
        <v>95</v>
      </c>
      <c r="C252" s="17">
        <v>4000340303</v>
      </c>
      <c r="D252" s="16" t="s">
        <v>19</v>
      </c>
      <c r="E252" s="12">
        <f t="shared" si="123"/>
        <v>650000</v>
      </c>
      <c r="F252" s="13">
        <f t="shared" si="123"/>
        <v>681200</v>
      </c>
      <c r="G252" s="13">
        <f t="shared" si="123"/>
        <v>713897.6</v>
      </c>
      <c r="H252" s="37"/>
      <c r="I252" s="55"/>
    </row>
    <row r="253" spans="1:9" ht="31.5" outlineLevel="7" x14ac:dyDescent="0.25">
      <c r="A253" s="15" t="s">
        <v>20</v>
      </c>
      <c r="B253" s="16" t="s">
        <v>95</v>
      </c>
      <c r="C253" s="17">
        <v>4000340303</v>
      </c>
      <c r="D253" s="16" t="s">
        <v>21</v>
      </c>
      <c r="E253" s="12">
        <v>650000</v>
      </c>
      <c r="F253" s="13">
        <v>681200</v>
      </c>
      <c r="G253" s="13">
        <v>713897.6</v>
      </c>
      <c r="H253" s="37"/>
      <c r="I253" s="55"/>
    </row>
    <row r="254" spans="1:9" ht="47.25" outlineLevel="5" x14ac:dyDescent="0.25">
      <c r="A254" s="15" t="s">
        <v>482</v>
      </c>
      <c r="B254" s="16" t="s">
        <v>95</v>
      </c>
      <c r="C254" s="17">
        <v>4000340304</v>
      </c>
      <c r="D254" s="16" t="s">
        <v>1</v>
      </c>
      <c r="E254" s="12">
        <f>E255</f>
        <v>650000</v>
      </c>
      <c r="F254" s="12">
        <f t="shared" ref="F254:G254" si="124">F255</f>
        <v>681200</v>
      </c>
      <c r="G254" s="12">
        <f t="shared" si="124"/>
        <v>713897.6</v>
      </c>
      <c r="H254" s="37"/>
      <c r="I254" s="55"/>
    </row>
    <row r="255" spans="1:9" ht="18.75" customHeight="1" outlineLevel="6" x14ac:dyDescent="0.25">
      <c r="A255" s="15" t="s">
        <v>18</v>
      </c>
      <c r="B255" s="16" t="s">
        <v>95</v>
      </c>
      <c r="C255" s="17">
        <v>4000340304</v>
      </c>
      <c r="D255" s="16" t="s">
        <v>19</v>
      </c>
      <c r="E255" s="12">
        <f>E256</f>
        <v>650000</v>
      </c>
      <c r="F255" s="12">
        <f>F256</f>
        <v>681200</v>
      </c>
      <c r="G255" s="12">
        <f>G256</f>
        <v>713897.6</v>
      </c>
      <c r="H255" s="37"/>
      <c r="I255" s="55"/>
    </row>
    <row r="256" spans="1:9" ht="21" customHeight="1" outlineLevel="7" x14ac:dyDescent="0.25">
      <c r="A256" s="15" t="s">
        <v>20</v>
      </c>
      <c r="B256" s="16" t="s">
        <v>95</v>
      </c>
      <c r="C256" s="17">
        <v>4000340304</v>
      </c>
      <c r="D256" s="16" t="s">
        <v>21</v>
      </c>
      <c r="E256" s="12">
        <v>650000</v>
      </c>
      <c r="F256" s="13">
        <v>681200</v>
      </c>
      <c r="G256" s="13">
        <v>713897.6</v>
      </c>
      <c r="H256" s="37"/>
      <c r="I256" s="55"/>
    </row>
    <row r="257" spans="1:9" ht="21.6" customHeight="1" outlineLevel="7" x14ac:dyDescent="0.25">
      <c r="A257" s="15" t="s">
        <v>384</v>
      </c>
      <c r="B257" s="16" t="s">
        <v>95</v>
      </c>
      <c r="C257" s="17">
        <v>4000340305</v>
      </c>
      <c r="D257" s="16" t="s">
        <v>1</v>
      </c>
      <c r="E257" s="12">
        <f>E258</f>
        <v>1000000</v>
      </c>
      <c r="F257" s="12">
        <f t="shared" ref="F257:G257" si="125">F258</f>
        <v>0</v>
      </c>
      <c r="G257" s="12">
        <f t="shared" si="125"/>
        <v>0</v>
      </c>
      <c r="H257" s="37"/>
      <c r="I257" s="55"/>
    </row>
    <row r="258" spans="1:9" ht="19.5" customHeight="1" outlineLevel="7" x14ac:dyDescent="0.25">
      <c r="A258" s="15" t="s">
        <v>18</v>
      </c>
      <c r="B258" s="16" t="s">
        <v>95</v>
      </c>
      <c r="C258" s="17">
        <v>4000340305</v>
      </c>
      <c r="D258" s="16" t="s">
        <v>19</v>
      </c>
      <c r="E258" s="12">
        <f>E259</f>
        <v>1000000</v>
      </c>
      <c r="F258" s="12">
        <f t="shared" ref="F258:G258" si="126">F259</f>
        <v>0</v>
      </c>
      <c r="G258" s="12">
        <f t="shared" si="126"/>
        <v>0</v>
      </c>
      <c r="H258" s="37"/>
      <c r="I258" s="55"/>
    </row>
    <row r="259" spans="1:9" ht="31.5" outlineLevel="7" x14ac:dyDescent="0.25">
      <c r="A259" s="15" t="s">
        <v>20</v>
      </c>
      <c r="B259" s="16" t="s">
        <v>95</v>
      </c>
      <c r="C259" s="17">
        <v>4000340305</v>
      </c>
      <c r="D259" s="16" t="s">
        <v>21</v>
      </c>
      <c r="E259" s="12">
        <v>1000000</v>
      </c>
      <c r="F259" s="13">
        <v>0</v>
      </c>
      <c r="G259" s="13">
        <v>0</v>
      </c>
      <c r="H259" s="37"/>
      <c r="I259" s="55"/>
    </row>
    <row r="260" spans="1:9" ht="31.5" outlineLevel="7" x14ac:dyDescent="0.25">
      <c r="A260" s="15" t="s">
        <v>385</v>
      </c>
      <c r="B260" s="16" t="s">
        <v>95</v>
      </c>
      <c r="C260" s="17">
        <v>4000340306</v>
      </c>
      <c r="D260" s="16" t="s">
        <v>1</v>
      </c>
      <c r="E260" s="12">
        <f>E261</f>
        <v>1500000</v>
      </c>
      <c r="F260" s="12">
        <f t="shared" ref="F260:G260" si="127">F261</f>
        <v>0</v>
      </c>
      <c r="G260" s="12">
        <f t="shared" si="127"/>
        <v>0</v>
      </c>
      <c r="H260" s="37"/>
      <c r="I260" s="55"/>
    </row>
    <row r="261" spans="1:9" ht="31.5" outlineLevel="7" x14ac:dyDescent="0.25">
      <c r="A261" s="15" t="s">
        <v>18</v>
      </c>
      <c r="B261" s="16" t="s">
        <v>95</v>
      </c>
      <c r="C261" s="17">
        <v>4000340306</v>
      </c>
      <c r="D261" s="16" t="s">
        <v>19</v>
      </c>
      <c r="E261" s="12">
        <f>E262</f>
        <v>1500000</v>
      </c>
      <c r="F261" s="12">
        <f t="shared" ref="F261:G261" si="128">F262</f>
        <v>0</v>
      </c>
      <c r="G261" s="12">
        <f t="shared" si="128"/>
        <v>0</v>
      </c>
      <c r="H261" s="37"/>
      <c r="I261" s="55"/>
    </row>
    <row r="262" spans="1:9" ht="31.5" outlineLevel="7" x14ac:dyDescent="0.25">
      <c r="A262" s="15" t="s">
        <v>20</v>
      </c>
      <c r="B262" s="16" t="s">
        <v>95</v>
      </c>
      <c r="C262" s="17">
        <v>4000340306</v>
      </c>
      <c r="D262" s="16" t="s">
        <v>21</v>
      </c>
      <c r="E262" s="12">
        <v>1500000</v>
      </c>
      <c r="F262" s="13">
        <v>0</v>
      </c>
      <c r="G262" s="13">
        <v>0</v>
      </c>
      <c r="H262" s="37"/>
      <c r="I262" s="55"/>
    </row>
    <row r="263" spans="1:9" ht="31.5" outlineLevel="7" x14ac:dyDescent="0.25">
      <c r="A263" s="15" t="s">
        <v>386</v>
      </c>
      <c r="B263" s="16" t="s">
        <v>95</v>
      </c>
      <c r="C263" s="17">
        <v>4000340307</v>
      </c>
      <c r="D263" s="16" t="s">
        <v>1</v>
      </c>
      <c r="E263" s="12">
        <f t="shared" ref="E263:G264" si="129">E264</f>
        <v>300000</v>
      </c>
      <c r="F263" s="12">
        <f t="shared" si="129"/>
        <v>300000</v>
      </c>
      <c r="G263" s="13">
        <f t="shared" si="129"/>
        <v>314400</v>
      </c>
      <c r="H263" s="37"/>
      <c r="I263" s="55"/>
    </row>
    <row r="264" spans="1:9" ht="33" customHeight="1" outlineLevel="7" x14ac:dyDescent="0.25">
      <c r="A264" s="15" t="s">
        <v>18</v>
      </c>
      <c r="B264" s="16" t="s">
        <v>95</v>
      </c>
      <c r="C264" s="17">
        <v>4000340307</v>
      </c>
      <c r="D264" s="16" t="s">
        <v>19</v>
      </c>
      <c r="E264" s="12">
        <f t="shared" si="129"/>
        <v>300000</v>
      </c>
      <c r="F264" s="12">
        <f t="shared" si="129"/>
        <v>300000</v>
      </c>
      <c r="G264" s="13">
        <f t="shared" si="129"/>
        <v>314400</v>
      </c>
      <c r="H264" s="37"/>
      <c r="I264" s="55"/>
    </row>
    <row r="265" spans="1:9" ht="33" customHeight="1" outlineLevel="7" x14ac:dyDescent="0.25">
      <c r="A265" s="15" t="s">
        <v>20</v>
      </c>
      <c r="B265" s="16" t="s">
        <v>95</v>
      </c>
      <c r="C265" s="17">
        <v>4000340307</v>
      </c>
      <c r="D265" s="16" t="s">
        <v>21</v>
      </c>
      <c r="E265" s="12">
        <v>300000</v>
      </c>
      <c r="F265" s="12">
        <v>300000</v>
      </c>
      <c r="G265" s="13">
        <v>314400</v>
      </c>
      <c r="H265" s="37"/>
      <c r="I265" s="55"/>
    </row>
    <row r="266" spans="1:9" ht="27" customHeight="1" outlineLevel="7" x14ac:dyDescent="0.25">
      <c r="A266" s="15" t="s">
        <v>330</v>
      </c>
      <c r="B266" s="19" t="s">
        <v>329</v>
      </c>
      <c r="C266" s="17" t="s">
        <v>0</v>
      </c>
      <c r="D266" s="16" t="s">
        <v>1</v>
      </c>
      <c r="E266" s="12">
        <f>E267</f>
        <v>10397749.49</v>
      </c>
      <c r="F266" s="12">
        <f t="shared" ref="F266:G266" si="130">F267</f>
        <v>0</v>
      </c>
      <c r="G266" s="12">
        <f t="shared" si="130"/>
        <v>0</v>
      </c>
      <c r="H266" s="37"/>
      <c r="I266" s="55"/>
    </row>
    <row r="267" spans="1:9" ht="35.450000000000003" customHeight="1" outlineLevel="7" x14ac:dyDescent="0.25">
      <c r="A267" s="15" t="s">
        <v>180</v>
      </c>
      <c r="B267" s="19" t="s">
        <v>329</v>
      </c>
      <c r="C267" s="17">
        <v>5600000000</v>
      </c>
      <c r="D267" s="16" t="s">
        <v>1</v>
      </c>
      <c r="E267" s="12">
        <f>E271+E268</f>
        <v>10397749.49</v>
      </c>
      <c r="F267" s="12">
        <f t="shared" ref="F267:G267" si="131">F271+F268</f>
        <v>0</v>
      </c>
      <c r="G267" s="12">
        <f t="shared" si="131"/>
        <v>0</v>
      </c>
      <c r="H267" s="37"/>
      <c r="I267" s="55"/>
    </row>
    <row r="268" spans="1:9" ht="33" customHeight="1" outlineLevel="7" x14ac:dyDescent="0.25">
      <c r="A268" s="15" t="s">
        <v>395</v>
      </c>
      <c r="B268" s="19" t="s">
        <v>329</v>
      </c>
      <c r="C268" s="17">
        <v>5601192240</v>
      </c>
      <c r="D268" s="16" t="s">
        <v>1</v>
      </c>
      <c r="E268" s="12">
        <f>E269</f>
        <v>10293772</v>
      </c>
      <c r="F268" s="12">
        <f t="shared" ref="F268:G269" si="132">F269</f>
        <v>0</v>
      </c>
      <c r="G268" s="12">
        <f t="shared" si="132"/>
        <v>0</v>
      </c>
      <c r="H268" s="37"/>
      <c r="I268" s="55"/>
    </row>
    <row r="269" spans="1:9" ht="32.450000000000003" customHeight="1" outlineLevel="7" x14ac:dyDescent="0.25">
      <c r="A269" s="15" t="s">
        <v>18</v>
      </c>
      <c r="B269" s="19" t="s">
        <v>329</v>
      </c>
      <c r="C269" s="17">
        <v>5601192240</v>
      </c>
      <c r="D269" s="16" t="s">
        <v>19</v>
      </c>
      <c r="E269" s="12">
        <f>E270</f>
        <v>10293772</v>
      </c>
      <c r="F269" s="12">
        <f t="shared" si="132"/>
        <v>0</v>
      </c>
      <c r="G269" s="12">
        <f t="shared" si="132"/>
        <v>0</v>
      </c>
      <c r="H269" s="37"/>
      <c r="I269" s="55"/>
    </row>
    <row r="270" spans="1:9" ht="22.15" customHeight="1" outlineLevel="7" x14ac:dyDescent="0.25">
      <c r="A270" s="15" t="s">
        <v>20</v>
      </c>
      <c r="B270" s="19" t="s">
        <v>329</v>
      </c>
      <c r="C270" s="17">
        <v>5601192240</v>
      </c>
      <c r="D270" s="16" t="s">
        <v>21</v>
      </c>
      <c r="E270" s="12">
        <v>10293772</v>
      </c>
      <c r="F270" s="13">
        <v>0</v>
      </c>
      <c r="G270" s="13">
        <v>0</v>
      </c>
      <c r="H270" s="37"/>
      <c r="I270" s="55"/>
    </row>
    <row r="271" spans="1:9" ht="42" customHeight="1" outlineLevel="7" x14ac:dyDescent="0.25">
      <c r="A271" s="15" t="s">
        <v>394</v>
      </c>
      <c r="B271" s="19" t="s">
        <v>329</v>
      </c>
      <c r="C271" s="17" t="s">
        <v>398</v>
      </c>
      <c r="D271" s="16" t="s">
        <v>1</v>
      </c>
      <c r="E271" s="12">
        <f>E272</f>
        <v>103977.49</v>
      </c>
      <c r="F271" s="12">
        <f t="shared" ref="F271:G272" si="133">F272</f>
        <v>0</v>
      </c>
      <c r="G271" s="12">
        <f t="shared" si="133"/>
        <v>0</v>
      </c>
      <c r="H271" s="37"/>
      <c r="I271" s="55"/>
    </row>
    <row r="272" spans="1:9" ht="19.5" customHeight="1" outlineLevel="1" x14ac:dyDescent="0.25">
      <c r="A272" s="15" t="s">
        <v>18</v>
      </c>
      <c r="B272" s="19" t="s">
        <v>329</v>
      </c>
      <c r="C272" s="17" t="s">
        <v>398</v>
      </c>
      <c r="D272" s="16" t="s">
        <v>19</v>
      </c>
      <c r="E272" s="12">
        <f>E273</f>
        <v>103977.49</v>
      </c>
      <c r="F272" s="12">
        <f t="shared" si="133"/>
        <v>0</v>
      </c>
      <c r="G272" s="12">
        <f t="shared" si="133"/>
        <v>0</v>
      </c>
      <c r="H272" s="37"/>
      <c r="I272" s="55"/>
    </row>
    <row r="273" spans="1:9" ht="18" customHeight="1" outlineLevel="2" x14ac:dyDescent="0.25">
      <c r="A273" s="15" t="s">
        <v>20</v>
      </c>
      <c r="B273" s="19" t="s">
        <v>329</v>
      </c>
      <c r="C273" s="17" t="s">
        <v>398</v>
      </c>
      <c r="D273" s="16" t="s">
        <v>21</v>
      </c>
      <c r="E273" s="12">
        <v>103977.49</v>
      </c>
      <c r="F273" s="13">
        <v>0</v>
      </c>
      <c r="G273" s="13">
        <v>0</v>
      </c>
      <c r="H273" s="37"/>
      <c r="I273" s="55"/>
    </row>
    <row r="274" spans="1:9" ht="23.45" customHeight="1" outlineLevel="2" x14ac:dyDescent="0.25">
      <c r="A274" s="76" t="s">
        <v>402</v>
      </c>
      <c r="B274" s="43" t="s">
        <v>403</v>
      </c>
      <c r="C274" s="44" t="s">
        <v>0</v>
      </c>
      <c r="D274" s="43" t="s">
        <v>1</v>
      </c>
      <c r="E274" s="12">
        <f>E275+E281+E295+E414</f>
        <v>13638755.08</v>
      </c>
      <c r="F274" s="12">
        <f>F275+F281+F295+F414</f>
        <v>7440803.7199999997</v>
      </c>
      <c r="G274" s="12">
        <f>G275+G281+G295+G414</f>
        <v>7447433.040000001</v>
      </c>
      <c r="H274" s="37"/>
      <c r="I274" s="55"/>
    </row>
    <row r="275" spans="1:9" ht="18" customHeight="1" outlineLevel="2" x14ac:dyDescent="0.25">
      <c r="A275" s="76" t="s">
        <v>404</v>
      </c>
      <c r="B275" s="43" t="s">
        <v>110</v>
      </c>
      <c r="C275" s="44" t="s">
        <v>0</v>
      </c>
      <c r="D275" s="43" t="s">
        <v>1</v>
      </c>
      <c r="E275" s="12">
        <f>E276</f>
        <v>2000000</v>
      </c>
      <c r="F275" s="12">
        <f t="shared" ref="F275:G276" si="134">F276</f>
        <v>300000</v>
      </c>
      <c r="G275" s="12">
        <f t="shared" si="134"/>
        <v>300000</v>
      </c>
      <c r="H275" s="37"/>
      <c r="I275" s="55"/>
    </row>
    <row r="276" spans="1:9" ht="55.15" customHeight="1" outlineLevel="3" x14ac:dyDescent="0.25">
      <c r="A276" s="15" t="s">
        <v>313</v>
      </c>
      <c r="B276" s="16" t="s">
        <v>110</v>
      </c>
      <c r="C276" s="17" t="s">
        <v>111</v>
      </c>
      <c r="D276" s="16" t="s">
        <v>1</v>
      </c>
      <c r="E276" s="12">
        <f>E277</f>
        <v>2000000</v>
      </c>
      <c r="F276" s="12">
        <f t="shared" si="134"/>
        <v>300000</v>
      </c>
      <c r="G276" s="12">
        <f t="shared" si="134"/>
        <v>300000</v>
      </c>
      <c r="H276" s="37"/>
      <c r="I276" s="55"/>
    </row>
    <row r="277" spans="1:9" ht="32.450000000000003" customHeight="1" outlineLevel="4" x14ac:dyDescent="0.25">
      <c r="A277" s="15" t="s">
        <v>112</v>
      </c>
      <c r="B277" s="16" t="s">
        <v>110</v>
      </c>
      <c r="C277" s="17" t="s">
        <v>113</v>
      </c>
      <c r="D277" s="16" t="s">
        <v>1</v>
      </c>
      <c r="E277" s="12">
        <f>E278</f>
        <v>2000000</v>
      </c>
      <c r="F277" s="12">
        <f t="shared" ref="F277:G279" si="135">F278</f>
        <v>300000</v>
      </c>
      <c r="G277" s="12">
        <f t="shared" si="135"/>
        <v>300000</v>
      </c>
      <c r="H277" s="37"/>
      <c r="I277" s="55"/>
    </row>
    <row r="278" spans="1:9" ht="22.9" customHeight="1" outlineLevel="5" x14ac:dyDescent="0.25">
      <c r="A278" s="15" t="s">
        <v>114</v>
      </c>
      <c r="B278" s="16" t="s">
        <v>110</v>
      </c>
      <c r="C278" s="17" t="s">
        <v>115</v>
      </c>
      <c r="D278" s="16" t="s">
        <v>1</v>
      </c>
      <c r="E278" s="12">
        <f>E279</f>
        <v>2000000</v>
      </c>
      <c r="F278" s="12">
        <f t="shared" si="135"/>
        <v>300000</v>
      </c>
      <c r="G278" s="12">
        <f t="shared" si="135"/>
        <v>300000</v>
      </c>
      <c r="H278" s="37"/>
      <c r="I278" s="55"/>
    </row>
    <row r="279" spans="1:9" ht="31.5" outlineLevel="6" x14ac:dyDescent="0.25">
      <c r="A279" s="15" t="s">
        <v>18</v>
      </c>
      <c r="B279" s="16" t="s">
        <v>110</v>
      </c>
      <c r="C279" s="17" t="s">
        <v>115</v>
      </c>
      <c r="D279" s="16" t="s">
        <v>19</v>
      </c>
      <c r="E279" s="12">
        <f>E280</f>
        <v>2000000</v>
      </c>
      <c r="F279" s="12">
        <f t="shared" si="135"/>
        <v>300000</v>
      </c>
      <c r="G279" s="12">
        <f t="shared" si="135"/>
        <v>300000</v>
      </c>
      <c r="H279" s="37"/>
      <c r="I279" s="55"/>
    </row>
    <row r="280" spans="1:9" ht="31.5" outlineLevel="7" x14ac:dyDescent="0.25">
      <c r="A280" s="15" t="s">
        <v>20</v>
      </c>
      <c r="B280" s="16" t="s">
        <v>110</v>
      </c>
      <c r="C280" s="17" t="s">
        <v>115</v>
      </c>
      <c r="D280" s="16" t="s">
        <v>21</v>
      </c>
      <c r="E280" s="12">
        <v>2000000</v>
      </c>
      <c r="F280" s="12">
        <v>300000</v>
      </c>
      <c r="G280" s="12">
        <v>300000</v>
      </c>
      <c r="H280" s="37"/>
      <c r="I280" s="55"/>
    </row>
    <row r="281" spans="1:9" ht="19.149999999999999" customHeight="1" outlineLevel="2" x14ac:dyDescent="0.25">
      <c r="A281" s="15" t="s">
        <v>116</v>
      </c>
      <c r="B281" s="16" t="s">
        <v>117</v>
      </c>
      <c r="C281" s="17" t="s">
        <v>0</v>
      </c>
      <c r="D281" s="16" t="s">
        <v>1</v>
      </c>
      <c r="E281" s="12">
        <f>E282+E287</f>
        <v>1688157.56</v>
      </c>
      <c r="F281" s="12">
        <f t="shared" ref="F281:G281" si="136">F282+F287</f>
        <v>115000</v>
      </c>
      <c r="G281" s="12">
        <f t="shared" si="136"/>
        <v>115000</v>
      </c>
      <c r="H281" s="37"/>
      <c r="I281" s="55"/>
    </row>
    <row r="282" spans="1:9" ht="47.25" outlineLevel="3" x14ac:dyDescent="0.25">
      <c r="A282" s="15" t="s">
        <v>410</v>
      </c>
      <c r="B282" s="16" t="s">
        <v>117</v>
      </c>
      <c r="C282" s="17" t="s">
        <v>118</v>
      </c>
      <c r="D282" s="18" t="s">
        <v>1</v>
      </c>
      <c r="E282" s="12">
        <f t="shared" ref="E282:G285" si="137">E283</f>
        <v>115000</v>
      </c>
      <c r="F282" s="13">
        <f t="shared" si="137"/>
        <v>115000</v>
      </c>
      <c r="G282" s="13">
        <f t="shared" si="137"/>
        <v>115000</v>
      </c>
      <c r="H282" s="37"/>
      <c r="I282" s="55"/>
    </row>
    <row r="283" spans="1:9" ht="21" customHeight="1" outlineLevel="4" x14ac:dyDescent="0.25">
      <c r="A283" s="15" t="s">
        <v>119</v>
      </c>
      <c r="B283" s="16" t="s">
        <v>117</v>
      </c>
      <c r="C283" s="17" t="s">
        <v>120</v>
      </c>
      <c r="D283" s="18" t="s">
        <v>1</v>
      </c>
      <c r="E283" s="12">
        <f t="shared" si="137"/>
        <v>115000</v>
      </c>
      <c r="F283" s="13">
        <f t="shared" si="137"/>
        <v>115000</v>
      </c>
      <c r="G283" s="13">
        <f t="shared" si="137"/>
        <v>115000</v>
      </c>
      <c r="H283" s="37"/>
      <c r="I283" s="55"/>
    </row>
    <row r="284" spans="1:9" ht="22.5" customHeight="1" outlineLevel="5" x14ac:dyDescent="0.25">
      <c r="A284" s="15" t="s">
        <v>121</v>
      </c>
      <c r="B284" s="16" t="s">
        <v>117</v>
      </c>
      <c r="C284" s="17">
        <v>1800206023</v>
      </c>
      <c r="D284" s="16" t="s">
        <v>1</v>
      </c>
      <c r="E284" s="12">
        <f t="shared" si="137"/>
        <v>115000</v>
      </c>
      <c r="F284" s="13">
        <f t="shared" si="137"/>
        <v>115000</v>
      </c>
      <c r="G284" s="13">
        <f t="shared" si="137"/>
        <v>115000</v>
      </c>
      <c r="H284" s="37"/>
      <c r="I284" s="55"/>
    </row>
    <row r="285" spans="1:9" ht="31.5" outlineLevel="6" x14ac:dyDescent="0.25">
      <c r="A285" s="15" t="s">
        <v>18</v>
      </c>
      <c r="B285" s="16" t="s">
        <v>117</v>
      </c>
      <c r="C285" s="17">
        <v>1800206023</v>
      </c>
      <c r="D285" s="16" t="s">
        <v>19</v>
      </c>
      <c r="E285" s="12">
        <f t="shared" si="137"/>
        <v>115000</v>
      </c>
      <c r="F285" s="13">
        <f t="shared" si="137"/>
        <v>115000</v>
      </c>
      <c r="G285" s="13">
        <f t="shared" si="137"/>
        <v>115000</v>
      </c>
      <c r="H285" s="37"/>
      <c r="I285" s="55"/>
    </row>
    <row r="286" spans="1:9" ht="18.75" customHeight="1" outlineLevel="7" x14ac:dyDescent="0.25">
      <c r="A286" s="15" t="s">
        <v>20</v>
      </c>
      <c r="B286" s="16" t="s">
        <v>117</v>
      </c>
      <c r="C286" s="17">
        <v>1800206023</v>
      </c>
      <c r="D286" s="16" t="s">
        <v>21</v>
      </c>
      <c r="E286" s="12">
        <v>115000</v>
      </c>
      <c r="F286" s="13">
        <v>115000</v>
      </c>
      <c r="G286" s="13">
        <v>115000</v>
      </c>
      <c r="H286" s="37"/>
      <c r="I286" s="55"/>
    </row>
    <row r="287" spans="1:9" ht="47.25" outlineLevel="3" x14ac:dyDescent="0.25">
      <c r="A287" s="15" t="s">
        <v>411</v>
      </c>
      <c r="B287" s="16" t="s">
        <v>117</v>
      </c>
      <c r="C287" s="17" t="s">
        <v>122</v>
      </c>
      <c r="D287" s="16" t="s">
        <v>1</v>
      </c>
      <c r="E287" s="12">
        <f>E288</f>
        <v>1573157.56</v>
      </c>
      <c r="F287" s="13">
        <v>0</v>
      </c>
      <c r="G287" s="13">
        <v>0</v>
      </c>
      <c r="H287" s="37"/>
      <c r="I287" s="55"/>
    </row>
    <row r="288" spans="1:9" ht="48.75" customHeight="1" outlineLevel="4" x14ac:dyDescent="0.25">
      <c r="A288" s="15" t="s">
        <v>123</v>
      </c>
      <c r="B288" s="16" t="s">
        <v>117</v>
      </c>
      <c r="C288" s="17" t="s">
        <v>124</v>
      </c>
      <c r="D288" s="16" t="s">
        <v>1</v>
      </c>
      <c r="E288" s="12">
        <f>E289+E292</f>
        <v>1573157.56</v>
      </c>
      <c r="F288" s="13">
        <v>0</v>
      </c>
      <c r="G288" s="13">
        <v>0</v>
      </c>
      <c r="H288" s="37"/>
      <c r="I288" s="55"/>
    </row>
    <row r="289" spans="1:9" ht="50.45" customHeight="1" outlineLevel="5" x14ac:dyDescent="0.25">
      <c r="A289" s="15" t="s">
        <v>301</v>
      </c>
      <c r="B289" s="16" t="s">
        <v>117</v>
      </c>
      <c r="C289" s="17" t="s">
        <v>125</v>
      </c>
      <c r="D289" s="16" t="s">
        <v>1</v>
      </c>
      <c r="E289" s="12">
        <f>E290</f>
        <v>1462829.34</v>
      </c>
      <c r="F289" s="13">
        <v>0</v>
      </c>
      <c r="G289" s="13">
        <v>0</v>
      </c>
      <c r="H289" s="37"/>
      <c r="I289" s="55"/>
    </row>
    <row r="290" spans="1:9" ht="15.75" outlineLevel="6" x14ac:dyDescent="0.25">
      <c r="A290" s="15" t="s">
        <v>28</v>
      </c>
      <c r="B290" s="16" t="s">
        <v>117</v>
      </c>
      <c r="C290" s="17" t="s">
        <v>125</v>
      </c>
      <c r="D290" s="16" t="s">
        <v>29</v>
      </c>
      <c r="E290" s="12">
        <f>E291</f>
        <v>1462829.34</v>
      </c>
      <c r="F290" s="13">
        <v>0</v>
      </c>
      <c r="G290" s="13">
        <v>0</v>
      </c>
      <c r="H290" s="37"/>
      <c r="I290" s="55"/>
    </row>
    <row r="291" spans="1:9" ht="34.5" customHeight="1" outlineLevel="7" x14ac:dyDescent="0.25">
      <c r="A291" s="15" t="s">
        <v>126</v>
      </c>
      <c r="B291" s="16" t="s">
        <v>117</v>
      </c>
      <c r="C291" s="17" t="s">
        <v>125</v>
      </c>
      <c r="D291" s="16" t="s">
        <v>127</v>
      </c>
      <c r="E291" s="12">
        <v>1462829.34</v>
      </c>
      <c r="F291" s="13">
        <v>0</v>
      </c>
      <c r="G291" s="13">
        <v>0</v>
      </c>
      <c r="H291" s="37"/>
      <c r="I291" s="55"/>
    </row>
    <row r="292" spans="1:9" ht="78.75" outlineLevel="5" x14ac:dyDescent="0.25">
      <c r="A292" s="15" t="s">
        <v>128</v>
      </c>
      <c r="B292" s="16" t="s">
        <v>117</v>
      </c>
      <c r="C292" s="17" t="s">
        <v>129</v>
      </c>
      <c r="D292" s="16" t="s">
        <v>1</v>
      </c>
      <c r="E292" s="12">
        <f>E293</f>
        <v>110328.22</v>
      </c>
      <c r="F292" s="13">
        <v>0</v>
      </c>
      <c r="G292" s="13">
        <v>0</v>
      </c>
      <c r="H292" s="37"/>
      <c r="I292" s="55"/>
    </row>
    <row r="293" spans="1:9" ht="20.25" customHeight="1" outlineLevel="6" x14ac:dyDescent="0.25">
      <c r="A293" s="15" t="s">
        <v>28</v>
      </c>
      <c r="B293" s="16" t="s">
        <v>117</v>
      </c>
      <c r="C293" s="17" t="s">
        <v>129</v>
      </c>
      <c r="D293" s="16" t="s">
        <v>29</v>
      </c>
      <c r="E293" s="12">
        <f>E294</f>
        <v>110328.22</v>
      </c>
      <c r="F293" s="13">
        <v>0</v>
      </c>
      <c r="G293" s="13">
        <v>0</v>
      </c>
      <c r="H293" s="37"/>
      <c r="I293" s="55"/>
    </row>
    <row r="294" spans="1:9" ht="33.75" customHeight="1" outlineLevel="7" x14ac:dyDescent="0.25">
      <c r="A294" s="15" t="s">
        <v>300</v>
      </c>
      <c r="B294" s="16" t="s">
        <v>117</v>
      </c>
      <c r="C294" s="17" t="s">
        <v>129</v>
      </c>
      <c r="D294" s="16" t="s">
        <v>127</v>
      </c>
      <c r="E294" s="12">
        <v>110328.22</v>
      </c>
      <c r="F294" s="13">
        <v>0</v>
      </c>
      <c r="G294" s="13">
        <v>0</v>
      </c>
      <c r="H294" s="37"/>
      <c r="I294" s="55"/>
    </row>
    <row r="295" spans="1:9" ht="15.75" outlineLevel="2" x14ac:dyDescent="0.25">
      <c r="A295" s="15" t="s">
        <v>130</v>
      </c>
      <c r="B295" s="16" t="s">
        <v>131</v>
      </c>
      <c r="C295" s="17" t="s">
        <v>0</v>
      </c>
      <c r="D295" s="16" t="s">
        <v>1</v>
      </c>
      <c r="E295" s="12">
        <f>E296+E406</f>
        <v>9890263.4699999988</v>
      </c>
      <c r="F295" s="12">
        <f>F296+F406</f>
        <v>6963055.4199999999</v>
      </c>
      <c r="G295" s="12">
        <f>G296+G406</f>
        <v>6967176.1400000006</v>
      </c>
      <c r="H295" s="37"/>
      <c r="I295" s="55"/>
    </row>
    <row r="296" spans="1:9" ht="37.15" customHeight="1" outlineLevel="3" x14ac:dyDescent="0.25">
      <c r="A296" s="15" t="s">
        <v>317</v>
      </c>
      <c r="B296" s="16" t="s">
        <v>131</v>
      </c>
      <c r="C296" s="17" t="s">
        <v>132</v>
      </c>
      <c r="D296" s="16" t="s">
        <v>1</v>
      </c>
      <c r="E296" s="12">
        <f>E297+E301++E305+E354</f>
        <v>8627637.2599999998</v>
      </c>
      <c r="F296" s="12">
        <f>F297+F301++F305+F354</f>
        <v>6963055.4199999999</v>
      </c>
      <c r="G296" s="12">
        <f>G297+G301++G305+G354</f>
        <v>6967176.1400000006</v>
      </c>
      <c r="H296" s="37"/>
      <c r="I296" s="55"/>
    </row>
    <row r="297" spans="1:9" ht="22.5" customHeight="1" outlineLevel="4" x14ac:dyDescent="0.25">
      <c r="A297" s="15" t="s">
        <v>133</v>
      </c>
      <c r="B297" s="16" t="s">
        <v>131</v>
      </c>
      <c r="C297" s="17" t="s">
        <v>134</v>
      </c>
      <c r="D297" s="16" t="s">
        <v>1</v>
      </c>
      <c r="E297" s="12">
        <f>E298</f>
        <v>0</v>
      </c>
      <c r="F297" s="13">
        <v>0</v>
      </c>
      <c r="G297" s="13">
        <v>0</v>
      </c>
      <c r="H297" s="37"/>
      <c r="I297" s="55"/>
    </row>
    <row r="298" spans="1:9" ht="19.5" customHeight="1" outlineLevel="5" x14ac:dyDescent="0.25">
      <c r="A298" s="15" t="s">
        <v>135</v>
      </c>
      <c r="B298" s="16" t="s">
        <v>131</v>
      </c>
      <c r="C298" s="17">
        <v>1700117011</v>
      </c>
      <c r="D298" s="16" t="s">
        <v>1</v>
      </c>
      <c r="E298" s="12">
        <f>E299</f>
        <v>0</v>
      </c>
      <c r="F298" s="13">
        <v>0</v>
      </c>
      <c r="G298" s="13">
        <v>0</v>
      </c>
      <c r="H298" s="37"/>
      <c r="I298" s="55"/>
    </row>
    <row r="299" spans="1:9" ht="31.5" outlineLevel="6" x14ac:dyDescent="0.25">
      <c r="A299" s="15" t="s">
        <v>18</v>
      </c>
      <c r="B299" s="16" t="s">
        <v>131</v>
      </c>
      <c r="C299" s="17">
        <v>1700117011</v>
      </c>
      <c r="D299" s="16" t="s">
        <v>19</v>
      </c>
      <c r="E299" s="12">
        <f>E300</f>
        <v>0</v>
      </c>
      <c r="F299" s="13">
        <v>0</v>
      </c>
      <c r="G299" s="13">
        <v>0</v>
      </c>
      <c r="H299" s="37"/>
      <c r="I299" s="55"/>
    </row>
    <row r="300" spans="1:9" ht="31.5" outlineLevel="7" x14ac:dyDescent="0.25">
      <c r="A300" s="15" t="s">
        <v>20</v>
      </c>
      <c r="B300" s="16" t="s">
        <v>131</v>
      </c>
      <c r="C300" s="17">
        <v>1700117011</v>
      </c>
      <c r="D300" s="16" t="s">
        <v>21</v>
      </c>
      <c r="E300" s="12">
        <v>0</v>
      </c>
      <c r="F300" s="13">
        <v>0</v>
      </c>
      <c r="G300" s="13">
        <v>0</v>
      </c>
      <c r="H300" s="37"/>
      <c r="I300" s="55"/>
    </row>
    <row r="301" spans="1:9" ht="37.9" customHeight="1" outlineLevel="4" x14ac:dyDescent="0.25">
      <c r="A301" s="15" t="s">
        <v>360</v>
      </c>
      <c r="B301" s="16" t="s">
        <v>131</v>
      </c>
      <c r="C301" s="17" t="s">
        <v>136</v>
      </c>
      <c r="D301" s="16" t="s">
        <v>1</v>
      </c>
      <c r="E301" s="12">
        <f t="shared" ref="E301:G303" si="138">E302</f>
        <v>1999329.83</v>
      </c>
      <c r="F301" s="12">
        <f t="shared" si="138"/>
        <v>395354.05</v>
      </c>
      <c r="G301" s="12">
        <f t="shared" si="138"/>
        <v>399474.77</v>
      </c>
      <c r="H301" s="37"/>
      <c r="I301" s="55"/>
    </row>
    <row r="302" spans="1:9" ht="22.15" customHeight="1" outlineLevel="5" x14ac:dyDescent="0.25">
      <c r="A302" s="15" t="s">
        <v>137</v>
      </c>
      <c r="B302" s="16" t="s">
        <v>131</v>
      </c>
      <c r="C302" s="17">
        <v>1700217021</v>
      </c>
      <c r="D302" s="16" t="s">
        <v>1</v>
      </c>
      <c r="E302" s="12">
        <f t="shared" si="138"/>
        <v>1999329.83</v>
      </c>
      <c r="F302" s="12">
        <f t="shared" si="138"/>
        <v>395354.05</v>
      </c>
      <c r="G302" s="12">
        <f t="shared" si="138"/>
        <v>399474.77</v>
      </c>
      <c r="H302" s="37"/>
      <c r="I302" s="55"/>
    </row>
    <row r="303" spans="1:9" ht="31.5" outlineLevel="6" x14ac:dyDescent="0.25">
      <c r="A303" s="15" t="s">
        <v>18</v>
      </c>
      <c r="B303" s="16" t="s">
        <v>131</v>
      </c>
      <c r="C303" s="17">
        <v>1700217021</v>
      </c>
      <c r="D303" s="16" t="s">
        <v>19</v>
      </c>
      <c r="E303" s="12">
        <f t="shared" si="138"/>
        <v>1999329.83</v>
      </c>
      <c r="F303" s="12">
        <f t="shared" si="138"/>
        <v>395354.05</v>
      </c>
      <c r="G303" s="12">
        <f t="shared" si="138"/>
        <v>399474.77</v>
      </c>
      <c r="H303" s="37"/>
      <c r="I303" s="55"/>
    </row>
    <row r="304" spans="1:9" ht="31.5" outlineLevel="7" x14ac:dyDescent="0.25">
      <c r="A304" s="15" t="s">
        <v>20</v>
      </c>
      <c r="B304" s="16" t="s">
        <v>131</v>
      </c>
      <c r="C304" s="17">
        <v>1700217021</v>
      </c>
      <c r="D304" s="16" t="s">
        <v>21</v>
      </c>
      <c r="E304" s="12">
        <v>1999329.83</v>
      </c>
      <c r="F304" s="13">
        <v>395354.05</v>
      </c>
      <c r="G304" s="13">
        <v>399474.77</v>
      </c>
      <c r="H304" s="37"/>
      <c r="I304" s="55"/>
    </row>
    <row r="305" spans="1:9" ht="31.5" outlineLevel="4" x14ac:dyDescent="0.25">
      <c r="A305" s="15" t="s">
        <v>138</v>
      </c>
      <c r="B305" s="16" t="s">
        <v>131</v>
      </c>
      <c r="C305" s="17" t="s">
        <v>139</v>
      </c>
      <c r="D305" s="16" t="s">
        <v>1</v>
      </c>
      <c r="E305" s="12">
        <f>E324+E327+E330+E333+E336+E339+E342+E345</f>
        <v>3464097.52</v>
      </c>
      <c r="F305" s="12">
        <f>F306+F309+F312+F315</f>
        <v>2961176.3</v>
      </c>
      <c r="G305" s="12">
        <f>G318+G321+G348+G351</f>
        <v>2961176.3000000003</v>
      </c>
      <c r="H305" s="37"/>
      <c r="I305" s="55"/>
    </row>
    <row r="306" spans="1:9" ht="63" outlineLevel="4" x14ac:dyDescent="0.25">
      <c r="A306" s="15" t="s">
        <v>448</v>
      </c>
      <c r="B306" s="16" t="s">
        <v>131</v>
      </c>
      <c r="C306" s="17">
        <v>1700392610</v>
      </c>
      <c r="D306" s="16" t="s">
        <v>1</v>
      </c>
      <c r="E306" s="12">
        <f>E307</f>
        <v>0</v>
      </c>
      <c r="F306" s="12">
        <f t="shared" ref="F306:F307" si="139">F307</f>
        <v>1502908.36</v>
      </c>
      <c r="G306" s="12"/>
      <c r="H306" s="37"/>
      <c r="I306" s="55"/>
    </row>
    <row r="307" spans="1:9" ht="31.5" outlineLevel="4" x14ac:dyDescent="0.25">
      <c r="A307" s="15" t="s">
        <v>18</v>
      </c>
      <c r="B307" s="16" t="s">
        <v>131</v>
      </c>
      <c r="C307" s="17">
        <v>1700392610</v>
      </c>
      <c r="D307" s="16" t="s">
        <v>19</v>
      </c>
      <c r="E307" s="12">
        <f>E308</f>
        <v>0</v>
      </c>
      <c r="F307" s="12">
        <f t="shared" si="139"/>
        <v>1502908.36</v>
      </c>
      <c r="G307" s="12"/>
      <c r="H307" s="37"/>
      <c r="I307" s="55"/>
    </row>
    <row r="308" spans="1:9" ht="31.5" outlineLevel="4" x14ac:dyDescent="0.25">
      <c r="A308" s="15" t="s">
        <v>20</v>
      </c>
      <c r="B308" s="16" t="s">
        <v>131</v>
      </c>
      <c r="C308" s="17">
        <v>1700392610</v>
      </c>
      <c r="D308" s="16" t="s">
        <v>21</v>
      </c>
      <c r="E308" s="12">
        <v>0</v>
      </c>
      <c r="F308" s="13">
        <v>1502908.36</v>
      </c>
      <c r="G308" s="12"/>
      <c r="H308" s="37"/>
      <c r="I308" s="55"/>
    </row>
    <row r="309" spans="1:9" ht="47.25" outlineLevel="4" x14ac:dyDescent="0.25">
      <c r="A309" s="15" t="s">
        <v>449</v>
      </c>
      <c r="B309" s="16" t="s">
        <v>131</v>
      </c>
      <c r="C309" s="17" t="s">
        <v>320</v>
      </c>
      <c r="D309" s="16" t="s">
        <v>1</v>
      </c>
      <c r="E309" s="12">
        <f t="shared" ref="E309:F310" si="140">E310</f>
        <v>0</v>
      </c>
      <c r="F309" s="13">
        <f t="shared" si="140"/>
        <v>15180.89</v>
      </c>
      <c r="G309" s="12"/>
      <c r="H309" s="37"/>
      <c r="I309" s="55"/>
    </row>
    <row r="310" spans="1:9" ht="31.5" outlineLevel="4" x14ac:dyDescent="0.25">
      <c r="A310" s="15" t="s">
        <v>18</v>
      </c>
      <c r="B310" s="16" t="s">
        <v>131</v>
      </c>
      <c r="C310" s="17" t="s">
        <v>320</v>
      </c>
      <c r="D310" s="16" t="s">
        <v>19</v>
      </c>
      <c r="E310" s="12">
        <f t="shared" si="140"/>
        <v>0</v>
      </c>
      <c r="F310" s="13">
        <f t="shared" si="140"/>
        <v>15180.89</v>
      </c>
      <c r="G310" s="12"/>
      <c r="H310" s="37"/>
      <c r="I310" s="55"/>
    </row>
    <row r="311" spans="1:9" ht="31.5" outlineLevel="4" x14ac:dyDescent="0.25">
      <c r="A311" s="15" t="s">
        <v>20</v>
      </c>
      <c r="B311" s="16" t="s">
        <v>131</v>
      </c>
      <c r="C311" s="17" t="s">
        <v>320</v>
      </c>
      <c r="D311" s="16" t="s">
        <v>21</v>
      </c>
      <c r="E311" s="12">
        <v>0</v>
      </c>
      <c r="F311" s="13">
        <v>15180.89</v>
      </c>
      <c r="G311" s="12"/>
      <c r="H311" s="37"/>
      <c r="I311" s="55"/>
    </row>
    <row r="312" spans="1:9" ht="47.45" customHeight="1" outlineLevel="5" x14ac:dyDescent="0.25">
      <c r="A312" s="15" t="s">
        <v>450</v>
      </c>
      <c r="B312" s="16" t="s">
        <v>131</v>
      </c>
      <c r="C312" s="17">
        <v>1700392611</v>
      </c>
      <c r="D312" s="16" t="s">
        <v>1</v>
      </c>
      <c r="E312" s="12">
        <f>E313</f>
        <v>0</v>
      </c>
      <c r="F312" s="12">
        <f t="shared" ref="F312:G313" si="141">F313</f>
        <v>1428656.18</v>
      </c>
      <c r="G312" s="12">
        <v>0</v>
      </c>
      <c r="H312" s="37"/>
      <c r="I312" s="55"/>
    </row>
    <row r="313" spans="1:9" ht="31.5" outlineLevel="6" x14ac:dyDescent="0.25">
      <c r="A313" s="15" t="s">
        <v>18</v>
      </c>
      <c r="B313" s="16" t="s">
        <v>131</v>
      </c>
      <c r="C313" s="17">
        <v>1700392611</v>
      </c>
      <c r="D313" s="16" t="s">
        <v>19</v>
      </c>
      <c r="E313" s="12">
        <f>E314</f>
        <v>0</v>
      </c>
      <c r="F313" s="12">
        <f t="shared" si="141"/>
        <v>1428656.18</v>
      </c>
      <c r="G313" s="12">
        <f t="shared" si="141"/>
        <v>0</v>
      </c>
      <c r="H313" s="37"/>
      <c r="I313" s="55"/>
    </row>
    <row r="314" spans="1:9" ht="31.5" outlineLevel="7" x14ac:dyDescent="0.25">
      <c r="A314" s="15" t="s">
        <v>20</v>
      </c>
      <c r="B314" s="16" t="s">
        <v>131</v>
      </c>
      <c r="C314" s="17">
        <v>1700392611</v>
      </c>
      <c r="D314" s="16" t="s">
        <v>21</v>
      </c>
      <c r="E314" s="12">
        <v>0</v>
      </c>
      <c r="F314" s="13">
        <v>1428656.18</v>
      </c>
      <c r="G314" s="13">
        <v>0</v>
      </c>
      <c r="H314" s="37"/>
      <c r="I314" s="55"/>
    </row>
    <row r="315" spans="1:9" ht="36.6" customHeight="1" outlineLevel="7" x14ac:dyDescent="0.25">
      <c r="A315" s="15" t="s">
        <v>451</v>
      </c>
      <c r="B315" s="16" t="s">
        <v>131</v>
      </c>
      <c r="C315" s="17" t="s">
        <v>433</v>
      </c>
      <c r="D315" s="16" t="s">
        <v>1</v>
      </c>
      <c r="E315" s="12">
        <f t="shared" ref="E315:G316" si="142">E316</f>
        <v>0</v>
      </c>
      <c r="F315" s="13">
        <f t="shared" si="142"/>
        <v>14430.87</v>
      </c>
      <c r="G315" s="13">
        <f t="shared" si="142"/>
        <v>0</v>
      </c>
      <c r="H315" s="37"/>
      <c r="I315" s="55"/>
    </row>
    <row r="316" spans="1:9" ht="31.5" outlineLevel="7" x14ac:dyDescent="0.25">
      <c r="A316" s="15" t="s">
        <v>18</v>
      </c>
      <c r="B316" s="16" t="s">
        <v>131</v>
      </c>
      <c r="C316" s="17" t="s">
        <v>433</v>
      </c>
      <c r="D316" s="16" t="s">
        <v>19</v>
      </c>
      <c r="E316" s="12">
        <f t="shared" si="142"/>
        <v>0</v>
      </c>
      <c r="F316" s="13">
        <f t="shared" si="142"/>
        <v>14430.87</v>
      </c>
      <c r="G316" s="13">
        <f t="shared" si="142"/>
        <v>0</v>
      </c>
      <c r="H316" s="37"/>
      <c r="I316" s="55"/>
    </row>
    <row r="317" spans="1:9" ht="31.5" outlineLevel="7" x14ac:dyDescent="0.25">
      <c r="A317" s="15" t="s">
        <v>20</v>
      </c>
      <c r="B317" s="16" t="s">
        <v>131</v>
      </c>
      <c r="C317" s="17" t="s">
        <v>433</v>
      </c>
      <c r="D317" s="16" t="s">
        <v>21</v>
      </c>
      <c r="E317" s="12">
        <v>0</v>
      </c>
      <c r="F317" s="13">
        <v>14430.87</v>
      </c>
      <c r="G317" s="13">
        <v>0</v>
      </c>
      <c r="H317" s="37"/>
      <c r="I317" s="55"/>
    </row>
    <row r="318" spans="1:9" ht="58.15" customHeight="1" outlineLevel="7" x14ac:dyDescent="0.25">
      <c r="A318" s="15" t="s">
        <v>431</v>
      </c>
      <c r="B318" s="16" t="s">
        <v>131</v>
      </c>
      <c r="C318" s="17">
        <v>1700392612</v>
      </c>
      <c r="D318" s="16" t="s">
        <v>1</v>
      </c>
      <c r="E318" s="12">
        <f>E319</f>
        <v>0</v>
      </c>
      <c r="F318" s="13">
        <v>0</v>
      </c>
      <c r="G318" s="13">
        <f>G319</f>
        <v>1495003.36</v>
      </c>
      <c r="H318" s="37"/>
      <c r="I318" s="55"/>
    </row>
    <row r="319" spans="1:9" ht="31.5" outlineLevel="7" x14ac:dyDescent="0.25">
      <c r="A319" s="15" t="s">
        <v>18</v>
      </c>
      <c r="B319" s="16" t="s">
        <v>131</v>
      </c>
      <c r="C319" s="17">
        <v>1700392612</v>
      </c>
      <c r="D319" s="16" t="s">
        <v>19</v>
      </c>
      <c r="E319" s="12">
        <f>E320</f>
        <v>0</v>
      </c>
      <c r="F319" s="13">
        <v>0</v>
      </c>
      <c r="G319" s="13">
        <f>G320</f>
        <v>1495003.36</v>
      </c>
      <c r="H319" s="37"/>
      <c r="I319" s="55"/>
    </row>
    <row r="320" spans="1:9" ht="31.5" outlineLevel="7" x14ac:dyDescent="0.25">
      <c r="A320" s="15" t="s">
        <v>20</v>
      </c>
      <c r="B320" s="16" t="s">
        <v>131</v>
      </c>
      <c r="C320" s="17">
        <v>1700392612</v>
      </c>
      <c r="D320" s="16" t="s">
        <v>21</v>
      </c>
      <c r="E320" s="12">
        <v>0</v>
      </c>
      <c r="F320" s="13">
        <v>0</v>
      </c>
      <c r="G320" s="13">
        <v>1495003.36</v>
      </c>
      <c r="H320" s="37"/>
      <c r="I320" s="55"/>
    </row>
    <row r="321" spans="1:9" ht="31.5" outlineLevel="7" x14ac:dyDescent="0.25">
      <c r="A321" s="15" t="s">
        <v>432</v>
      </c>
      <c r="B321" s="16" t="s">
        <v>131</v>
      </c>
      <c r="C321" s="17" t="s">
        <v>452</v>
      </c>
      <c r="D321" s="16" t="s">
        <v>1</v>
      </c>
      <c r="E321" s="12">
        <f t="shared" ref="E321:E322" si="143">E322</f>
        <v>0</v>
      </c>
      <c r="F321" s="13"/>
      <c r="G321" s="13">
        <f>G322</f>
        <v>15101.04</v>
      </c>
      <c r="H321" s="37"/>
      <c r="I321" s="55"/>
    </row>
    <row r="322" spans="1:9" ht="31.5" outlineLevel="7" x14ac:dyDescent="0.25">
      <c r="A322" s="15" t="s">
        <v>18</v>
      </c>
      <c r="B322" s="16" t="s">
        <v>131</v>
      </c>
      <c r="C322" s="17" t="s">
        <v>452</v>
      </c>
      <c r="D322" s="16" t="s">
        <v>19</v>
      </c>
      <c r="E322" s="12">
        <f t="shared" si="143"/>
        <v>0</v>
      </c>
      <c r="F322" s="13"/>
      <c r="G322" s="13">
        <f>G323</f>
        <v>15101.04</v>
      </c>
      <c r="H322" s="37"/>
      <c r="I322" s="55"/>
    </row>
    <row r="323" spans="1:9" ht="31.5" outlineLevel="7" x14ac:dyDescent="0.25">
      <c r="A323" s="15" t="s">
        <v>20</v>
      </c>
      <c r="B323" s="16" t="s">
        <v>131</v>
      </c>
      <c r="C323" s="17" t="s">
        <v>452</v>
      </c>
      <c r="D323" s="16" t="s">
        <v>21</v>
      </c>
      <c r="E323" s="12">
        <v>0</v>
      </c>
      <c r="F323" s="13"/>
      <c r="G323" s="13">
        <v>15101.04</v>
      </c>
      <c r="H323" s="37"/>
      <c r="I323" s="55"/>
    </row>
    <row r="324" spans="1:9" ht="63" outlineLevel="7" x14ac:dyDescent="0.25">
      <c r="A324" s="15" t="s">
        <v>314</v>
      </c>
      <c r="B324" s="16" t="s">
        <v>131</v>
      </c>
      <c r="C324" s="17">
        <v>1700392613</v>
      </c>
      <c r="D324" s="16" t="s">
        <v>1</v>
      </c>
      <c r="E324" s="12">
        <f>E325</f>
        <v>431116.71</v>
      </c>
      <c r="F324" s="13"/>
      <c r="G324" s="13">
        <v>0</v>
      </c>
      <c r="H324" s="37"/>
      <c r="I324" s="55"/>
    </row>
    <row r="325" spans="1:9" ht="31.5" outlineLevel="7" x14ac:dyDescent="0.25">
      <c r="A325" s="15" t="s">
        <v>18</v>
      </c>
      <c r="B325" s="16" t="s">
        <v>131</v>
      </c>
      <c r="C325" s="17">
        <v>1700392613</v>
      </c>
      <c r="D325" s="16" t="s">
        <v>19</v>
      </c>
      <c r="E325" s="12">
        <f>E326</f>
        <v>431116.71</v>
      </c>
      <c r="F325" s="13"/>
      <c r="G325" s="13">
        <v>0</v>
      </c>
      <c r="H325" s="37"/>
      <c r="I325" s="55"/>
    </row>
    <row r="326" spans="1:9" ht="31.5" outlineLevel="7" x14ac:dyDescent="0.25">
      <c r="A326" s="15" t="s">
        <v>20</v>
      </c>
      <c r="B326" s="16" t="s">
        <v>131</v>
      </c>
      <c r="C326" s="17">
        <v>1700392613</v>
      </c>
      <c r="D326" s="16" t="s">
        <v>21</v>
      </c>
      <c r="E326" s="12">
        <v>431116.71</v>
      </c>
      <c r="F326" s="13"/>
      <c r="G326" s="13">
        <v>0</v>
      </c>
      <c r="H326" s="37"/>
      <c r="I326" s="55"/>
    </row>
    <row r="327" spans="1:9" ht="47.25" outlineLevel="7" x14ac:dyDescent="0.25">
      <c r="A327" s="15" t="s">
        <v>426</v>
      </c>
      <c r="B327" s="16" t="s">
        <v>131</v>
      </c>
      <c r="C327" s="17" t="s">
        <v>420</v>
      </c>
      <c r="D327" s="16" t="s">
        <v>1</v>
      </c>
      <c r="E327" s="12">
        <f>E328</f>
        <v>4354.71</v>
      </c>
      <c r="F327" s="13"/>
      <c r="G327" s="13"/>
      <c r="H327" s="37"/>
      <c r="I327" s="55"/>
    </row>
    <row r="328" spans="1:9" ht="31.5" outlineLevel="7" x14ac:dyDescent="0.25">
      <c r="A328" s="15" t="s">
        <v>18</v>
      </c>
      <c r="B328" s="16" t="s">
        <v>131</v>
      </c>
      <c r="C328" s="17" t="s">
        <v>420</v>
      </c>
      <c r="D328" s="16" t="s">
        <v>19</v>
      </c>
      <c r="E328" s="12">
        <f>E329</f>
        <v>4354.71</v>
      </c>
      <c r="F328" s="13"/>
      <c r="G328" s="13"/>
      <c r="H328" s="37"/>
      <c r="I328" s="55"/>
    </row>
    <row r="329" spans="1:9" ht="31.5" outlineLevel="7" x14ac:dyDescent="0.25">
      <c r="A329" s="15" t="s">
        <v>20</v>
      </c>
      <c r="B329" s="16" t="s">
        <v>131</v>
      </c>
      <c r="C329" s="17" t="s">
        <v>420</v>
      </c>
      <c r="D329" s="16" t="s">
        <v>21</v>
      </c>
      <c r="E329" s="12">
        <v>4354.71</v>
      </c>
      <c r="F329" s="13"/>
      <c r="G329" s="13"/>
      <c r="H329" s="37"/>
      <c r="I329" s="55"/>
    </row>
    <row r="330" spans="1:9" ht="63" outlineLevel="7" x14ac:dyDescent="0.25">
      <c r="A330" s="15" t="s">
        <v>315</v>
      </c>
      <c r="B330" s="16" t="s">
        <v>131</v>
      </c>
      <c r="C330" s="17">
        <v>1700392614</v>
      </c>
      <c r="D330" s="16" t="s">
        <v>1</v>
      </c>
      <c r="E330" s="12">
        <f>E331</f>
        <v>1782282.34</v>
      </c>
      <c r="F330" s="13"/>
      <c r="G330" s="13">
        <v>0</v>
      </c>
      <c r="H330" s="37"/>
      <c r="I330" s="55"/>
    </row>
    <row r="331" spans="1:9" ht="31.5" outlineLevel="7" x14ac:dyDescent="0.25">
      <c r="A331" s="15" t="s">
        <v>18</v>
      </c>
      <c r="B331" s="16" t="s">
        <v>131</v>
      </c>
      <c r="C331" s="17">
        <v>1700392614</v>
      </c>
      <c r="D331" s="16" t="s">
        <v>19</v>
      </c>
      <c r="E331" s="12">
        <f>E332</f>
        <v>1782282.34</v>
      </c>
      <c r="F331" s="13"/>
      <c r="G331" s="13">
        <v>0</v>
      </c>
      <c r="H331" s="37"/>
      <c r="I331" s="55"/>
    </row>
    <row r="332" spans="1:9" ht="31.5" outlineLevel="7" x14ac:dyDescent="0.25">
      <c r="A332" s="15" t="s">
        <v>20</v>
      </c>
      <c r="B332" s="16" t="s">
        <v>131</v>
      </c>
      <c r="C332" s="17">
        <v>1700392614</v>
      </c>
      <c r="D332" s="16" t="s">
        <v>21</v>
      </c>
      <c r="E332" s="12">
        <v>1782282.34</v>
      </c>
      <c r="F332" s="13"/>
      <c r="G332" s="13">
        <v>0</v>
      </c>
      <c r="H332" s="37"/>
      <c r="I332" s="55"/>
    </row>
    <row r="333" spans="1:9" ht="38.450000000000003" customHeight="1" outlineLevel="7" x14ac:dyDescent="0.25">
      <c r="A333" s="15" t="s">
        <v>427</v>
      </c>
      <c r="B333" s="16" t="s">
        <v>131</v>
      </c>
      <c r="C333" s="17" t="s">
        <v>321</v>
      </c>
      <c r="D333" s="16" t="s">
        <v>1</v>
      </c>
      <c r="E333" s="12">
        <f>E334</f>
        <v>18002.849999999999</v>
      </c>
      <c r="F333" s="13"/>
      <c r="G333" s="13"/>
      <c r="H333" s="37"/>
      <c r="I333" s="55"/>
    </row>
    <row r="334" spans="1:9" ht="27" customHeight="1" outlineLevel="7" x14ac:dyDescent="0.25">
      <c r="A334" s="15" t="s">
        <v>18</v>
      </c>
      <c r="B334" s="16" t="s">
        <v>131</v>
      </c>
      <c r="C334" s="17" t="s">
        <v>321</v>
      </c>
      <c r="D334" s="16" t="s">
        <v>19</v>
      </c>
      <c r="E334" s="12">
        <f>E335</f>
        <v>18002.849999999999</v>
      </c>
      <c r="F334" s="13"/>
      <c r="G334" s="13"/>
      <c r="H334" s="37"/>
      <c r="I334" s="55"/>
    </row>
    <row r="335" spans="1:9" ht="33" customHeight="1" outlineLevel="7" x14ac:dyDescent="0.25">
      <c r="A335" s="15" t="s">
        <v>20</v>
      </c>
      <c r="B335" s="16" t="s">
        <v>131</v>
      </c>
      <c r="C335" s="17" t="s">
        <v>321</v>
      </c>
      <c r="D335" s="16" t="s">
        <v>21</v>
      </c>
      <c r="E335" s="12">
        <v>18002.849999999999</v>
      </c>
      <c r="F335" s="13"/>
      <c r="G335" s="13"/>
      <c r="H335" s="37"/>
      <c r="I335" s="55"/>
    </row>
    <row r="336" spans="1:9" ht="63" outlineLevel="7" x14ac:dyDescent="0.25">
      <c r="A336" s="15" t="s">
        <v>419</v>
      </c>
      <c r="B336" s="16" t="s">
        <v>131</v>
      </c>
      <c r="C336" s="17">
        <v>1700392615</v>
      </c>
      <c r="D336" s="16" t="s">
        <v>1</v>
      </c>
      <c r="E336" s="12">
        <f>E337</f>
        <v>912689.69</v>
      </c>
      <c r="F336" s="13"/>
      <c r="G336" s="13"/>
      <c r="H336" s="37"/>
      <c r="I336" s="55"/>
    </row>
    <row r="337" spans="1:9" ht="31.5" outlineLevel="7" x14ac:dyDescent="0.25">
      <c r="A337" s="15" t="s">
        <v>18</v>
      </c>
      <c r="B337" s="16" t="s">
        <v>131</v>
      </c>
      <c r="C337" s="17">
        <v>1700392615</v>
      </c>
      <c r="D337" s="16" t="s">
        <v>19</v>
      </c>
      <c r="E337" s="12">
        <f>E338</f>
        <v>912689.69</v>
      </c>
      <c r="F337" s="13"/>
      <c r="G337" s="13"/>
      <c r="H337" s="37"/>
      <c r="I337" s="55"/>
    </row>
    <row r="338" spans="1:9" ht="31.5" outlineLevel="7" x14ac:dyDescent="0.25">
      <c r="A338" s="15" t="s">
        <v>20</v>
      </c>
      <c r="B338" s="16" t="s">
        <v>131</v>
      </c>
      <c r="C338" s="17">
        <v>1700392615</v>
      </c>
      <c r="D338" s="16" t="s">
        <v>21</v>
      </c>
      <c r="E338" s="12">
        <v>912689.69</v>
      </c>
      <c r="F338" s="13"/>
      <c r="G338" s="13"/>
      <c r="H338" s="37"/>
      <c r="I338" s="55"/>
    </row>
    <row r="339" spans="1:9" ht="36" customHeight="1" outlineLevel="5" x14ac:dyDescent="0.25">
      <c r="A339" s="15" t="s">
        <v>428</v>
      </c>
      <c r="B339" s="16" t="s">
        <v>131</v>
      </c>
      <c r="C339" s="17" t="s">
        <v>322</v>
      </c>
      <c r="D339" s="16" t="s">
        <v>1</v>
      </c>
      <c r="E339" s="12">
        <f>E340</f>
        <v>9219.09</v>
      </c>
      <c r="F339" s="12">
        <f t="shared" ref="F339:F340" si="144">F340</f>
        <v>0</v>
      </c>
      <c r="G339" s="12"/>
      <c r="H339" s="37"/>
      <c r="I339" s="55"/>
    </row>
    <row r="340" spans="1:9" ht="31.5" outlineLevel="6" x14ac:dyDescent="0.25">
      <c r="A340" s="15" t="s">
        <v>18</v>
      </c>
      <c r="B340" s="16" t="s">
        <v>131</v>
      </c>
      <c r="C340" s="17" t="s">
        <v>322</v>
      </c>
      <c r="D340" s="16" t="s">
        <v>19</v>
      </c>
      <c r="E340" s="12">
        <f>E341</f>
        <v>9219.09</v>
      </c>
      <c r="F340" s="12">
        <f t="shared" si="144"/>
        <v>0</v>
      </c>
      <c r="G340" s="12"/>
      <c r="H340" s="37"/>
      <c r="I340" s="55"/>
    </row>
    <row r="341" spans="1:9" ht="31.5" outlineLevel="7" x14ac:dyDescent="0.25">
      <c r="A341" s="15" t="s">
        <v>20</v>
      </c>
      <c r="B341" s="16" t="s">
        <v>131</v>
      </c>
      <c r="C341" s="17" t="s">
        <v>322</v>
      </c>
      <c r="D341" s="16" t="s">
        <v>21</v>
      </c>
      <c r="E341" s="12">
        <v>9219.09</v>
      </c>
      <c r="F341" s="13">
        <v>0</v>
      </c>
      <c r="G341" s="13"/>
      <c r="H341" s="37"/>
      <c r="I341" s="55"/>
    </row>
    <row r="342" spans="1:9" ht="63" outlineLevel="7" x14ac:dyDescent="0.25">
      <c r="A342" s="15" t="s">
        <v>429</v>
      </c>
      <c r="B342" s="16" t="s">
        <v>131</v>
      </c>
      <c r="C342" s="17">
        <v>1700392616</v>
      </c>
      <c r="D342" s="16" t="s">
        <v>1</v>
      </c>
      <c r="E342" s="12">
        <f t="shared" ref="E342:F343" si="145">E343</f>
        <v>303367.81</v>
      </c>
      <c r="F342" s="13">
        <f t="shared" si="145"/>
        <v>0</v>
      </c>
      <c r="G342" s="13"/>
      <c r="H342" s="37"/>
      <c r="I342" s="55"/>
    </row>
    <row r="343" spans="1:9" ht="31.5" outlineLevel="7" x14ac:dyDescent="0.25">
      <c r="A343" s="15" t="s">
        <v>18</v>
      </c>
      <c r="B343" s="16" t="s">
        <v>131</v>
      </c>
      <c r="C343" s="17">
        <v>1700392616</v>
      </c>
      <c r="D343" s="16" t="s">
        <v>19</v>
      </c>
      <c r="E343" s="12">
        <f t="shared" si="145"/>
        <v>303367.81</v>
      </c>
      <c r="F343" s="13">
        <f t="shared" si="145"/>
        <v>0</v>
      </c>
      <c r="G343" s="13"/>
      <c r="H343" s="37"/>
      <c r="I343" s="55"/>
    </row>
    <row r="344" spans="1:9" ht="31.5" outlineLevel="7" x14ac:dyDescent="0.25">
      <c r="A344" s="15" t="s">
        <v>20</v>
      </c>
      <c r="B344" s="16" t="s">
        <v>131</v>
      </c>
      <c r="C344" s="17">
        <v>1700392616</v>
      </c>
      <c r="D344" s="16" t="s">
        <v>21</v>
      </c>
      <c r="E344" s="12">
        <v>303367.81</v>
      </c>
      <c r="F344" s="13">
        <v>0</v>
      </c>
      <c r="G344" s="13"/>
      <c r="H344" s="37"/>
      <c r="I344" s="55"/>
    </row>
    <row r="345" spans="1:9" ht="47.25" outlineLevel="7" x14ac:dyDescent="0.25">
      <c r="A345" s="15" t="s">
        <v>422</v>
      </c>
      <c r="B345" s="16" t="s">
        <v>131</v>
      </c>
      <c r="C345" s="17" t="s">
        <v>453</v>
      </c>
      <c r="D345" s="16" t="s">
        <v>1</v>
      </c>
      <c r="E345" s="12">
        <f>E346</f>
        <v>3064.32</v>
      </c>
      <c r="F345" s="13">
        <f t="shared" ref="E345:G346" si="146">F346</f>
        <v>0</v>
      </c>
      <c r="G345" s="13">
        <f t="shared" si="146"/>
        <v>0</v>
      </c>
      <c r="H345" s="37"/>
      <c r="I345" s="55"/>
    </row>
    <row r="346" spans="1:9" ht="31.5" outlineLevel="7" x14ac:dyDescent="0.25">
      <c r="A346" s="15" t="s">
        <v>18</v>
      </c>
      <c r="B346" s="16" t="s">
        <v>131</v>
      </c>
      <c r="C346" s="17" t="s">
        <v>453</v>
      </c>
      <c r="D346" s="16" t="s">
        <v>19</v>
      </c>
      <c r="E346" s="12">
        <f t="shared" si="146"/>
        <v>3064.32</v>
      </c>
      <c r="F346" s="13">
        <f t="shared" si="146"/>
        <v>0</v>
      </c>
      <c r="G346" s="13">
        <f t="shared" si="146"/>
        <v>0</v>
      </c>
      <c r="H346" s="37"/>
      <c r="I346" s="55"/>
    </row>
    <row r="347" spans="1:9" ht="31.5" outlineLevel="7" x14ac:dyDescent="0.25">
      <c r="A347" s="15" t="s">
        <v>20</v>
      </c>
      <c r="B347" s="16" t="s">
        <v>131</v>
      </c>
      <c r="C347" s="17" t="s">
        <v>453</v>
      </c>
      <c r="D347" s="16" t="s">
        <v>21</v>
      </c>
      <c r="E347" s="12">
        <v>3064.32</v>
      </c>
      <c r="F347" s="13">
        <v>0</v>
      </c>
      <c r="G347" s="13">
        <v>0</v>
      </c>
      <c r="H347" s="37"/>
      <c r="I347" s="55"/>
    </row>
    <row r="348" spans="1:9" ht="49.15" customHeight="1" outlineLevel="7" x14ac:dyDescent="0.25">
      <c r="A348" s="15" t="s">
        <v>434</v>
      </c>
      <c r="B348" s="16" t="s">
        <v>131</v>
      </c>
      <c r="C348" s="17">
        <v>1700392617</v>
      </c>
      <c r="D348" s="16" t="s">
        <v>1</v>
      </c>
      <c r="E348" s="12">
        <f>E349</f>
        <v>0</v>
      </c>
      <c r="F348" s="13"/>
      <c r="G348" s="13">
        <f>G349</f>
        <v>1436561.18</v>
      </c>
      <c r="H348" s="37"/>
      <c r="I348" s="55"/>
    </row>
    <row r="349" spans="1:9" ht="31.5" outlineLevel="7" x14ac:dyDescent="0.25">
      <c r="A349" s="15" t="s">
        <v>18</v>
      </c>
      <c r="B349" s="16" t="s">
        <v>131</v>
      </c>
      <c r="C349" s="17">
        <v>1700392617</v>
      </c>
      <c r="D349" s="16" t="s">
        <v>19</v>
      </c>
      <c r="E349" s="12">
        <f>E350</f>
        <v>0</v>
      </c>
      <c r="F349" s="13"/>
      <c r="G349" s="13">
        <f>G350</f>
        <v>1436561.18</v>
      </c>
      <c r="H349" s="37"/>
      <c r="I349" s="55"/>
    </row>
    <row r="350" spans="1:9" ht="31.5" outlineLevel="7" x14ac:dyDescent="0.25">
      <c r="A350" s="15" t="s">
        <v>20</v>
      </c>
      <c r="B350" s="16" t="s">
        <v>131</v>
      </c>
      <c r="C350" s="17">
        <v>1700392617</v>
      </c>
      <c r="D350" s="16" t="s">
        <v>21</v>
      </c>
      <c r="E350" s="12">
        <v>0</v>
      </c>
      <c r="F350" s="13"/>
      <c r="G350" s="13">
        <v>1436561.18</v>
      </c>
      <c r="H350" s="37"/>
      <c r="I350" s="55"/>
    </row>
    <row r="351" spans="1:9" ht="47.25" outlineLevel="7" x14ac:dyDescent="0.25">
      <c r="A351" s="15" t="s">
        <v>435</v>
      </c>
      <c r="B351" s="16" t="s">
        <v>131</v>
      </c>
      <c r="C351" s="17" t="s">
        <v>454</v>
      </c>
      <c r="D351" s="16" t="s">
        <v>1</v>
      </c>
      <c r="E351" s="12">
        <f>E352</f>
        <v>0</v>
      </c>
      <c r="F351" s="13"/>
      <c r="G351" s="13">
        <f>G352</f>
        <v>14510.72</v>
      </c>
      <c r="H351" s="37"/>
      <c r="I351" s="55"/>
    </row>
    <row r="352" spans="1:9" ht="31.5" outlineLevel="7" x14ac:dyDescent="0.25">
      <c r="A352" s="15" t="s">
        <v>18</v>
      </c>
      <c r="B352" s="16" t="s">
        <v>131</v>
      </c>
      <c r="C352" s="17" t="s">
        <v>454</v>
      </c>
      <c r="D352" s="16" t="s">
        <v>19</v>
      </c>
      <c r="E352" s="12">
        <f>E353</f>
        <v>0</v>
      </c>
      <c r="F352" s="13"/>
      <c r="G352" s="13">
        <f>G353</f>
        <v>14510.72</v>
      </c>
      <c r="H352" s="37"/>
      <c r="I352" s="55"/>
    </row>
    <row r="353" spans="1:9" ht="31.5" outlineLevel="7" x14ac:dyDescent="0.25">
      <c r="A353" s="15" t="s">
        <v>20</v>
      </c>
      <c r="B353" s="16" t="s">
        <v>131</v>
      </c>
      <c r="C353" s="17" t="s">
        <v>454</v>
      </c>
      <c r="D353" s="16" t="s">
        <v>21</v>
      </c>
      <c r="E353" s="12">
        <v>0</v>
      </c>
      <c r="F353" s="13"/>
      <c r="G353" s="13">
        <v>14510.72</v>
      </c>
      <c r="H353" s="37"/>
      <c r="I353" s="55"/>
    </row>
    <row r="354" spans="1:9" ht="24" customHeight="1" outlineLevel="7" x14ac:dyDescent="0.25">
      <c r="A354" s="15" t="s">
        <v>469</v>
      </c>
      <c r="B354" s="16" t="s">
        <v>131</v>
      </c>
      <c r="C354" s="17">
        <v>1700400000</v>
      </c>
      <c r="D354" s="16" t="s">
        <v>1</v>
      </c>
      <c r="E354" s="12">
        <f>E355+E358+E361+E364+E403</f>
        <v>3164209.91</v>
      </c>
      <c r="F354" s="12">
        <f>F367+F370+F373+F376+F379+F382</f>
        <v>3606525.07</v>
      </c>
      <c r="G354" s="12">
        <f>G385+G388+G391+G394+G397+G400</f>
        <v>3606525.07</v>
      </c>
      <c r="H354" s="37"/>
      <c r="I354" s="55"/>
    </row>
    <row r="355" spans="1:9" ht="78.75" outlineLevel="7" x14ac:dyDescent="0.25">
      <c r="A355" s="15" t="s">
        <v>316</v>
      </c>
      <c r="B355" s="16" t="s">
        <v>131</v>
      </c>
      <c r="C355" s="17">
        <v>1700492618</v>
      </c>
      <c r="D355" s="16" t="s">
        <v>1</v>
      </c>
      <c r="E355" s="12">
        <f>E356</f>
        <v>1621939.11</v>
      </c>
      <c r="F355" s="13"/>
      <c r="G355" s="13">
        <v>0</v>
      </c>
      <c r="H355" s="37"/>
      <c r="I355" s="55"/>
    </row>
    <row r="356" spans="1:9" ht="31.5" outlineLevel="7" x14ac:dyDescent="0.25">
      <c r="A356" s="15" t="s">
        <v>18</v>
      </c>
      <c r="B356" s="16" t="s">
        <v>131</v>
      </c>
      <c r="C356" s="17">
        <v>1700492618</v>
      </c>
      <c r="D356" s="16" t="s">
        <v>19</v>
      </c>
      <c r="E356" s="12">
        <f>E357</f>
        <v>1621939.11</v>
      </c>
      <c r="F356" s="13"/>
      <c r="G356" s="13">
        <v>0</v>
      </c>
      <c r="H356" s="37"/>
      <c r="I356" s="55"/>
    </row>
    <row r="357" spans="1:9" ht="31.5" outlineLevel="7" x14ac:dyDescent="0.25">
      <c r="A357" s="15" t="s">
        <v>20</v>
      </c>
      <c r="B357" s="16" t="s">
        <v>131</v>
      </c>
      <c r="C357" s="17">
        <v>1700492618</v>
      </c>
      <c r="D357" s="16" t="s">
        <v>21</v>
      </c>
      <c r="E357" s="12">
        <v>1621939.11</v>
      </c>
      <c r="F357" s="13"/>
      <c r="G357" s="13">
        <v>0</v>
      </c>
      <c r="H357" s="37"/>
      <c r="I357" s="55"/>
    </row>
    <row r="358" spans="1:9" ht="47.25" outlineLevel="7" x14ac:dyDescent="0.25">
      <c r="A358" s="15" t="s">
        <v>481</v>
      </c>
      <c r="B358" s="16" t="s">
        <v>131</v>
      </c>
      <c r="C358" s="17" t="s">
        <v>323</v>
      </c>
      <c r="D358" s="16" t="s">
        <v>1</v>
      </c>
      <c r="E358" s="12">
        <f>E359</f>
        <v>16383.22</v>
      </c>
      <c r="F358" s="13"/>
      <c r="G358" s="13"/>
      <c r="H358" s="37"/>
      <c r="I358" s="55"/>
    </row>
    <row r="359" spans="1:9" ht="30" customHeight="1" outlineLevel="7" x14ac:dyDescent="0.25">
      <c r="A359" s="15" t="s">
        <v>18</v>
      </c>
      <c r="B359" s="16" t="s">
        <v>131</v>
      </c>
      <c r="C359" s="17" t="s">
        <v>323</v>
      </c>
      <c r="D359" s="16" t="s">
        <v>19</v>
      </c>
      <c r="E359" s="12">
        <f>E360</f>
        <v>16383.22</v>
      </c>
      <c r="F359" s="13"/>
      <c r="G359" s="13"/>
      <c r="H359" s="37"/>
      <c r="I359" s="55"/>
    </row>
    <row r="360" spans="1:9" ht="31.5" outlineLevel="7" x14ac:dyDescent="0.25">
      <c r="A360" s="15" t="s">
        <v>20</v>
      </c>
      <c r="B360" s="16" t="s">
        <v>131</v>
      </c>
      <c r="C360" s="17" t="s">
        <v>323</v>
      </c>
      <c r="D360" s="16" t="s">
        <v>21</v>
      </c>
      <c r="E360" s="12">
        <v>16383.22</v>
      </c>
      <c r="F360" s="13"/>
      <c r="G360" s="13"/>
      <c r="H360" s="37"/>
      <c r="I360" s="55"/>
    </row>
    <row r="361" spans="1:9" ht="63" outlineLevel="7" x14ac:dyDescent="0.25">
      <c r="A361" s="15" t="s">
        <v>421</v>
      </c>
      <c r="B361" s="16" t="s">
        <v>131</v>
      </c>
      <c r="C361" s="17">
        <v>1700492619</v>
      </c>
      <c r="D361" s="16" t="s">
        <v>1</v>
      </c>
      <c r="E361" s="12">
        <f>E362</f>
        <v>1450628.7</v>
      </c>
      <c r="F361" s="13"/>
      <c r="G361" s="13">
        <v>0</v>
      </c>
      <c r="H361" s="37"/>
      <c r="I361" s="55"/>
    </row>
    <row r="362" spans="1:9" ht="31.5" outlineLevel="7" x14ac:dyDescent="0.25">
      <c r="A362" s="15" t="s">
        <v>18</v>
      </c>
      <c r="B362" s="16" t="s">
        <v>131</v>
      </c>
      <c r="C362" s="17">
        <v>1700492619</v>
      </c>
      <c r="D362" s="16" t="s">
        <v>19</v>
      </c>
      <c r="E362" s="12">
        <f>E363</f>
        <v>1450628.7</v>
      </c>
      <c r="F362" s="13"/>
      <c r="G362" s="13">
        <v>0</v>
      </c>
      <c r="H362" s="37"/>
      <c r="I362" s="55"/>
    </row>
    <row r="363" spans="1:9" ht="31.5" outlineLevel="7" x14ac:dyDescent="0.25">
      <c r="A363" s="15" t="s">
        <v>20</v>
      </c>
      <c r="B363" s="16" t="s">
        <v>131</v>
      </c>
      <c r="C363" s="17">
        <v>1700492619</v>
      </c>
      <c r="D363" s="16" t="s">
        <v>21</v>
      </c>
      <c r="E363" s="12">
        <v>1450628.7</v>
      </c>
      <c r="F363" s="13"/>
      <c r="G363" s="13">
        <v>0</v>
      </c>
      <c r="H363" s="37"/>
      <c r="I363" s="55"/>
    </row>
    <row r="364" spans="1:9" ht="39.6" customHeight="1" outlineLevel="7" x14ac:dyDescent="0.25">
      <c r="A364" s="15" t="s">
        <v>430</v>
      </c>
      <c r="B364" s="16" t="s">
        <v>131</v>
      </c>
      <c r="C364" s="17" t="s">
        <v>324</v>
      </c>
      <c r="D364" s="16" t="s">
        <v>1</v>
      </c>
      <c r="E364" s="12">
        <f>E365</f>
        <v>14652.82</v>
      </c>
      <c r="F364" s="13"/>
      <c r="G364" s="13"/>
      <c r="H364" s="37"/>
      <c r="I364" s="55"/>
    </row>
    <row r="365" spans="1:9" ht="31.5" outlineLevel="7" x14ac:dyDescent="0.25">
      <c r="A365" s="15" t="s">
        <v>18</v>
      </c>
      <c r="B365" s="16" t="s">
        <v>131</v>
      </c>
      <c r="C365" s="17" t="s">
        <v>324</v>
      </c>
      <c r="D365" s="16" t="s">
        <v>19</v>
      </c>
      <c r="E365" s="12">
        <f>E366</f>
        <v>14652.82</v>
      </c>
      <c r="F365" s="13"/>
      <c r="G365" s="13"/>
      <c r="H365" s="37"/>
      <c r="I365" s="55"/>
    </row>
    <row r="366" spans="1:9" ht="31.5" outlineLevel="7" x14ac:dyDescent="0.25">
      <c r="A366" s="15" t="s">
        <v>20</v>
      </c>
      <c r="B366" s="16" t="s">
        <v>131</v>
      </c>
      <c r="C366" s="17" t="s">
        <v>324</v>
      </c>
      <c r="D366" s="16" t="s">
        <v>21</v>
      </c>
      <c r="E366" s="12">
        <v>14652.82</v>
      </c>
      <c r="F366" s="13"/>
      <c r="G366" s="13"/>
      <c r="H366" s="37"/>
      <c r="I366" s="55"/>
    </row>
    <row r="367" spans="1:9" ht="78.75" outlineLevel="7" x14ac:dyDescent="0.25">
      <c r="A367" s="15" t="s">
        <v>436</v>
      </c>
      <c r="B367" s="16" t="s">
        <v>131</v>
      </c>
      <c r="C367" s="17" t="s">
        <v>455</v>
      </c>
      <c r="D367" s="16" t="s">
        <v>1</v>
      </c>
      <c r="E367" s="12">
        <v>0</v>
      </c>
      <c r="F367" s="13">
        <f>F368</f>
        <v>1172715.6299999999</v>
      </c>
      <c r="G367" s="13">
        <v>0</v>
      </c>
      <c r="H367" s="37"/>
      <c r="I367" s="55"/>
    </row>
    <row r="368" spans="1:9" ht="31.5" outlineLevel="7" x14ac:dyDescent="0.25">
      <c r="A368" s="15" t="s">
        <v>18</v>
      </c>
      <c r="B368" s="16" t="s">
        <v>131</v>
      </c>
      <c r="C368" s="17" t="s">
        <v>455</v>
      </c>
      <c r="D368" s="16" t="s">
        <v>19</v>
      </c>
      <c r="E368" s="12">
        <v>0</v>
      </c>
      <c r="F368" s="13">
        <f>F369</f>
        <v>1172715.6299999999</v>
      </c>
      <c r="G368" s="13">
        <v>0</v>
      </c>
      <c r="H368" s="37"/>
      <c r="I368" s="55"/>
    </row>
    <row r="369" spans="1:9" ht="31.5" outlineLevel="7" x14ac:dyDescent="0.25">
      <c r="A369" s="15" t="s">
        <v>20</v>
      </c>
      <c r="B369" s="16" t="s">
        <v>131</v>
      </c>
      <c r="C369" s="17" t="s">
        <v>455</v>
      </c>
      <c r="D369" s="16" t="s">
        <v>21</v>
      </c>
      <c r="E369" s="12">
        <v>0</v>
      </c>
      <c r="F369" s="13">
        <v>1172715.6299999999</v>
      </c>
      <c r="G369" s="13">
        <v>0</v>
      </c>
      <c r="H369" s="37"/>
      <c r="I369" s="55"/>
    </row>
    <row r="370" spans="1:9" ht="34.9" customHeight="1" outlineLevel="7" x14ac:dyDescent="0.25">
      <c r="A370" s="15" t="s">
        <v>437</v>
      </c>
      <c r="B370" s="16" t="s">
        <v>131</v>
      </c>
      <c r="C370" s="17" t="s">
        <v>456</v>
      </c>
      <c r="D370" s="16" t="s">
        <v>1</v>
      </c>
      <c r="E370" s="12">
        <f>E371</f>
        <v>0</v>
      </c>
      <c r="F370" s="13">
        <f>F371</f>
        <v>11845.61</v>
      </c>
      <c r="G370" s="13"/>
      <c r="H370" s="37"/>
      <c r="I370" s="55"/>
    </row>
    <row r="371" spans="1:9" ht="31.5" outlineLevel="7" x14ac:dyDescent="0.25">
      <c r="A371" s="15" t="s">
        <v>18</v>
      </c>
      <c r="B371" s="16" t="s">
        <v>131</v>
      </c>
      <c r="C371" s="17" t="s">
        <v>456</v>
      </c>
      <c r="D371" s="16" t="s">
        <v>19</v>
      </c>
      <c r="E371" s="12">
        <f>E372</f>
        <v>0</v>
      </c>
      <c r="F371" s="13">
        <f>F372</f>
        <v>11845.61</v>
      </c>
      <c r="G371" s="13"/>
      <c r="H371" s="37"/>
      <c r="I371" s="55"/>
    </row>
    <row r="372" spans="1:9" ht="31.5" outlineLevel="7" x14ac:dyDescent="0.25">
      <c r="A372" s="15" t="s">
        <v>20</v>
      </c>
      <c r="B372" s="16" t="s">
        <v>131</v>
      </c>
      <c r="C372" s="17" t="s">
        <v>456</v>
      </c>
      <c r="D372" s="16" t="s">
        <v>21</v>
      </c>
      <c r="E372" s="12">
        <v>0</v>
      </c>
      <c r="F372" s="13">
        <v>11845.61</v>
      </c>
      <c r="G372" s="13"/>
      <c r="H372" s="37"/>
      <c r="I372" s="55"/>
    </row>
    <row r="373" spans="1:9" ht="52.9" customHeight="1" outlineLevel="7" x14ac:dyDescent="0.25">
      <c r="A373" s="15" t="s">
        <v>438</v>
      </c>
      <c r="B373" s="16" t="s">
        <v>131</v>
      </c>
      <c r="C373" s="17" t="s">
        <v>457</v>
      </c>
      <c r="D373" s="16" t="s">
        <v>1</v>
      </c>
      <c r="E373" s="12">
        <v>0</v>
      </c>
      <c r="F373" s="13">
        <f>F374</f>
        <v>1175364.76</v>
      </c>
      <c r="G373" s="13"/>
      <c r="H373" s="37"/>
      <c r="I373" s="55"/>
    </row>
    <row r="374" spans="1:9" ht="31.5" outlineLevel="7" x14ac:dyDescent="0.25">
      <c r="A374" s="15" t="s">
        <v>18</v>
      </c>
      <c r="B374" s="16" t="s">
        <v>131</v>
      </c>
      <c r="C374" s="17" t="s">
        <v>457</v>
      </c>
      <c r="D374" s="16" t="s">
        <v>19</v>
      </c>
      <c r="E374" s="12">
        <v>0</v>
      </c>
      <c r="F374" s="13">
        <f>F375</f>
        <v>1175364.76</v>
      </c>
      <c r="G374" s="13"/>
      <c r="H374" s="37"/>
      <c r="I374" s="55"/>
    </row>
    <row r="375" spans="1:9" ht="31.5" outlineLevel="7" x14ac:dyDescent="0.25">
      <c r="A375" s="15" t="s">
        <v>20</v>
      </c>
      <c r="B375" s="16" t="s">
        <v>131</v>
      </c>
      <c r="C375" s="17" t="s">
        <v>457</v>
      </c>
      <c r="D375" s="16" t="s">
        <v>21</v>
      </c>
      <c r="E375" s="12">
        <v>0</v>
      </c>
      <c r="F375" s="13">
        <v>1175364.76</v>
      </c>
      <c r="G375" s="13"/>
      <c r="H375" s="37"/>
      <c r="I375" s="55"/>
    </row>
    <row r="376" spans="1:9" ht="47.25" outlineLevel="7" x14ac:dyDescent="0.25">
      <c r="A376" s="15" t="s">
        <v>439</v>
      </c>
      <c r="B376" s="16" t="s">
        <v>131</v>
      </c>
      <c r="C376" s="17" t="s">
        <v>458</v>
      </c>
      <c r="D376" s="16" t="s">
        <v>1</v>
      </c>
      <c r="E376" s="12">
        <f>E377</f>
        <v>0</v>
      </c>
      <c r="F376" s="13">
        <f>F377</f>
        <v>11872.37</v>
      </c>
      <c r="G376" s="13"/>
      <c r="H376" s="37"/>
      <c r="I376" s="55"/>
    </row>
    <row r="377" spans="1:9" ht="31.5" outlineLevel="7" x14ac:dyDescent="0.25">
      <c r="A377" s="15" t="s">
        <v>18</v>
      </c>
      <c r="B377" s="16" t="s">
        <v>131</v>
      </c>
      <c r="C377" s="17" t="s">
        <v>458</v>
      </c>
      <c r="D377" s="16" t="s">
        <v>19</v>
      </c>
      <c r="E377" s="12">
        <f>E378</f>
        <v>0</v>
      </c>
      <c r="F377" s="13">
        <f>F378</f>
        <v>11872.37</v>
      </c>
      <c r="G377" s="13"/>
      <c r="H377" s="37"/>
      <c r="I377" s="55"/>
    </row>
    <row r="378" spans="1:9" ht="31.5" outlineLevel="7" x14ac:dyDescent="0.25">
      <c r="A378" s="15" t="s">
        <v>20</v>
      </c>
      <c r="B378" s="16" t="s">
        <v>131</v>
      </c>
      <c r="C378" s="17" t="s">
        <v>458</v>
      </c>
      <c r="D378" s="16" t="s">
        <v>21</v>
      </c>
      <c r="E378" s="12">
        <v>0</v>
      </c>
      <c r="F378" s="13">
        <v>11872.37</v>
      </c>
      <c r="G378" s="13"/>
      <c r="H378" s="37"/>
      <c r="I378" s="55"/>
    </row>
    <row r="379" spans="1:9" ht="51" customHeight="1" outlineLevel="7" x14ac:dyDescent="0.25">
      <c r="A379" s="15" t="s">
        <v>443</v>
      </c>
      <c r="B379" s="16" t="s">
        <v>131</v>
      </c>
      <c r="C379" s="17" t="s">
        <v>459</v>
      </c>
      <c r="D379" s="16" t="s">
        <v>1</v>
      </c>
      <c r="E379" s="12">
        <f>E380</f>
        <v>0</v>
      </c>
      <c r="F379" s="13">
        <f>F380</f>
        <v>1222379.43</v>
      </c>
      <c r="G379" s="13"/>
      <c r="H379" s="37"/>
      <c r="I379" s="55"/>
    </row>
    <row r="380" spans="1:9" ht="31.5" outlineLevel="7" x14ac:dyDescent="0.25">
      <c r="A380" s="15" t="s">
        <v>18</v>
      </c>
      <c r="B380" s="16" t="s">
        <v>131</v>
      </c>
      <c r="C380" s="17" t="s">
        <v>459</v>
      </c>
      <c r="D380" s="16" t="s">
        <v>19</v>
      </c>
      <c r="E380" s="12">
        <f>E381</f>
        <v>0</v>
      </c>
      <c r="F380" s="13">
        <f>F381</f>
        <v>1222379.43</v>
      </c>
      <c r="G380" s="13"/>
      <c r="H380" s="37"/>
      <c r="I380" s="55"/>
    </row>
    <row r="381" spans="1:9" ht="31.5" outlineLevel="7" x14ac:dyDescent="0.25">
      <c r="A381" s="15" t="s">
        <v>20</v>
      </c>
      <c r="B381" s="16" t="s">
        <v>131</v>
      </c>
      <c r="C381" s="17" t="s">
        <v>459</v>
      </c>
      <c r="D381" s="16" t="s">
        <v>21</v>
      </c>
      <c r="E381" s="12">
        <v>0</v>
      </c>
      <c r="F381" s="13">
        <v>1222379.43</v>
      </c>
      <c r="G381" s="13"/>
      <c r="H381" s="37"/>
      <c r="I381" s="55"/>
    </row>
    <row r="382" spans="1:9" ht="38.450000000000003" customHeight="1" outlineLevel="7" x14ac:dyDescent="0.25">
      <c r="A382" s="15" t="s">
        <v>442</v>
      </c>
      <c r="B382" s="16" t="s">
        <v>131</v>
      </c>
      <c r="C382" s="17" t="s">
        <v>460</v>
      </c>
      <c r="D382" s="16" t="s">
        <v>1</v>
      </c>
      <c r="E382" s="12">
        <f>E383</f>
        <v>0</v>
      </c>
      <c r="F382" s="13">
        <f>F383</f>
        <v>12347.27</v>
      </c>
      <c r="G382" s="13"/>
      <c r="H382" s="37"/>
      <c r="I382" s="55"/>
    </row>
    <row r="383" spans="1:9" ht="31.5" outlineLevel="7" x14ac:dyDescent="0.25">
      <c r="A383" s="15" t="s">
        <v>18</v>
      </c>
      <c r="B383" s="16" t="s">
        <v>131</v>
      </c>
      <c r="C383" s="17" t="s">
        <v>460</v>
      </c>
      <c r="D383" s="16" t="s">
        <v>19</v>
      </c>
      <c r="E383" s="12">
        <f>E384</f>
        <v>0</v>
      </c>
      <c r="F383" s="13">
        <f>F384</f>
        <v>12347.27</v>
      </c>
      <c r="G383" s="13"/>
      <c r="H383" s="37"/>
      <c r="I383" s="55"/>
    </row>
    <row r="384" spans="1:9" ht="31.5" outlineLevel="7" x14ac:dyDescent="0.25">
      <c r="A384" s="15" t="s">
        <v>20</v>
      </c>
      <c r="B384" s="16" t="s">
        <v>131</v>
      </c>
      <c r="C384" s="17" t="s">
        <v>460</v>
      </c>
      <c r="D384" s="16" t="s">
        <v>21</v>
      </c>
      <c r="E384" s="12">
        <v>0</v>
      </c>
      <c r="F384" s="13">
        <v>12347.27</v>
      </c>
      <c r="G384" s="13"/>
      <c r="H384" s="37"/>
      <c r="I384" s="55"/>
    </row>
    <row r="385" spans="1:9" ht="69" customHeight="1" outlineLevel="7" x14ac:dyDescent="0.25">
      <c r="A385" s="15" t="s">
        <v>441</v>
      </c>
      <c r="B385" s="16" t="s">
        <v>131</v>
      </c>
      <c r="C385" s="17" t="s">
        <v>461</v>
      </c>
      <c r="D385" s="16" t="s">
        <v>1</v>
      </c>
      <c r="E385" s="12">
        <f>E386</f>
        <v>0</v>
      </c>
      <c r="F385" s="13"/>
      <c r="G385" s="13">
        <f>G386</f>
        <v>1222379.43</v>
      </c>
      <c r="H385" s="37"/>
      <c r="I385" s="55"/>
    </row>
    <row r="386" spans="1:9" ht="31.5" outlineLevel="7" x14ac:dyDescent="0.25">
      <c r="A386" s="15" t="s">
        <v>18</v>
      </c>
      <c r="B386" s="16" t="s">
        <v>131</v>
      </c>
      <c r="C386" s="17" t="s">
        <v>461</v>
      </c>
      <c r="D386" s="16" t="s">
        <v>19</v>
      </c>
      <c r="E386" s="12">
        <f>E387</f>
        <v>0</v>
      </c>
      <c r="F386" s="13"/>
      <c r="G386" s="13">
        <f>G387</f>
        <v>1222379.43</v>
      </c>
      <c r="H386" s="37"/>
      <c r="I386" s="55"/>
    </row>
    <row r="387" spans="1:9" ht="31.5" outlineLevel="7" x14ac:dyDescent="0.25">
      <c r="A387" s="15" t="s">
        <v>20</v>
      </c>
      <c r="B387" s="16" t="s">
        <v>131</v>
      </c>
      <c r="C387" s="17" t="s">
        <v>461</v>
      </c>
      <c r="D387" s="16" t="s">
        <v>21</v>
      </c>
      <c r="E387" s="12">
        <v>0</v>
      </c>
      <c r="F387" s="13"/>
      <c r="G387" s="13">
        <v>1222379.43</v>
      </c>
      <c r="H387" s="37"/>
      <c r="I387" s="55"/>
    </row>
    <row r="388" spans="1:9" ht="52.9" customHeight="1" outlineLevel="7" x14ac:dyDescent="0.25">
      <c r="A388" s="15" t="s">
        <v>440</v>
      </c>
      <c r="B388" s="16" t="s">
        <v>131</v>
      </c>
      <c r="C388" s="17" t="s">
        <v>462</v>
      </c>
      <c r="D388" s="16" t="s">
        <v>1</v>
      </c>
      <c r="E388" s="12">
        <f>E389</f>
        <v>0</v>
      </c>
      <c r="F388" s="13"/>
      <c r="G388" s="13">
        <f>G389</f>
        <v>12347.27</v>
      </c>
      <c r="H388" s="37"/>
      <c r="I388" s="55"/>
    </row>
    <row r="389" spans="1:9" ht="31.5" outlineLevel="7" x14ac:dyDescent="0.25">
      <c r="A389" s="15" t="s">
        <v>18</v>
      </c>
      <c r="B389" s="16" t="s">
        <v>131</v>
      </c>
      <c r="C389" s="17" t="s">
        <v>462</v>
      </c>
      <c r="D389" s="16" t="s">
        <v>19</v>
      </c>
      <c r="E389" s="12">
        <f>E390</f>
        <v>0</v>
      </c>
      <c r="F389" s="13"/>
      <c r="G389" s="13">
        <f>G390</f>
        <v>12347.27</v>
      </c>
      <c r="H389" s="37"/>
      <c r="I389" s="55"/>
    </row>
    <row r="390" spans="1:9" ht="31.5" outlineLevel="7" x14ac:dyDescent="0.25">
      <c r="A390" s="15" t="s">
        <v>20</v>
      </c>
      <c r="B390" s="16" t="s">
        <v>131</v>
      </c>
      <c r="C390" s="17" t="s">
        <v>462</v>
      </c>
      <c r="D390" s="16" t="s">
        <v>21</v>
      </c>
      <c r="E390" s="12">
        <v>0</v>
      </c>
      <c r="F390" s="13"/>
      <c r="G390" s="13">
        <v>12347.27</v>
      </c>
      <c r="H390" s="37"/>
      <c r="I390" s="55"/>
    </row>
    <row r="391" spans="1:9" ht="58.15" customHeight="1" outlineLevel="7" x14ac:dyDescent="0.25">
      <c r="A391" s="15" t="s">
        <v>445</v>
      </c>
      <c r="B391" s="16" t="s">
        <v>131</v>
      </c>
      <c r="C391" s="17" t="s">
        <v>463</v>
      </c>
      <c r="D391" s="16" t="s">
        <v>1</v>
      </c>
      <c r="E391" s="12">
        <f>E392</f>
        <v>0</v>
      </c>
      <c r="F391" s="13"/>
      <c r="G391" s="13">
        <f>G392</f>
        <v>1175364.76</v>
      </c>
      <c r="H391" s="37"/>
      <c r="I391" s="55"/>
    </row>
    <row r="392" spans="1:9" ht="31.5" outlineLevel="7" x14ac:dyDescent="0.25">
      <c r="A392" s="15" t="s">
        <v>18</v>
      </c>
      <c r="B392" s="16" t="s">
        <v>131</v>
      </c>
      <c r="C392" s="17" t="s">
        <v>463</v>
      </c>
      <c r="D392" s="16" t="s">
        <v>19</v>
      </c>
      <c r="E392" s="12">
        <f>E393</f>
        <v>0</v>
      </c>
      <c r="F392" s="13"/>
      <c r="G392" s="13">
        <f>G393</f>
        <v>1175364.76</v>
      </c>
      <c r="H392" s="37"/>
      <c r="I392" s="55"/>
    </row>
    <row r="393" spans="1:9" ht="31.5" outlineLevel="7" x14ac:dyDescent="0.25">
      <c r="A393" s="15" t="s">
        <v>20</v>
      </c>
      <c r="B393" s="16" t="s">
        <v>131</v>
      </c>
      <c r="C393" s="17" t="s">
        <v>463</v>
      </c>
      <c r="D393" s="16" t="s">
        <v>21</v>
      </c>
      <c r="E393" s="12">
        <v>0</v>
      </c>
      <c r="F393" s="13"/>
      <c r="G393" s="13">
        <v>1175364.76</v>
      </c>
      <c r="H393" s="37"/>
      <c r="I393" s="55"/>
    </row>
    <row r="394" spans="1:9" ht="47.25" outlineLevel="7" x14ac:dyDescent="0.25">
      <c r="A394" s="15" t="s">
        <v>444</v>
      </c>
      <c r="B394" s="16" t="s">
        <v>131</v>
      </c>
      <c r="C394" s="17" t="s">
        <v>464</v>
      </c>
      <c r="D394" s="16" t="s">
        <v>1</v>
      </c>
      <c r="E394" s="12">
        <f>E395</f>
        <v>0</v>
      </c>
      <c r="F394" s="12">
        <f t="shared" ref="F394" si="147">F395</f>
        <v>0</v>
      </c>
      <c r="G394" s="12">
        <f>G395</f>
        <v>11872.37</v>
      </c>
      <c r="H394" s="37"/>
      <c r="I394" s="55"/>
    </row>
    <row r="395" spans="1:9" ht="31.5" outlineLevel="7" x14ac:dyDescent="0.25">
      <c r="A395" s="15" t="s">
        <v>18</v>
      </c>
      <c r="B395" s="16" t="s">
        <v>131</v>
      </c>
      <c r="C395" s="17" t="s">
        <v>464</v>
      </c>
      <c r="D395" s="16" t="s">
        <v>19</v>
      </c>
      <c r="E395" s="12">
        <f>E396</f>
        <v>0</v>
      </c>
      <c r="F395" s="12">
        <f t="shared" ref="F395" si="148">F396</f>
        <v>0</v>
      </c>
      <c r="G395" s="12">
        <f>G396</f>
        <v>11872.37</v>
      </c>
      <c r="H395" s="37"/>
      <c r="I395" s="55"/>
    </row>
    <row r="396" spans="1:9" ht="31.5" outlineLevel="7" x14ac:dyDescent="0.25">
      <c r="A396" s="15" t="s">
        <v>20</v>
      </c>
      <c r="B396" s="16" t="s">
        <v>131</v>
      </c>
      <c r="C396" s="17" t="s">
        <v>464</v>
      </c>
      <c r="D396" s="16" t="s">
        <v>21</v>
      </c>
      <c r="E396" s="12">
        <v>0</v>
      </c>
      <c r="F396" s="13">
        <v>0</v>
      </c>
      <c r="G396" s="13">
        <v>11872.37</v>
      </c>
      <c r="H396" s="37"/>
      <c r="I396" s="55"/>
    </row>
    <row r="397" spans="1:9" ht="48.75" customHeight="1" outlineLevel="7" x14ac:dyDescent="0.25">
      <c r="A397" s="15" t="s">
        <v>447</v>
      </c>
      <c r="B397" s="16" t="s">
        <v>131</v>
      </c>
      <c r="C397" s="17" t="s">
        <v>465</v>
      </c>
      <c r="D397" s="16" t="s">
        <v>1</v>
      </c>
      <c r="E397" s="12">
        <f>E398</f>
        <v>0</v>
      </c>
      <c r="F397" s="13"/>
      <c r="G397" s="13">
        <f>G398</f>
        <v>1172715.6299999999</v>
      </c>
      <c r="H397" s="37"/>
      <c r="I397" s="55"/>
    </row>
    <row r="398" spans="1:9" ht="31.5" outlineLevel="7" x14ac:dyDescent="0.25">
      <c r="A398" s="15" t="s">
        <v>18</v>
      </c>
      <c r="B398" s="16" t="s">
        <v>131</v>
      </c>
      <c r="C398" s="17" t="s">
        <v>465</v>
      </c>
      <c r="D398" s="16" t="s">
        <v>19</v>
      </c>
      <c r="E398" s="12">
        <f>E399</f>
        <v>0</v>
      </c>
      <c r="F398" s="13"/>
      <c r="G398" s="13">
        <f>G399</f>
        <v>1172715.6299999999</v>
      </c>
      <c r="H398" s="37"/>
      <c r="I398" s="55"/>
    </row>
    <row r="399" spans="1:9" ht="31.5" outlineLevel="7" x14ac:dyDescent="0.25">
      <c r="A399" s="15" t="s">
        <v>20</v>
      </c>
      <c r="B399" s="16" t="s">
        <v>131</v>
      </c>
      <c r="C399" s="17" t="s">
        <v>465</v>
      </c>
      <c r="D399" s="16" t="s">
        <v>21</v>
      </c>
      <c r="E399" s="12">
        <v>0</v>
      </c>
      <c r="F399" s="13"/>
      <c r="G399" s="13">
        <v>1172715.6299999999</v>
      </c>
      <c r="H399" s="37"/>
      <c r="I399" s="55"/>
    </row>
    <row r="400" spans="1:9" ht="47.25" outlineLevel="7" x14ac:dyDescent="0.25">
      <c r="A400" s="15" t="s">
        <v>446</v>
      </c>
      <c r="B400" s="16" t="s">
        <v>131</v>
      </c>
      <c r="C400" s="17" t="s">
        <v>466</v>
      </c>
      <c r="D400" s="16" t="s">
        <v>1</v>
      </c>
      <c r="E400" s="12">
        <f>E401</f>
        <v>0</v>
      </c>
      <c r="F400" s="12">
        <f t="shared" ref="F400:F401" si="149">F401</f>
        <v>0</v>
      </c>
      <c r="G400" s="12">
        <f>G401</f>
        <v>11845.61</v>
      </c>
      <c r="H400" s="37"/>
      <c r="I400" s="55"/>
    </row>
    <row r="401" spans="1:9" ht="31.5" outlineLevel="7" x14ac:dyDescent="0.25">
      <c r="A401" s="15" t="s">
        <v>18</v>
      </c>
      <c r="B401" s="16" t="s">
        <v>131</v>
      </c>
      <c r="C401" s="17" t="s">
        <v>466</v>
      </c>
      <c r="D401" s="16" t="s">
        <v>19</v>
      </c>
      <c r="E401" s="12">
        <f>E402</f>
        <v>0</v>
      </c>
      <c r="F401" s="12">
        <f t="shared" si="149"/>
        <v>0</v>
      </c>
      <c r="G401" s="12">
        <f>G402</f>
        <v>11845.61</v>
      </c>
      <c r="H401" s="37"/>
      <c r="I401" s="55"/>
    </row>
    <row r="402" spans="1:9" ht="31.5" outlineLevel="7" x14ac:dyDescent="0.25">
      <c r="A402" s="15" t="s">
        <v>20</v>
      </c>
      <c r="B402" s="16" t="s">
        <v>131</v>
      </c>
      <c r="C402" s="17" t="s">
        <v>466</v>
      </c>
      <c r="D402" s="16" t="s">
        <v>21</v>
      </c>
      <c r="E402" s="12">
        <v>0</v>
      </c>
      <c r="F402" s="13">
        <v>0</v>
      </c>
      <c r="G402" s="13">
        <v>11845.61</v>
      </c>
      <c r="H402" s="37"/>
      <c r="I402" s="55"/>
    </row>
    <row r="403" spans="1:9" ht="36.6" customHeight="1" outlineLevel="7" x14ac:dyDescent="0.25">
      <c r="A403" s="15" t="s">
        <v>414</v>
      </c>
      <c r="B403" s="16" t="s">
        <v>131</v>
      </c>
      <c r="C403" s="17" t="s">
        <v>415</v>
      </c>
      <c r="D403" s="17" t="s">
        <v>1</v>
      </c>
      <c r="E403" s="12">
        <f>E404</f>
        <v>60606.06</v>
      </c>
      <c r="F403" s="13"/>
      <c r="G403" s="13"/>
      <c r="H403" s="37"/>
      <c r="I403" s="55"/>
    </row>
    <row r="404" spans="1:9" ht="33" customHeight="1" outlineLevel="7" x14ac:dyDescent="0.25">
      <c r="A404" s="15" t="s">
        <v>18</v>
      </c>
      <c r="B404" s="16" t="s">
        <v>131</v>
      </c>
      <c r="C404" s="17" t="s">
        <v>415</v>
      </c>
      <c r="D404" s="17">
        <v>200</v>
      </c>
      <c r="E404" s="12">
        <f>E405</f>
        <v>60606.06</v>
      </c>
      <c r="F404" s="13">
        <v>0</v>
      </c>
      <c r="G404" s="13"/>
      <c r="H404" s="37"/>
      <c r="I404" s="55"/>
    </row>
    <row r="405" spans="1:9" ht="33.6" customHeight="1" outlineLevel="7" x14ac:dyDescent="0.25">
      <c r="A405" s="15" t="s">
        <v>20</v>
      </c>
      <c r="B405" s="16" t="s">
        <v>131</v>
      </c>
      <c r="C405" s="17" t="s">
        <v>415</v>
      </c>
      <c r="D405" s="17" t="s">
        <v>21</v>
      </c>
      <c r="E405" s="12">
        <v>60606.06</v>
      </c>
      <c r="F405" s="13">
        <v>0</v>
      </c>
      <c r="G405" s="13"/>
      <c r="H405" s="37"/>
      <c r="I405" s="55"/>
    </row>
    <row r="406" spans="1:9" ht="53.45" customHeight="1" outlineLevel="7" x14ac:dyDescent="0.25">
      <c r="A406" s="15" t="s">
        <v>399</v>
      </c>
      <c r="B406" s="16" t="s">
        <v>131</v>
      </c>
      <c r="C406" s="17">
        <v>1400000000</v>
      </c>
      <c r="D406" s="16" t="s">
        <v>1</v>
      </c>
      <c r="E406" s="12">
        <f t="shared" ref="E406:G406" si="150">E407</f>
        <v>1262626.21</v>
      </c>
      <c r="F406" s="12">
        <f t="shared" si="150"/>
        <v>0</v>
      </c>
      <c r="G406" s="12">
        <f t="shared" si="150"/>
        <v>0</v>
      </c>
      <c r="H406" s="37"/>
      <c r="I406" s="55"/>
    </row>
    <row r="407" spans="1:9" ht="36" customHeight="1" outlineLevel="7" x14ac:dyDescent="0.25">
      <c r="A407" s="15" t="s">
        <v>400</v>
      </c>
      <c r="B407" s="16" t="s">
        <v>131</v>
      </c>
      <c r="C407" s="17">
        <v>1400100000</v>
      </c>
      <c r="D407" s="16" t="s">
        <v>1</v>
      </c>
      <c r="E407" s="12">
        <f>E409+E411</f>
        <v>1262626.21</v>
      </c>
      <c r="F407" s="12">
        <f>F409</f>
        <v>0</v>
      </c>
      <c r="G407" s="12">
        <f>G409</f>
        <v>0</v>
      </c>
      <c r="H407" s="37"/>
      <c r="I407" s="55"/>
    </row>
    <row r="408" spans="1:9" ht="49.15" customHeight="1" outlineLevel="7" x14ac:dyDescent="0.25">
      <c r="A408" s="15" t="s">
        <v>396</v>
      </c>
      <c r="B408" s="16" t="s">
        <v>131</v>
      </c>
      <c r="C408" s="17">
        <v>1400192170</v>
      </c>
      <c r="D408" s="19" t="s">
        <v>1</v>
      </c>
      <c r="E408" s="12">
        <f>E409</f>
        <v>1249999.95</v>
      </c>
      <c r="F408" s="13">
        <v>0</v>
      </c>
      <c r="G408" s="13">
        <f>G409</f>
        <v>0</v>
      </c>
      <c r="H408" s="37"/>
      <c r="I408" s="55"/>
    </row>
    <row r="409" spans="1:9" ht="37.9" customHeight="1" outlineLevel="7" x14ac:dyDescent="0.25">
      <c r="A409" s="15" t="s">
        <v>18</v>
      </c>
      <c r="B409" s="16" t="s">
        <v>131</v>
      </c>
      <c r="C409" s="17">
        <v>1400192170</v>
      </c>
      <c r="D409" s="16" t="s">
        <v>19</v>
      </c>
      <c r="E409" s="12">
        <f>E410</f>
        <v>1249999.95</v>
      </c>
      <c r="F409" s="13">
        <v>0</v>
      </c>
      <c r="G409" s="13">
        <f>G410</f>
        <v>0</v>
      </c>
      <c r="H409" s="37"/>
      <c r="I409" s="55"/>
    </row>
    <row r="410" spans="1:9" ht="31.5" outlineLevel="7" x14ac:dyDescent="0.25">
      <c r="A410" s="15" t="s">
        <v>20</v>
      </c>
      <c r="B410" s="16" t="s">
        <v>131</v>
      </c>
      <c r="C410" s="17">
        <v>1400192170</v>
      </c>
      <c r="D410" s="16" t="s">
        <v>21</v>
      </c>
      <c r="E410" s="12">
        <v>1249999.95</v>
      </c>
      <c r="F410" s="13">
        <v>0</v>
      </c>
      <c r="G410" s="13">
        <v>0</v>
      </c>
      <c r="H410" s="37"/>
      <c r="I410" s="55"/>
    </row>
    <row r="411" spans="1:9" ht="67.150000000000006" customHeight="1" outlineLevel="7" x14ac:dyDescent="0.25">
      <c r="A411" s="15" t="s">
        <v>397</v>
      </c>
      <c r="B411" s="16" t="s">
        <v>131</v>
      </c>
      <c r="C411" s="17" t="s">
        <v>401</v>
      </c>
      <c r="D411" s="19" t="s">
        <v>1</v>
      </c>
      <c r="E411" s="12">
        <f>E412</f>
        <v>12626.26</v>
      </c>
      <c r="F411" s="13">
        <v>0</v>
      </c>
      <c r="G411" s="13">
        <f>G412</f>
        <v>0</v>
      </c>
      <c r="H411" s="37"/>
      <c r="I411" s="55"/>
    </row>
    <row r="412" spans="1:9" ht="36.6" customHeight="1" outlineLevel="7" x14ac:dyDescent="0.25">
      <c r="A412" s="15" t="s">
        <v>18</v>
      </c>
      <c r="B412" s="16" t="s">
        <v>131</v>
      </c>
      <c r="C412" s="17" t="s">
        <v>401</v>
      </c>
      <c r="D412" s="16" t="s">
        <v>19</v>
      </c>
      <c r="E412" s="12">
        <f>E413</f>
        <v>12626.26</v>
      </c>
      <c r="F412" s="13">
        <v>0</v>
      </c>
      <c r="G412" s="13">
        <f>G413</f>
        <v>0</v>
      </c>
      <c r="H412" s="37"/>
      <c r="I412" s="55"/>
    </row>
    <row r="413" spans="1:9" ht="21" customHeight="1" outlineLevel="7" x14ac:dyDescent="0.25">
      <c r="A413" s="15" t="s">
        <v>20</v>
      </c>
      <c r="B413" s="16" t="s">
        <v>131</v>
      </c>
      <c r="C413" s="17" t="s">
        <v>401</v>
      </c>
      <c r="D413" s="16" t="s">
        <v>21</v>
      </c>
      <c r="E413" s="12">
        <v>12626.26</v>
      </c>
      <c r="F413" s="13">
        <v>0</v>
      </c>
      <c r="G413" s="13">
        <v>0</v>
      </c>
      <c r="H413" s="37"/>
      <c r="I413" s="55"/>
    </row>
    <row r="414" spans="1:9" ht="22.9" customHeight="1" outlineLevel="2" x14ac:dyDescent="0.25">
      <c r="A414" s="15" t="s">
        <v>140</v>
      </c>
      <c r="B414" s="16" t="s">
        <v>141</v>
      </c>
      <c r="C414" s="17" t="s">
        <v>0</v>
      </c>
      <c r="D414" s="16" t="s">
        <v>1</v>
      </c>
      <c r="E414" s="12">
        <f t="shared" ref="E414:G415" si="151">E415</f>
        <v>60334.05</v>
      </c>
      <c r="F414" s="12">
        <f t="shared" si="151"/>
        <v>62748.3</v>
      </c>
      <c r="G414" s="12">
        <f t="shared" si="151"/>
        <v>65256.9</v>
      </c>
      <c r="H414" s="37"/>
      <c r="I414" s="55"/>
    </row>
    <row r="415" spans="1:9" ht="21" customHeight="1" outlineLevel="3" x14ac:dyDescent="0.25">
      <c r="A415" s="15" t="s">
        <v>6</v>
      </c>
      <c r="B415" s="16" t="s">
        <v>141</v>
      </c>
      <c r="C415" s="17" t="s">
        <v>7</v>
      </c>
      <c r="D415" s="16" t="s">
        <v>1</v>
      </c>
      <c r="E415" s="12">
        <f t="shared" si="151"/>
        <v>60334.05</v>
      </c>
      <c r="F415" s="12">
        <f t="shared" si="151"/>
        <v>62748.3</v>
      </c>
      <c r="G415" s="12">
        <f t="shared" si="151"/>
        <v>65256.9</v>
      </c>
      <c r="H415" s="37"/>
      <c r="I415" s="55"/>
    </row>
    <row r="416" spans="1:9" ht="20.25" customHeight="1" outlineLevel="4" x14ac:dyDescent="0.25">
      <c r="A416" s="15" t="s">
        <v>8</v>
      </c>
      <c r="B416" s="16" t="s">
        <v>141</v>
      </c>
      <c r="C416" s="17" t="s">
        <v>9</v>
      </c>
      <c r="D416" s="16" t="s">
        <v>1</v>
      </c>
      <c r="E416" s="12">
        <f>E417</f>
        <v>60334.05</v>
      </c>
      <c r="F416" s="12">
        <f t="shared" ref="F416:G417" si="152">F417</f>
        <v>62748.3</v>
      </c>
      <c r="G416" s="12">
        <f t="shared" si="152"/>
        <v>65256.9</v>
      </c>
      <c r="H416" s="37"/>
      <c r="I416" s="55"/>
    </row>
    <row r="417" spans="1:9" ht="63" outlineLevel="5" x14ac:dyDescent="0.25">
      <c r="A417" s="15" t="s">
        <v>142</v>
      </c>
      <c r="B417" s="16" t="s">
        <v>141</v>
      </c>
      <c r="C417" s="17" t="s">
        <v>143</v>
      </c>
      <c r="D417" s="16" t="s">
        <v>1</v>
      </c>
      <c r="E417" s="12">
        <f>E418</f>
        <v>60334.05</v>
      </c>
      <c r="F417" s="12">
        <f t="shared" si="152"/>
        <v>62748.3</v>
      </c>
      <c r="G417" s="12">
        <f t="shared" si="152"/>
        <v>65256.9</v>
      </c>
      <c r="H417" s="37"/>
      <c r="I417" s="55"/>
    </row>
    <row r="418" spans="1:9" ht="78.75" outlineLevel="6" x14ac:dyDescent="0.25">
      <c r="A418" s="15" t="s">
        <v>12</v>
      </c>
      <c r="B418" s="16" t="s">
        <v>141</v>
      </c>
      <c r="C418" s="17" t="s">
        <v>143</v>
      </c>
      <c r="D418" s="16" t="s">
        <v>13</v>
      </c>
      <c r="E418" s="12">
        <f>E419</f>
        <v>60334.05</v>
      </c>
      <c r="F418" s="12">
        <f t="shared" ref="F418:G418" si="153">F419</f>
        <v>62748.3</v>
      </c>
      <c r="G418" s="12">
        <f t="shared" si="153"/>
        <v>65256.9</v>
      </c>
      <c r="H418" s="37"/>
      <c r="I418" s="55"/>
    </row>
    <row r="419" spans="1:9" ht="31.5" outlineLevel="7" x14ac:dyDescent="0.25">
      <c r="A419" s="15" t="s">
        <v>14</v>
      </c>
      <c r="B419" s="16" t="s">
        <v>141</v>
      </c>
      <c r="C419" s="17" t="s">
        <v>143</v>
      </c>
      <c r="D419" s="16" t="s">
        <v>15</v>
      </c>
      <c r="E419" s="12">
        <v>60334.05</v>
      </c>
      <c r="F419" s="13">
        <v>62748.3</v>
      </c>
      <c r="G419" s="13">
        <v>65256.9</v>
      </c>
      <c r="H419" s="37"/>
      <c r="I419" s="55"/>
    </row>
    <row r="420" spans="1:9" ht="15.75" outlineLevel="1" x14ac:dyDescent="0.25">
      <c r="A420" s="15" t="s">
        <v>144</v>
      </c>
      <c r="B420" s="16" t="s">
        <v>145</v>
      </c>
      <c r="C420" s="17" t="s">
        <v>0</v>
      </c>
      <c r="D420" s="16" t="s">
        <v>1</v>
      </c>
      <c r="E420" s="12">
        <f>E421+E439+E494+E524+E530</f>
        <v>521600662.75999999</v>
      </c>
      <c r="F420" s="12">
        <f>F421+F439+F494+F524+F530</f>
        <v>456655851.49000001</v>
      </c>
      <c r="G420" s="12">
        <f>G421+G439+G494+G524+G530</f>
        <v>469469145.64999998</v>
      </c>
      <c r="H420" s="37"/>
      <c r="I420" s="55"/>
    </row>
    <row r="421" spans="1:9" ht="15.75" outlineLevel="2" x14ac:dyDescent="0.25">
      <c r="A421" s="15" t="s">
        <v>146</v>
      </c>
      <c r="B421" s="16" t="s">
        <v>147</v>
      </c>
      <c r="C421" s="17" t="s">
        <v>0</v>
      </c>
      <c r="D421" s="16" t="s">
        <v>1</v>
      </c>
      <c r="E421" s="12">
        <f>E422</f>
        <v>135798100</v>
      </c>
      <c r="F421" s="12">
        <f t="shared" ref="F421:G421" si="154">F422</f>
        <v>131192886</v>
      </c>
      <c r="G421" s="12">
        <f t="shared" si="154"/>
        <v>134290230</v>
      </c>
      <c r="H421" s="37"/>
      <c r="I421" s="55"/>
    </row>
    <row r="422" spans="1:9" ht="39.6" customHeight="1" outlineLevel="3" x14ac:dyDescent="0.25">
      <c r="A422" s="15" t="s">
        <v>318</v>
      </c>
      <c r="B422" s="16" t="s">
        <v>147</v>
      </c>
      <c r="C422" s="17" t="s">
        <v>148</v>
      </c>
      <c r="D422" s="16" t="s">
        <v>1</v>
      </c>
      <c r="E422" s="12">
        <f>E423</f>
        <v>135798100</v>
      </c>
      <c r="F422" s="12">
        <f t="shared" ref="F422:G422" si="155">F423</f>
        <v>131192886</v>
      </c>
      <c r="G422" s="12">
        <f t="shared" si="155"/>
        <v>134290230</v>
      </c>
      <c r="H422" s="37"/>
      <c r="I422" s="55"/>
    </row>
    <row r="423" spans="1:9" ht="31.5" outlineLevel="4" x14ac:dyDescent="0.25">
      <c r="A423" s="15" t="s">
        <v>149</v>
      </c>
      <c r="B423" s="16" t="s">
        <v>147</v>
      </c>
      <c r="C423" s="17" t="s">
        <v>150</v>
      </c>
      <c r="D423" s="16" t="s">
        <v>1</v>
      </c>
      <c r="E423" s="12">
        <f>E424+E427+E434</f>
        <v>135798100</v>
      </c>
      <c r="F423" s="12">
        <f>F424+F427+F434</f>
        <v>131192886</v>
      </c>
      <c r="G423" s="12">
        <f>G424+G427+G434</f>
        <v>134290230</v>
      </c>
      <c r="H423" s="37"/>
      <c r="I423" s="55"/>
    </row>
    <row r="424" spans="1:9" ht="33.75" customHeight="1" outlineLevel="5" x14ac:dyDescent="0.25">
      <c r="A424" s="15" t="s">
        <v>151</v>
      </c>
      <c r="B424" s="16" t="s">
        <v>147</v>
      </c>
      <c r="C424" s="17" t="s">
        <v>152</v>
      </c>
      <c r="D424" s="16" t="s">
        <v>1</v>
      </c>
      <c r="E424" s="12">
        <f>E425</f>
        <v>8622520</v>
      </c>
      <c r="F424" s="12">
        <f t="shared" ref="F424:G424" si="156">F425</f>
        <v>8622520</v>
      </c>
      <c r="G424" s="12">
        <f t="shared" si="156"/>
        <v>8622520</v>
      </c>
      <c r="H424" s="37"/>
      <c r="I424" s="55"/>
    </row>
    <row r="425" spans="1:9" ht="22.15" customHeight="1" outlineLevel="6" x14ac:dyDescent="0.25">
      <c r="A425" s="15" t="s">
        <v>18</v>
      </c>
      <c r="B425" s="16" t="s">
        <v>147</v>
      </c>
      <c r="C425" s="17" t="s">
        <v>152</v>
      </c>
      <c r="D425" s="16" t="s">
        <v>19</v>
      </c>
      <c r="E425" s="12">
        <f>E426</f>
        <v>8622520</v>
      </c>
      <c r="F425" s="12">
        <f t="shared" ref="F425:G425" si="157">F426</f>
        <v>8622520</v>
      </c>
      <c r="G425" s="12">
        <f t="shared" si="157"/>
        <v>8622520</v>
      </c>
      <c r="H425" s="37"/>
      <c r="I425" s="55"/>
    </row>
    <row r="426" spans="1:9" ht="20.45" customHeight="1" outlineLevel="7" x14ac:dyDescent="0.25">
      <c r="A426" s="15" t="s">
        <v>20</v>
      </c>
      <c r="B426" s="16" t="s">
        <v>147</v>
      </c>
      <c r="C426" s="17" t="s">
        <v>152</v>
      </c>
      <c r="D426" s="16" t="s">
        <v>21</v>
      </c>
      <c r="E426" s="12">
        <v>8622520</v>
      </c>
      <c r="F426" s="13">
        <v>8622520</v>
      </c>
      <c r="G426" s="13">
        <v>8622520</v>
      </c>
      <c r="H426" s="37"/>
      <c r="I426" s="55"/>
    </row>
    <row r="427" spans="1:9" ht="47.25" outlineLevel="5" x14ac:dyDescent="0.25">
      <c r="A427" s="15" t="s">
        <v>153</v>
      </c>
      <c r="B427" s="16" t="s">
        <v>147</v>
      </c>
      <c r="C427" s="17" t="s">
        <v>154</v>
      </c>
      <c r="D427" s="16" t="s">
        <v>1</v>
      </c>
      <c r="E427" s="12">
        <f>E428+E430+E432</f>
        <v>46480420</v>
      </c>
      <c r="F427" s="12">
        <f t="shared" ref="F427:G427" si="158">F428+F430+F432</f>
        <v>36953190</v>
      </c>
      <c r="G427" s="12">
        <f t="shared" si="158"/>
        <v>35050890</v>
      </c>
      <c r="H427" s="37"/>
      <c r="I427" s="55"/>
    </row>
    <row r="428" spans="1:9" ht="78.75" outlineLevel="6" x14ac:dyDescent="0.25">
      <c r="A428" s="15" t="s">
        <v>12</v>
      </c>
      <c r="B428" s="16" t="s">
        <v>147</v>
      </c>
      <c r="C428" s="17" t="s">
        <v>154</v>
      </c>
      <c r="D428" s="16" t="s">
        <v>13</v>
      </c>
      <c r="E428" s="12">
        <f>E429</f>
        <v>38641820</v>
      </c>
      <c r="F428" s="12">
        <f t="shared" ref="F428:G428" si="159">F429</f>
        <v>33465990</v>
      </c>
      <c r="G428" s="12">
        <f t="shared" si="159"/>
        <v>33465990</v>
      </c>
      <c r="H428" s="37"/>
      <c r="I428" s="55"/>
    </row>
    <row r="429" spans="1:9" ht="31.5" outlineLevel="7" x14ac:dyDescent="0.25">
      <c r="A429" s="15" t="s">
        <v>56</v>
      </c>
      <c r="B429" s="16" t="s">
        <v>147</v>
      </c>
      <c r="C429" s="17" t="s">
        <v>154</v>
      </c>
      <c r="D429" s="16" t="s">
        <v>57</v>
      </c>
      <c r="E429" s="12">
        <v>38641820</v>
      </c>
      <c r="F429" s="13">
        <v>33465990</v>
      </c>
      <c r="G429" s="13">
        <v>33465990</v>
      </c>
      <c r="H429" s="37"/>
      <c r="I429" s="55"/>
    </row>
    <row r="430" spans="1:9" ht="31.5" outlineLevel="6" x14ac:dyDescent="0.25">
      <c r="A430" s="15" t="s">
        <v>18</v>
      </c>
      <c r="B430" s="16" t="s">
        <v>147</v>
      </c>
      <c r="C430" s="17" t="s">
        <v>154</v>
      </c>
      <c r="D430" s="16" t="s">
        <v>19</v>
      </c>
      <c r="E430" s="12">
        <f>E431</f>
        <v>7582200</v>
      </c>
      <c r="F430" s="12">
        <f t="shared" ref="F430:G430" si="160">F431</f>
        <v>3230800</v>
      </c>
      <c r="G430" s="12">
        <f t="shared" si="160"/>
        <v>1328500</v>
      </c>
      <c r="H430" s="37"/>
      <c r="I430" s="55"/>
    </row>
    <row r="431" spans="1:9" ht="31.5" outlineLevel="7" x14ac:dyDescent="0.25">
      <c r="A431" s="15" t="s">
        <v>20</v>
      </c>
      <c r="B431" s="16" t="s">
        <v>147</v>
      </c>
      <c r="C431" s="17" t="s">
        <v>154</v>
      </c>
      <c r="D431" s="16" t="s">
        <v>21</v>
      </c>
      <c r="E431" s="12">
        <v>7582200</v>
      </c>
      <c r="F431" s="13">
        <v>3230800</v>
      </c>
      <c r="G431" s="13">
        <v>1328500</v>
      </c>
      <c r="H431" s="37"/>
      <c r="I431" s="55"/>
    </row>
    <row r="432" spans="1:9" ht="15.75" outlineLevel="6" x14ac:dyDescent="0.25">
      <c r="A432" s="15" t="s">
        <v>28</v>
      </c>
      <c r="B432" s="16" t="s">
        <v>147</v>
      </c>
      <c r="C432" s="17" t="s">
        <v>154</v>
      </c>
      <c r="D432" s="16" t="s">
        <v>29</v>
      </c>
      <c r="E432" s="12">
        <f>E433</f>
        <v>256400</v>
      </c>
      <c r="F432" s="12">
        <f t="shared" ref="F432:G432" si="161">F433</f>
        <v>256400</v>
      </c>
      <c r="G432" s="12">
        <f t="shared" si="161"/>
        <v>256400</v>
      </c>
      <c r="H432" s="37"/>
      <c r="I432" s="55"/>
    </row>
    <row r="433" spans="1:9" ht="15.75" outlineLevel="7" x14ac:dyDescent="0.25">
      <c r="A433" s="15" t="s">
        <v>30</v>
      </c>
      <c r="B433" s="16" t="s">
        <v>147</v>
      </c>
      <c r="C433" s="17" t="s">
        <v>154</v>
      </c>
      <c r="D433" s="16" t="s">
        <v>31</v>
      </c>
      <c r="E433" s="12">
        <v>256400</v>
      </c>
      <c r="F433" s="13">
        <v>256400</v>
      </c>
      <c r="G433" s="13">
        <v>256400</v>
      </c>
      <c r="H433" s="37"/>
      <c r="I433" s="55"/>
    </row>
    <row r="434" spans="1:9" ht="50.25" customHeight="1" outlineLevel="5" x14ac:dyDescent="0.25">
      <c r="A434" s="15" t="s">
        <v>155</v>
      </c>
      <c r="B434" s="16" t="s">
        <v>147</v>
      </c>
      <c r="C434" s="17" t="s">
        <v>156</v>
      </c>
      <c r="D434" s="16" t="s">
        <v>1</v>
      </c>
      <c r="E434" s="12">
        <f>E435+E437</f>
        <v>80695160</v>
      </c>
      <c r="F434" s="12">
        <f t="shared" ref="F434:G434" si="162">F435+F437</f>
        <v>85617176</v>
      </c>
      <c r="G434" s="12">
        <f t="shared" si="162"/>
        <v>90616820</v>
      </c>
      <c r="H434" s="37"/>
      <c r="I434" s="55"/>
    </row>
    <row r="435" spans="1:9" ht="49.5" customHeight="1" outlineLevel="6" x14ac:dyDescent="0.25">
      <c r="A435" s="15" t="s">
        <v>12</v>
      </c>
      <c r="B435" s="16" t="s">
        <v>147</v>
      </c>
      <c r="C435" s="17" t="s">
        <v>156</v>
      </c>
      <c r="D435" s="16" t="s">
        <v>13</v>
      </c>
      <c r="E435" s="12">
        <f>E436</f>
        <v>78726539</v>
      </c>
      <c r="F435" s="12">
        <f t="shared" ref="F435:G435" si="163">F436</f>
        <v>83569952</v>
      </c>
      <c r="G435" s="12">
        <f t="shared" si="163"/>
        <v>88569596</v>
      </c>
      <c r="H435" s="37"/>
      <c r="I435" s="55"/>
    </row>
    <row r="436" spans="1:9" ht="31.5" outlineLevel="7" x14ac:dyDescent="0.25">
      <c r="A436" s="15" t="s">
        <v>56</v>
      </c>
      <c r="B436" s="16" t="s">
        <v>147</v>
      </c>
      <c r="C436" s="17" t="s">
        <v>156</v>
      </c>
      <c r="D436" s="16" t="s">
        <v>57</v>
      </c>
      <c r="E436" s="12">
        <v>78726539</v>
      </c>
      <c r="F436" s="13">
        <v>83569952</v>
      </c>
      <c r="G436" s="13">
        <v>88569596</v>
      </c>
      <c r="H436" s="37"/>
      <c r="I436" s="55"/>
    </row>
    <row r="437" spans="1:9" ht="21" customHeight="1" outlineLevel="6" x14ac:dyDescent="0.25">
      <c r="A437" s="15" t="s">
        <v>18</v>
      </c>
      <c r="B437" s="16" t="s">
        <v>147</v>
      </c>
      <c r="C437" s="17" t="s">
        <v>156</v>
      </c>
      <c r="D437" s="16" t="s">
        <v>19</v>
      </c>
      <c r="E437" s="12">
        <f>E438</f>
        <v>1968621</v>
      </c>
      <c r="F437" s="12">
        <f t="shared" ref="F437:G437" si="164">F438</f>
        <v>2047224</v>
      </c>
      <c r="G437" s="12">
        <f t="shared" si="164"/>
        <v>2047224</v>
      </c>
      <c r="H437" s="37"/>
      <c r="I437" s="55"/>
    </row>
    <row r="438" spans="1:9" ht="31.5" outlineLevel="7" x14ac:dyDescent="0.25">
      <c r="A438" s="15" t="s">
        <v>20</v>
      </c>
      <c r="B438" s="16" t="s">
        <v>147</v>
      </c>
      <c r="C438" s="17" t="s">
        <v>156</v>
      </c>
      <c r="D438" s="16" t="s">
        <v>21</v>
      </c>
      <c r="E438" s="12">
        <v>1968621</v>
      </c>
      <c r="F438" s="13">
        <v>2047224</v>
      </c>
      <c r="G438" s="13">
        <v>2047224</v>
      </c>
      <c r="H438" s="37"/>
      <c r="I438" s="55"/>
    </row>
    <row r="439" spans="1:9" ht="15.75" outlineLevel="2" x14ac:dyDescent="0.25">
      <c r="A439" s="15" t="s">
        <v>157</v>
      </c>
      <c r="B439" s="16" t="s">
        <v>158</v>
      </c>
      <c r="C439" s="17" t="s">
        <v>0</v>
      </c>
      <c r="D439" s="16" t="s">
        <v>1</v>
      </c>
      <c r="E439" s="12">
        <f>E440</f>
        <v>314902311.75999999</v>
      </c>
      <c r="F439" s="12">
        <f t="shared" ref="F439:G439" si="165">F440</f>
        <v>261011729.47999999</v>
      </c>
      <c r="G439" s="12">
        <f t="shared" si="165"/>
        <v>269743256.63999999</v>
      </c>
      <c r="H439" s="37"/>
      <c r="I439" s="55"/>
    </row>
    <row r="440" spans="1:9" ht="31.5" outlineLevel="3" x14ac:dyDescent="0.25">
      <c r="A440" s="15" t="s">
        <v>318</v>
      </c>
      <c r="B440" s="16" t="s">
        <v>158</v>
      </c>
      <c r="C440" s="17" t="s">
        <v>148</v>
      </c>
      <c r="D440" s="16" t="s">
        <v>1</v>
      </c>
      <c r="E440" s="12">
        <f>E441+E475+E483+E479+E471+E490</f>
        <v>314902311.75999999</v>
      </c>
      <c r="F440" s="12">
        <f>F441+F475+F483+F479+F471+F490</f>
        <v>261011729.47999999</v>
      </c>
      <c r="G440" s="12">
        <f>G441+G475+G483+G479+G471+G490</f>
        <v>269743256.63999999</v>
      </c>
      <c r="H440" s="37"/>
      <c r="I440" s="55"/>
    </row>
    <row r="441" spans="1:9" ht="31.5" outlineLevel="4" x14ac:dyDescent="0.25">
      <c r="A441" s="15" t="s">
        <v>159</v>
      </c>
      <c r="B441" s="16" t="s">
        <v>158</v>
      </c>
      <c r="C441" s="17" t="s">
        <v>160</v>
      </c>
      <c r="D441" s="16" t="s">
        <v>1</v>
      </c>
      <c r="E441" s="12">
        <f>E442+E447+E457+E460+E465+E468+E454</f>
        <v>261853913</v>
      </c>
      <c r="F441" s="12">
        <f t="shared" ref="F441:G441" si="166">F442+F447+F457+F460+F465+F468+F454</f>
        <v>258274587</v>
      </c>
      <c r="G441" s="12">
        <f t="shared" si="166"/>
        <v>266160400</v>
      </c>
      <c r="H441" s="37"/>
      <c r="I441" s="55"/>
    </row>
    <row r="442" spans="1:9" ht="33.6" customHeight="1" outlineLevel="5" x14ac:dyDescent="0.25">
      <c r="A442" s="15" t="s">
        <v>161</v>
      </c>
      <c r="B442" s="16" t="s">
        <v>158</v>
      </c>
      <c r="C442" s="17" t="s">
        <v>162</v>
      </c>
      <c r="D442" s="16" t="s">
        <v>1</v>
      </c>
      <c r="E442" s="12">
        <f>E443+E445</f>
        <v>249000</v>
      </c>
      <c r="F442" s="12">
        <f t="shared" ref="F442:G442" si="167">F443+F445</f>
        <v>249000</v>
      </c>
      <c r="G442" s="12">
        <f t="shared" si="167"/>
        <v>249000</v>
      </c>
      <c r="H442" s="37"/>
      <c r="I442" s="55"/>
    </row>
    <row r="443" spans="1:9" ht="78.75" outlineLevel="6" x14ac:dyDescent="0.25">
      <c r="A443" s="15" t="s">
        <v>12</v>
      </c>
      <c r="B443" s="16" t="s">
        <v>158</v>
      </c>
      <c r="C443" s="17" t="s">
        <v>162</v>
      </c>
      <c r="D443" s="16" t="s">
        <v>13</v>
      </c>
      <c r="E443" s="57">
        <f>E444</f>
        <v>85000</v>
      </c>
      <c r="F443" s="57">
        <f t="shared" ref="F443:G443" si="168">F444</f>
        <v>85000</v>
      </c>
      <c r="G443" s="57">
        <f t="shared" si="168"/>
        <v>85000</v>
      </c>
      <c r="H443" s="37"/>
      <c r="I443" s="55"/>
    </row>
    <row r="444" spans="1:9" ht="24.75" customHeight="1" outlineLevel="7" x14ac:dyDescent="0.25">
      <c r="A444" s="15" t="s">
        <v>56</v>
      </c>
      <c r="B444" s="16" t="s">
        <v>158</v>
      </c>
      <c r="C444" s="17" t="s">
        <v>162</v>
      </c>
      <c r="D444" s="16" t="s">
        <v>57</v>
      </c>
      <c r="E444" s="57">
        <v>85000</v>
      </c>
      <c r="F444" s="49">
        <v>85000</v>
      </c>
      <c r="G444" s="49">
        <v>85000</v>
      </c>
      <c r="H444" s="37"/>
      <c r="I444" s="55"/>
    </row>
    <row r="445" spans="1:9" ht="31.5" outlineLevel="6" x14ac:dyDescent="0.25">
      <c r="A445" s="15" t="s">
        <v>18</v>
      </c>
      <c r="B445" s="16" t="s">
        <v>158</v>
      </c>
      <c r="C445" s="17" t="s">
        <v>162</v>
      </c>
      <c r="D445" s="16" t="s">
        <v>19</v>
      </c>
      <c r="E445" s="57">
        <f>E446</f>
        <v>164000</v>
      </c>
      <c r="F445" s="57">
        <f t="shared" ref="F445:G445" si="169">F446</f>
        <v>164000</v>
      </c>
      <c r="G445" s="57">
        <f t="shared" si="169"/>
        <v>164000</v>
      </c>
      <c r="H445" s="37"/>
      <c r="I445" s="55"/>
    </row>
    <row r="446" spans="1:9" ht="31.5" outlineLevel="7" x14ac:dyDescent="0.25">
      <c r="A446" s="15" t="s">
        <v>20</v>
      </c>
      <c r="B446" s="16" t="s">
        <v>158</v>
      </c>
      <c r="C446" s="17" t="s">
        <v>162</v>
      </c>
      <c r="D446" s="16" t="s">
        <v>21</v>
      </c>
      <c r="E446" s="57">
        <v>164000</v>
      </c>
      <c r="F446" s="49">
        <v>164000</v>
      </c>
      <c r="G446" s="49">
        <v>164000</v>
      </c>
      <c r="H446" s="37"/>
      <c r="I446" s="55"/>
    </row>
    <row r="447" spans="1:9" ht="47.25" outlineLevel="5" x14ac:dyDescent="0.25">
      <c r="A447" s="15" t="s">
        <v>163</v>
      </c>
      <c r="B447" s="16" t="s">
        <v>158</v>
      </c>
      <c r="C447" s="17" t="s">
        <v>164</v>
      </c>
      <c r="D447" s="16" t="s">
        <v>1</v>
      </c>
      <c r="E447" s="12">
        <f>E448+E450+E452</f>
        <v>61979210</v>
      </c>
      <c r="F447" s="12">
        <f t="shared" ref="F447:G447" si="170">F448+F450+F452</f>
        <v>48043090</v>
      </c>
      <c r="G447" s="12">
        <f t="shared" si="170"/>
        <v>45652860</v>
      </c>
      <c r="H447" s="37"/>
      <c r="I447" s="55"/>
    </row>
    <row r="448" spans="1:9" ht="78.75" outlineLevel="6" x14ac:dyDescent="0.25">
      <c r="A448" s="15" t="s">
        <v>12</v>
      </c>
      <c r="B448" s="16" t="s">
        <v>158</v>
      </c>
      <c r="C448" s="17" t="s">
        <v>164</v>
      </c>
      <c r="D448" s="16" t="s">
        <v>13</v>
      </c>
      <c r="E448" s="12">
        <f>E449</f>
        <v>50110350</v>
      </c>
      <c r="F448" s="12">
        <f t="shared" ref="F448:G448" si="171">F449</f>
        <v>43193260</v>
      </c>
      <c r="G448" s="12">
        <f t="shared" si="171"/>
        <v>43193260</v>
      </c>
      <c r="H448" s="37"/>
      <c r="I448" s="55"/>
    </row>
    <row r="449" spans="1:9" ht="25.5" customHeight="1" outlineLevel="7" x14ac:dyDescent="0.25">
      <c r="A449" s="15" t="s">
        <v>56</v>
      </c>
      <c r="B449" s="16" t="s">
        <v>158</v>
      </c>
      <c r="C449" s="17" t="s">
        <v>164</v>
      </c>
      <c r="D449" s="16" t="s">
        <v>57</v>
      </c>
      <c r="E449" s="12">
        <v>50110350</v>
      </c>
      <c r="F449" s="12">
        <v>43193260</v>
      </c>
      <c r="G449" s="12">
        <v>43193260</v>
      </c>
      <c r="H449" s="37"/>
      <c r="I449" s="55"/>
    </row>
    <row r="450" spans="1:9" ht="31.5" outlineLevel="6" x14ac:dyDescent="0.25">
      <c r="A450" s="15" t="s">
        <v>18</v>
      </c>
      <c r="B450" s="16" t="s">
        <v>158</v>
      </c>
      <c r="C450" s="17" t="s">
        <v>164</v>
      </c>
      <c r="D450" s="16" t="s">
        <v>19</v>
      </c>
      <c r="E450" s="12">
        <f>E451</f>
        <v>11810860</v>
      </c>
      <c r="F450" s="12">
        <f t="shared" ref="F450:G450" si="172">F451</f>
        <v>4791830</v>
      </c>
      <c r="G450" s="12">
        <f t="shared" si="172"/>
        <v>2401600</v>
      </c>
      <c r="H450" s="37"/>
      <c r="I450" s="55"/>
    </row>
    <row r="451" spans="1:9" ht="31.5" outlineLevel="7" x14ac:dyDescent="0.25">
      <c r="A451" s="15" t="s">
        <v>20</v>
      </c>
      <c r="B451" s="16" t="s">
        <v>158</v>
      </c>
      <c r="C451" s="17" t="s">
        <v>164</v>
      </c>
      <c r="D451" s="18">
        <v>240</v>
      </c>
      <c r="E451" s="12">
        <v>11810860</v>
      </c>
      <c r="F451" s="13">
        <v>4791830</v>
      </c>
      <c r="G451" s="13">
        <v>2401600</v>
      </c>
      <c r="H451" s="37"/>
      <c r="I451" s="55"/>
    </row>
    <row r="452" spans="1:9" ht="20.25" customHeight="1" outlineLevel="6" x14ac:dyDescent="0.25">
      <c r="A452" s="15" t="s">
        <v>28</v>
      </c>
      <c r="B452" s="16" t="s">
        <v>158</v>
      </c>
      <c r="C452" s="17" t="s">
        <v>164</v>
      </c>
      <c r="D452" s="16" t="s">
        <v>29</v>
      </c>
      <c r="E452" s="12">
        <f>E453</f>
        <v>58000</v>
      </c>
      <c r="F452" s="12">
        <f t="shared" ref="F452:G452" si="173">F453</f>
        <v>58000</v>
      </c>
      <c r="G452" s="12">
        <f t="shared" si="173"/>
        <v>58000</v>
      </c>
      <c r="H452" s="37"/>
      <c r="I452" s="55"/>
    </row>
    <row r="453" spans="1:9" ht="20.25" customHeight="1" outlineLevel="7" x14ac:dyDescent="0.25">
      <c r="A453" s="15" t="s">
        <v>30</v>
      </c>
      <c r="B453" s="16" t="s">
        <v>158</v>
      </c>
      <c r="C453" s="17" t="s">
        <v>164</v>
      </c>
      <c r="D453" s="16" t="s">
        <v>31</v>
      </c>
      <c r="E453" s="12">
        <v>58000</v>
      </c>
      <c r="F453" s="13">
        <v>58000</v>
      </c>
      <c r="G453" s="13">
        <v>58000</v>
      </c>
      <c r="H453" s="37"/>
      <c r="I453" s="55"/>
    </row>
    <row r="454" spans="1:9" ht="67.150000000000006" customHeight="1" outlineLevel="7" x14ac:dyDescent="0.25">
      <c r="A454" s="15" t="s">
        <v>408</v>
      </c>
      <c r="B454" s="16" t="s">
        <v>158</v>
      </c>
      <c r="C454" s="17">
        <v>1500221993</v>
      </c>
      <c r="D454" s="16" t="s">
        <v>1</v>
      </c>
      <c r="E454" s="12">
        <f>E455</f>
        <v>120000</v>
      </c>
      <c r="F454" s="12">
        <f>F455</f>
        <v>0</v>
      </c>
      <c r="G454" s="12">
        <f>G455</f>
        <v>0</v>
      </c>
      <c r="H454" s="37"/>
      <c r="I454" s="55"/>
    </row>
    <row r="455" spans="1:9" ht="20.25" customHeight="1" outlineLevel="7" x14ac:dyDescent="0.25">
      <c r="A455" s="15" t="s">
        <v>18</v>
      </c>
      <c r="B455" s="16" t="s">
        <v>158</v>
      </c>
      <c r="C455" s="17">
        <v>1500221993</v>
      </c>
      <c r="D455" s="16" t="s">
        <v>19</v>
      </c>
      <c r="E455" s="12">
        <f>E456</f>
        <v>120000</v>
      </c>
      <c r="F455" s="12">
        <f t="shared" ref="F455:G455" si="174">F456</f>
        <v>0</v>
      </c>
      <c r="G455" s="12">
        <f t="shared" si="174"/>
        <v>0</v>
      </c>
      <c r="H455" s="37"/>
      <c r="I455" s="55"/>
    </row>
    <row r="456" spans="1:9" ht="20.25" customHeight="1" outlineLevel="7" x14ac:dyDescent="0.25">
      <c r="A456" s="15" t="s">
        <v>20</v>
      </c>
      <c r="B456" s="16" t="s">
        <v>158</v>
      </c>
      <c r="C456" s="17">
        <v>1500221993</v>
      </c>
      <c r="D456" s="18">
        <v>240</v>
      </c>
      <c r="E456" s="12">
        <v>120000</v>
      </c>
      <c r="F456" s="13">
        <v>0</v>
      </c>
      <c r="G456" s="13">
        <v>0</v>
      </c>
      <c r="H456" s="37"/>
      <c r="I456" s="55"/>
    </row>
    <row r="457" spans="1:9" ht="78.75" outlineLevel="5" x14ac:dyDescent="0.25">
      <c r="A457" s="15" t="s">
        <v>299</v>
      </c>
      <c r="B457" s="16" t="s">
        <v>158</v>
      </c>
      <c r="C457" s="17">
        <v>1500253030</v>
      </c>
      <c r="D457" s="16" t="s">
        <v>1</v>
      </c>
      <c r="E457" s="12">
        <f>E458</f>
        <v>19234800</v>
      </c>
      <c r="F457" s="12">
        <f t="shared" ref="F457:G457" si="175">F458</f>
        <v>19234800</v>
      </c>
      <c r="G457" s="12">
        <f t="shared" si="175"/>
        <v>19234800</v>
      </c>
      <c r="H457" s="37"/>
      <c r="I457" s="55"/>
    </row>
    <row r="458" spans="1:9" ht="78.75" outlineLevel="6" x14ac:dyDescent="0.25">
      <c r="A458" s="15" t="s">
        <v>12</v>
      </c>
      <c r="B458" s="16" t="s">
        <v>158</v>
      </c>
      <c r="C458" s="17" t="s">
        <v>165</v>
      </c>
      <c r="D458" s="16" t="s">
        <v>13</v>
      </c>
      <c r="E458" s="12">
        <f>E459</f>
        <v>19234800</v>
      </c>
      <c r="F458" s="12">
        <f t="shared" ref="F458:G458" si="176">F459</f>
        <v>19234800</v>
      </c>
      <c r="G458" s="12">
        <f t="shared" si="176"/>
        <v>19234800</v>
      </c>
      <c r="H458" s="37"/>
      <c r="I458" s="55"/>
    </row>
    <row r="459" spans="1:9" ht="25.5" customHeight="1" outlineLevel="7" x14ac:dyDescent="0.25">
      <c r="A459" s="15" t="s">
        <v>56</v>
      </c>
      <c r="B459" s="16" t="s">
        <v>158</v>
      </c>
      <c r="C459" s="17" t="s">
        <v>165</v>
      </c>
      <c r="D459" s="16" t="s">
        <v>57</v>
      </c>
      <c r="E459" s="12">
        <v>19234800</v>
      </c>
      <c r="F459" s="13">
        <v>19234800</v>
      </c>
      <c r="G459" s="13">
        <v>19234800</v>
      </c>
      <c r="H459" s="37"/>
      <c r="I459" s="55"/>
    </row>
    <row r="460" spans="1:9" ht="68.45" customHeight="1" outlineLevel="5" x14ac:dyDescent="0.25">
      <c r="A460" s="15" t="s">
        <v>166</v>
      </c>
      <c r="B460" s="16" t="s">
        <v>158</v>
      </c>
      <c r="C460" s="17" t="s">
        <v>167</v>
      </c>
      <c r="D460" s="16" t="s">
        <v>1</v>
      </c>
      <c r="E460" s="12">
        <f>E461+E463</f>
        <v>166259503</v>
      </c>
      <c r="F460" s="12">
        <f t="shared" ref="F460:G460" si="177">F461+F463</f>
        <v>176736297</v>
      </c>
      <c r="G460" s="12">
        <f t="shared" si="177"/>
        <v>187359140</v>
      </c>
      <c r="H460" s="37"/>
      <c r="I460" s="55"/>
    </row>
    <row r="461" spans="1:9" ht="78.75" outlineLevel="6" x14ac:dyDescent="0.25">
      <c r="A461" s="15" t="s">
        <v>12</v>
      </c>
      <c r="B461" s="16" t="s">
        <v>158</v>
      </c>
      <c r="C461" s="17" t="s">
        <v>167</v>
      </c>
      <c r="D461" s="16" t="s">
        <v>13</v>
      </c>
      <c r="E461" s="12">
        <f>E462</f>
        <v>158981862</v>
      </c>
      <c r="F461" s="12">
        <f t="shared" ref="F461:G461" si="178">F462</f>
        <v>169167772</v>
      </c>
      <c r="G461" s="12">
        <f t="shared" si="178"/>
        <v>179790615</v>
      </c>
      <c r="H461" s="37"/>
      <c r="I461" s="55"/>
    </row>
    <row r="462" spans="1:9" ht="23.25" customHeight="1" outlineLevel="7" x14ac:dyDescent="0.25">
      <c r="A462" s="15" t="s">
        <v>56</v>
      </c>
      <c r="B462" s="16" t="s">
        <v>158</v>
      </c>
      <c r="C462" s="17" t="s">
        <v>167</v>
      </c>
      <c r="D462" s="16" t="s">
        <v>57</v>
      </c>
      <c r="E462" s="12">
        <v>158981862</v>
      </c>
      <c r="F462" s="13">
        <v>169167772</v>
      </c>
      <c r="G462" s="13">
        <v>179790615</v>
      </c>
      <c r="H462" s="37"/>
      <c r="I462" s="55"/>
    </row>
    <row r="463" spans="1:9" ht="31.5" outlineLevel="6" x14ac:dyDescent="0.25">
      <c r="A463" s="15" t="s">
        <v>18</v>
      </c>
      <c r="B463" s="16" t="s">
        <v>158</v>
      </c>
      <c r="C463" s="17" t="s">
        <v>167</v>
      </c>
      <c r="D463" s="16" t="s">
        <v>19</v>
      </c>
      <c r="E463" s="12">
        <f>E464</f>
        <v>7277641</v>
      </c>
      <c r="F463" s="12">
        <f t="shared" ref="F463:G463" si="179">F464</f>
        <v>7568525</v>
      </c>
      <c r="G463" s="12">
        <f t="shared" si="179"/>
        <v>7568525</v>
      </c>
      <c r="H463" s="37"/>
      <c r="I463" s="55"/>
    </row>
    <row r="464" spans="1:9" ht="31.5" outlineLevel="7" x14ac:dyDescent="0.25">
      <c r="A464" s="15" t="s">
        <v>20</v>
      </c>
      <c r="B464" s="16" t="s">
        <v>158</v>
      </c>
      <c r="C464" s="17" t="s">
        <v>167</v>
      </c>
      <c r="D464" s="16" t="s">
        <v>21</v>
      </c>
      <c r="E464" s="12">
        <v>7277641</v>
      </c>
      <c r="F464" s="13">
        <v>7568525</v>
      </c>
      <c r="G464" s="13">
        <v>7568525</v>
      </c>
      <c r="H464" s="37"/>
      <c r="I464" s="55"/>
    </row>
    <row r="465" spans="1:9" ht="67.150000000000006" customHeight="1" outlineLevel="5" x14ac:dyDescent="0.25">
      <c r="A465" s="15" t="s">
        <v>168</v>
      </c>
      <c r="B465" s="16" t="s">
        <v>158</v>
      </c>
      <c r="C465" s="17" t="s">
        <v>169</v>
      </c>
      <c r="D465" s="16" t="s">
        <v>1</v>
      </c>
      <c r="E465" s="12">
        <f>E466</f>
        <v>3824150</v>
      </c>
      <c r="F465" s="12">
        <f t="shared" ref="F465:G465" si="180">F466</f>
        <v>3824150</v>
      </c>
      <c r="G465" s="12">
        <f t="shared" si="180"/>
        <v>3824150</v>
      </c>
      <c r="H465" s="37"/>
      <c r="I465" s="55"/>
    </row>
    <row r="466" spans="1:9" ht="31.5" outlineLevel="6" x14ac:dyDescent="0.25">
      <c r="A466" s="15" t="s">
        <v>18</v>
      </c>
      <c r="B466" s="16" t="s">
        <v>158</v>
      </c>
      <c r="C466" s="17" t="s">
        <v>169</v>
      </c>
      <c r="D466" s="16" t="s">
        <v>19</v>
      </c>
      <c r="E466" s="12">
        <f>E467</f>
        <v>3824150</v>
      </c>
      <c r="F466" s="12">
        <f t="shared" ref="F466:G466" si="181">F467</f>
        <v>3824150</v>
      </c>
      <c r="G466" s="12">
        <f t="shared" si="181"/>
        <v>3824150</v>
      </c>
      <c r="H466" s="37"/>
      <c r="I466" s="55"/>
    </row>
    <row r="467" spans="1:9" ht="31.5" outlineLevel="7" x14ac:dyDescent="0.25">
      <c r="A467" s="15" t="s">
        <v>20</v>
      </c>
      <c r="B467" s="16" t="s">
        <v>158</v>
      </c>
      <c r="C467" s="17" t="s">
        <v>169</v>
      </c>
      <c r="D467" s="16" t="s">
        <v>21</v>
      </c>
      <c r="E467" s="12">
        <v>3824150</v>
      </c>
      <c r="F467" s="13">
        <v>3824150</v>
      </c>
      <c r="G467" s="13">
        <v>3824150</v>
      </c>
      <c r="H467" s="37"/>
      <c r="I467" s="55"/>
    </row>
    <row r="468" spans="1:9" ht="51" customHeight="1" outlineLevel="5" x14ac:dyDescent="0.25">
      <c r="A468" s="15" t="s">
        <v>308</v>
      </c>
      <c r="B468" s="16" t="s">
        <v>158</v>
      </c>
      <c r="C468" s="17" t="s">
        <v>307</v>
      </c>
      <c r="D468" s="16" t="s">
        <v>1</v>
      </c>
      <c r="E468" s="12">
        <f>E469</f>
        <v>10187250</v>
      </c>
      <c r="F468" s="12">
        <f t="shared" ref="F468:G468" si="182">F469</f>
        <v>10187250</v>
      </c>
      <c r="G468" s="12">
        <f t="shared" si="182"/>
        <v>9840450</v>
      </c>
      <c r="H468" s="37"/>
      <c r="I468" s="55"/>
    </row>
    <row r="469" spans="1:9" ht="31.5" outlineLevel="6" x14ac:dyDescent="0.25">
      <c r="A469" s="15" t="s">
        <v>18</v>
      </c>
      <c r="B469" s="16" t="s">
        <v>158</v>
      </c>
      <c r="C469" s="17" t="s">
        <v>307</v>
      </c>
      <c r="D469" s="16" t="s">
        <v>19</v>
      </c>
      <c r="E469" s="12">
        <f>E470</f>
        <v>10187250</v>
      </c>
      <c r="F469" s="12">
        <f t="shared" ref="F469:G469" si="183">F470</f>
        <v>10187250</v>
      </c>
      <c r="G469" s="12">
        <f t="shared" si="183"/>
        <v>9840450</v>
      </c>
      <c r="H469" s="37"/>
      <c r="I469" s="55"/>
    </row>
    <row r="470" spans="1:9" ht="31.5" outlineLevel="7" x14ac:dyDescent="0.25">
      <c r="A470" s="15" t="s">
        <v>20</v>
      </c>
      <c r="B470" s="16" t="s">
        <v>158</v>
      </c>
      <c r="C470" s="17" t="s">
        <v>307</v>
      </c>
      <c r="D470" s="16" t="s">
        <v>21</v>
      </c>
      <c r="E470" s="12">
        <v>10187250</v>
      </c>
      <c r="F470" s="13">
        <v>10187250</v>
      </c>
      <c r="G470" s="13">
        <v>9840450</v>
      </c>
      <c r="H470" s="37"/>
      <c r="I470" s="55"/>
    </row>
    <row r="471" spans="1:9" ht="31.5" outlineLevel="7" x14ac:dyDescent="0.25">
      <c r="A471" s="76" t="s">
        <v>368</v>
      </c>
      <c r="B471" s="43" t="s">
        <v>158</v>
      </c>
      <c r="C471" s="44" t="s">
        <v>369</v>
      </c>
      <c r="D471" s="43" t="s">
        <v>1</v>
      </c>
      <c r="E471" s="45">
        <f>E472</f>
        <v>0</v>
      </c>
      <c r="F471" s="45">
        <f t="shared" ref="F471:G471" si="184">F472</f>
        <v>0</v>
      </c>
      <c r="G471" s="45">
        <f t="shared" si="184"/>
        <v>0</v>
      </c>
      <c r="H471" s="37"/>
      <c r="I471" s="55"/>
    </row>
    <row r="472" spans="1:9" ht="40.15" customHeight="1" outlineLevel="7" x14ac:dyDescent="0.25">
      <c r="A472" s="76" t="s">
        <v>371</v>
      </c>
      <c r="B472" s="43" t="s">
        <v>158</v>
      </c>
      <c r="C472" s="44" t="s">
        <v>370</v>
      </c>
      <c r="D472" s="43" t="s">
        <v>1</v>
      </c>
      <c r="E472" s="45">
        <f>E473</f>
        <v>0</v>
      </c>
      <c r="F472" s="45">
        <f t="shared" ref="F472:G472" si="185">F473</f>
        <v>0</v>
      </c>
      <c r="G472" s="45">
        <f t="shared" si="185"/>
        <v>0</v>
      </c>
      <c r="H472" s="37"/>
      <c r="I472" s="55"/>
    </row>
    <row r="473" spans="1:9" ht="21.6" customHeight="1" outlineLevel="7" x14ac:dyDescent="0.25">
      <c r="A473" s="76" t="s">
        <v>18</v>
      </c>
      <c r="B473" s="43" t="s">
        <v>158</v>
      </c>
      <c r="C473" s="44" t="s">
        <v>370</v>
      </c>
      <c r="D473" s="43" t="s">
        <v>19</v>
      </c>
      <c r="E473" s="45">
        <f>E474</f>
        <v>0</v>
      </c>
      <c r="F473" s="42">
        <v>0</v>
      </c>
      <c r="G473" s="42">
        <v>0</v>
      </c>
      <c r="H473" s="37"/>
      <c r="I473" s="55"/>
    </row>
    <row r="474" spans="1:9" ht="19.149999999999999" customHeight="1" outlineLevel="7" x14ac:dyDescent="0.25">
      <c r="A474" s="76" t="s">
        <v>20</v>
      </c>
      <c r="B474" s="43" t="s">
        <v>158</v>
      </c>
      <c r="C474" s="44" t="s">
        <v>370</v>
      </c>
      <c r="D474" s="43" t="s">
        <v>21</v>
      </c>
      <c r="E474" s="45">
        <v>0</v>
      </c>
      <c r="F474" s="42">
        <v>0</v>
      </c>
      <c r="G474" s="42">
        <v>0</v>
      </c>
      <c r="H474" s="37"/>
      <c r="I474" s="55"/>
    </row>
    <row r="475" spans="1:9" ht="37.9" customHeight="1" outlineLevel="4" x14ac:dyDescent="0.25">
      <c r="A475" s="15" t="s">
        <v>170</v>
      </c>
      <c r="B475" s="16" t="s">
        <v>158</v>
      </c>
      <c r="C475" s="17" t="s">
        <v>171</v>
      </c>
      <c r="D475" s="16" t="s">
        <v>1</v>
      </c>
      <c r="E475" s="12">
        <f>E476</f>
        <v>160000</v>
      </c>
      <c r="F475" s="12">
        <f t="shared" ref="F475:G476" si="186">F476</f>
        <v>200000</v>
      </c>
      <c r="G475" s="12">
        <f t="shared" si="186"/>
        <v>200000</v>
      </c>
      <c r="H475" s="37"/>
      <c r="I475" s="55"/>
    </row>
    <row r="476" spans="1:9" ht="48" customHeight="1" outlineLevel="5" x14ac:dyDescent="0.25">
      <c r="A476" s="15" t="s">
        <v>172</v>
      </c>
      <c r="B476" s="16" t="s">
        <v>158</v>
      </c>
      <c r="C476" s="17" t="s">
        <v>173</v>
      </c>
      <c r="D476" s="16" t="s">
        <v>1</v>
      </c>
      <c r="E476" s="12">
        <f>E477</f>
        <v>160000</v>
      </c>
      <c r="F476" s="12">
        <f t="shared" si="186"/>
        <v>200000</v>
      </c>
      <c r="G476" s="12">
        <f t="shared" si="186"/>
        <v>200000</v>
      </c>
      <c r="H476" s="37"/>
      <c r="I476" s="55"/>
    </row>
    <row r="477" spans="1:9" ht="31.5" outlineLevel="6" x14ac:dyDescent="0.25">
      <c r="A477" s="15" t="s">
        <v>18</v>
      </c>
      <c r="B477" s="16" t="s">
        <v>158</v>
      </c>
      <c r="C477" s="17" t="s">
        <v>173</v>
      </c>
      <c r="D477" s="16" t="s">
        <v>19</v>
      </c>
      <c r="E477" s="12">
        <f>E478</f>
        <v>160000</v>
      </c>
      <c r="F477" s="12">
        <f t="shared" ref="F477:G477" si="187">F478</f>
        <v>200000</v>
      </c>
      <c r="G477" s="12">
        <f t="shared" si="187"/>
        <v>200000</v>
      </c>
      <c r="H477" s="37"/>
      <c r="I477" s="55"/>
    </row>
    <row r="478" spans="1:9" ht="31.5" outlineLevel="7" x14ac:dyDescent="0.25">
      <c r="A478" s="15" t="s">
        <v>20</v>
      </c>
      <c r="B478" s="16" t="s">
        <v>158</v>
      </c>
      <c r="C478" s="17" t="s">
        <v>173</v>
      </c>
      <c r="D478" s="16" t="s">
        <v>21</v>
      </c>
      <c r="E478" s="12">
        <v>160000</v>
      </c>
      <c r="F478" s="13">
        <v>200000</v>
      </c>
      <c r="G478" s="13">
        <v>200000</v>
      </c>
      <c r="H478" s="37"/>
      <c r="I478" s="55"/>
    </row>
    <row r="479" spans="1:9" ht="50.25" customHeight="1" outlineLevel="7" x14ac:dyDescent="0.25">
      <c r="A479" s="15" t="s">
        <v>353</v>
      </c>
      <c r="B479" s="16" t="s">
        <v>158</v>
      </c>
      <c r="C479" s="17" t="s">
        <v>354</v>
      </c>
      <c r="D479" s="16" t="s">
        <v>1</v>
      </c>
      <c r="E479" s="12">
        <f>E480</f>
        <v>100000</v>
      </c>
      <c r="F479" s="13">
        <v>0</v>
      </c>
      <c r="G479" s="13">
        <v>0</v>
      </c>
      <c r="H479" s="37"/>
      <c r="I479" s="55"/>
    </row>
    <row r="480" spans="1:9" ht="63" outlineLevel="7" x14ac:dyDescent="0.25">
      <c r="A480" s="15" t="s">
        <v>355</v>
      </c>
      <c r="B480" s="16" t="s">
        <v>158</v>
      </c>
      <c r="C480" s="17">
        <v>1500921556</v>
      </c>
      <c r="D480" s="16" t="s">
        <v>1</v>
      </c>
      <c r="E480" s="12">
        <f>E481</f>
        <v>100000</v>
      </c>
      <c r="F480" s="13">
        <v>0</v>
      </c>
      <c r="G480" s="13">
        <v>0</v>
      </c>
      <c r="H480" s="37"/>
      <c r="I480" s="55"/>
    </row>
    <row r="481" spans="1:9" ht="31.5" outlineLevel="7" x14ac:dyDescent="0.25">
      <c r="A481" s="15" t="s">
        <v>18</v>
      </c>
      <c r="B481" s="16" t="s">
        <v>158</v>
      </c>
      <c r="C481" s="17">
        <v>1500921556</v>
      </c>
      <c r="D481" s="18">
        <v>200</v>
      </c>
      <c r="E481" s="12">
        <f>E482</f>
        <v>100000</v>
      </c>
      <c r="F481" s="13">
        <v>0</v>
      </c>
      <c r="G481" s="13">
        <v>0</v>
      </c>
      <c r="H481" s="37"/>
      <c r="I481" s="55"/>
    </row>
    <row r="482" spans="1:9" ht="31.5" outlineLevel="7" x14ac:dyDescent="0.25">
      <c r="A482" s="15" t="s">
        <v>20</v>
      </c>
      <c r="B482" s="16" t="s">
        <v>158</v>
      </c>
      <c r="C482" s="17">
        <v>1500921556</v>
      </c>
      <c r="D482" s="18">
        <v>240</v>
      </c>
      <c r="E482" s="12">
        <v>100000</v>
      </c>
      <c r="F482" s="13">
        <v>0</v>
      </c>
      <c r="G482" s="13">
        <v>0</v>
      </c>
      <c r="H482" s="37"/>
      <c r="I482" s="55"/>
    </row>
    <row r="483" spans="1:9" ht="36" customHeight="1" outlineLevel="7" x14ac:dyDescent="0.25">
      <c r="A483" s="15" t="s">
        <v>311</v>
      </c>
      <c r="B483" s="16" t="s">
        <v>158</v>
      </c>
      <c r="C483" s="17" t="s">
        <v>236</v>
      </c>
      <c r="D483" s="16" t="s">
        <v>1</v>
      </c>
      <c r="E483" s="12">
        <f>E484+E487</f>
        <v>50251256.280000001</v>
      </c>
      <c r="F483" s="12">
        <f t="shared" ref="F483:G483" si="188">F484</f>
        <v>0</v>
      </c>
      <c r="G483" s="12">
        <f t="shared" si="188"/>
        <v>0</v>
      </c>
      <c r="H483" s="37"/>
      <c r="I483" s="55"/>
    </row>
    <row r="484" spans="1:9" ht="52.5" customHeight="1" outlineLevel="7" x14ac:dyDescent="0.25">
      <c r="A484" s="76" t="s">
        <v>407</v>
      </c>
      <c r="B484" s="16" t="s">
        <v>158</v>
      </c>
      <c r="C484" s="17" t="s">
        <v>310</v>
      </c>
      <c r="D484" s="16" t="s">
        <v>1</v>
      </c>
      <c r="E484" s="12">
        <f>E485</f>
        <v>50000000</v>
      </c>
      <c r="F484" s="12">
        <f>F485</f>
        <v>0</v>
      </c>
      <c r="G484" s="13">
        <v>0</v>
      </c>
      <c r="H484" s="37"/>
      <c r="I484" s="55"/>
    </row>
    <row r="485" spans="1:9" ht="31.9" customHeight="1" outlineLevel="7" x14ac:dyDescent="0.25">
      <c r="A485" s="15" t="s">
        <v>51</v>
      </c>
      <c r="B485" s="16" t="s">
        <v>158</v>
      </c>
      <c r="C485" s="17" t="s">
        <v>310</v>
      </c>
      <c r="D485" s="16" t="s">
        <v>52</v>
      </c>
      <c r="E485" s="12">
        <f>E486</f>
        <v>50000000</v>
      </c>
      <c r="F485" s="12">
        <f>F486</f>
        <v>0</v>
      </c>
      <c r="G485" s="13">
        <v>0</v>
      </c>
      <c r="H485" s="37"/>
      <c r="I485" s="55"/>
    </row>
    <row r="486" spans="1:9" ht="23.45" customHeight="1" outlineLevel="7" x14ac:dyDescent="0.25">
      <c r="A486" s="15" t="s">
        <v>53</v>
      </c>
      <c r="B486" s="16" t="s">
        <v>158</v>
      </c>
      <c r="C486" s="17" t="s">
        <v>310</v>
      </c>
      <c r="D486" s="16" t="s">
        <v>54</v>
      </c>
      <c r="E486" s="12">
        <v>50000000</v>
      </c>
      <c r="F486" s="13">
        <v>0</v>
      </c>
      <c r="G486" s="13">
        <v>0</v>
      </c>
      <c r="H486" s="37"/>
      <c r="I486" s="55"/>
    </row>
    <row r="487" spans="1:9" ht="31.5" outlineLevel="7" x14ac:dyDescent="0.25">
      <c r="A487" s="76" t="s">
        <v>405</v>
      </c>
      <c r="B487" s="43" t="s">
        <v>158</v>
      </c>
      <c r="C487" s="44" t="s">
        <v>406</v>
      </c>
      <c r="D487" s="43" t="s">
        <v>1</v>
      </c>
      <c r="E487" s="45">
        <f>E488</f>
        <v>251256.28</v>
      </c>
      <c r="F487" s="13"/>
      <c r="G487" s="13"/>
      <c r="H487" s="37"/>
      <c r="I487" s="55"/>
    </row>
    <row r="488" spans="1:9" ht="37.9" customHeight="1" outlineLevel="7" x14ac:dyDescent="0.25">
      <c r="A488" s="76" t="s">
        <v>51</v>
      </c>
      <c r="B488" s="43" t="s">
        <v>158</v>
      </c>
      <c r="C488" s="44" t="s">
        <v>406</v>
      </c>
      <c r="D488" s="43" t="s">
        <v>52</v>
      </c>
      <c r="E488" s="45">
        <f>E489</f>
        <v>251256.28</v>
      </c>
      <c r="F488" s="13"/>
      <c r="G488" s="13"/>
      <c r="H488" s="37"/>
      <c r="I488" s="55"/>
    </row>
    <row r="489" spans="1:9" ht="25.15" customHeight="1" outlineLevel="7" x14ac:dyDescent="0.25">
      <c r="A489" s="76" t="s">
        <v>53</v>
      </c>
      <c r="B489" s="43" t="s">
        <v>158</v>
      </c>
      <c r="C489" s="44" t="s">
        <v>406</v>
      </c>
      <c r="D489" s="43" t="s">
        <v>54</v>
      </c>
      <c r="E489" s="45">
        <v>251256.28</v>
      </c>
      <c r="F489" s="13"/>
      <c r="G489" s="13"/>
      <c r="H489" s="37"/>
      <c r="I489" s="55"/>
    </row>
    <row r="490" spans="1:9" ht="36.75" customHeight="1" outlineLevel="7" x14ac:dyDescent="0.25">
      <c r="A490" s="50" t="s">
        <v>390</v>
      </c>
      <c r="B490" s="43" t="s">
        <v>158</v>
      </c>
      <c r="C490" s="44" t="s">
        <v>388</v>
      </c>
      <c r="D490" s="43" t="s">
        <v>1</v>
      </c>
      <c r="E490" s="45">
        <f>E491</f>
        <v>2537142.48</v>
      </c>
      <c r="F490" s="45">
        <f t="shared" ref="F490:G492" si="189">F491</f>
        <v>2537142.48</v>
      </c>
      <c r="G490" s="45">
        <f t="shared" si="189"/>
        <v>3382856.64</v>
      </c>
      <c r="H490" s="37"/>
      <c r="I490" s="55"/>
    </row>
    <row r="491" spans="1:9" ht="78.75" outlineLevel="7" x14ac:dyDescent="0.25">
      <c r="A491" s="76" t="s">
        <v>372</v>
      </c>
      <c r="B491" s="43" t="s">
        <v>158</v>
      </c>
      <c r="C491" s="44" t="s">
        <v>389</v>
      </c>
      <c r="D491" s="43" t="s">
        <v>1</v>
      </c>
      <c r="E491" s="45">
        <f>E492</f>
        <v>2537142.48</v>
      </c>
      <c r="F491" s="45">
        <f t="shared" si="189"/>
        <v>2537142.48</v>
      </c>
      <c r="G491" s="45">
        <f t="shared" si="189"/>
        <v>3382856.64</v>
      </c>
      <c r="H491" s="37"/>
      <c r="I491" s="55"/>
    </row>
    <row r="492" spans="1:9" ht="78.75" outlineLevel="7" x14ac:dyDescent="0.25">
      <c r="A492" s="76" t="s">
        <v>12</v>
      </c>
      <c r="B492" s="43" t="s">
        <v>158</v>
      </c>
      <c r="C492" s="44" t="s">
        <v>389</v>
      </c>
      <c r="D492" s="43" t="s">
        <v>13</v>
      </c>
      <c r="E492" s="45">
        <f>E493</f>
        <v>2537142.48</v>
      </c>
      <c r="F492" s="45">
        <f t="shared" si="189"/>
        <v>2537142.48</v>
      </c>
      <c r="G492" s="45">
        <f t="shared" si="189"/>
        <v>3382856.64</v>
      </c>
      <c r="H492" s="37"/>
      <c r="I492" s="55"/>
    </row>
    <row r="493" spans="1:9" ht="21.6" customHeight="1" outlineLevel="7" x14ac:dyDescent="0.25">
      <c r="A493" s="76" t="s">
        <v>56</v>
      </c>
      <c r="B493" s="43" t="s">
        <v>158</v>
      </c>
      <c r="C493" s="44" t="s">
        <v>389</v>
      </c>
      <c r="D493" s="43" t="s">
        <v>57</v>
      </c>
      <c r="E493" s="45">
        <v>2537142.48</v>
      </c>
      <c r="F493" s="42">
        <v>2537142.48</v>
      </c>
      <c r="G493" s="42">
        <v>3382856.64</v>
      </c>
      <c r="H493" s="37"/>
      <c r="I493" s="55"/>
    </row>
    <row r="494" spans="1:9" ht="23.45" customHeight="1" outlineLevel="2" x14ac:dyDescent="0.25">
      <c r="A494" s="15" t="s">
        <v>174</v>
      </c>
      <c r="B494" s="16" t="s">
        <v>175</v>
      </c>
      <c r="C494" s="17" t="s">
        <v>0</v>
      </c>
      <c r="D494" s="16" t="s">
        <v>1</v>
      </c>
      <c r="E494" s="12">
        <f>E495+E516</f>
        <v>39850340</v>
      </c>
      <c r="F494" s="12">
        <f t="shared" ref="F494:G494" si="190">F495+F516</f>
        <v>35195481.009999998</v>
      </c>
      <c r="G494" s="12">
        <f t="shared" si="190"/>
        <v>35636281.009999998</v>
      </c>
      <c r="H494" s="37"/>
      <c r="I494" s="55"/>
    </row>
    <row r="495" spans="1:9" ht="31.5" outlineLevel="3" x14ac:dyDescent="0.25">
      <c r="A495" s="15" t="s">
        <v>318</v>
      </c>
      <c r="B495" s="16" t="s">
        <v>175</v>
      </c>
      <c r="C495" s="17" t="s">
        <v>148</v>
      </c>
      <c r="D495" s="16" t="s">
        <v>1</v>
      </c>
      <c r="E495" s="12">
        <f>E500+E496</f>
        <v>39850340</v>
      </c>
      <c r="F495" s="12">
        <f t="shared" ref="F495:G495" si="191">F500+F496</f>
        <v>34185380</v>
      </c>
      <c r="G495" s="12">
        <f t="shared" si="191"/>
        <v>34626180</v>
      </c>
      <c r="H495" s="37"/>
      <c r="I495" s="55"/>
    </row>
    <row r="496" spans="1:9" ht="47.25" outlineLevel="3" x14ac:dyDescent="0.25">
      <c r="A496" s="15" t="s">
        <v>170</v>
      </c>
      <c r="B496" s="16" t="s">
        <v>175</v>
      </c>
      <c r="C496" s="17" t="s">
        <v>171</v>
      </c>
      <c r="D496" s="16" t="s">
        <v>1</v>
      </c>
      <c r="E496" s="12">
        <f>E497</f>
        <v>20000</v>
      </c>
      <c r="F496" s="12">
        <f t="shared" ref="F496:G498" si="192">F497</f>
        <v>0</v>
      </c>
      <c r="G496" s="12">
        <f t="shared" si="192"/>
        <v>0</v>
      </c>
      <c r="H496" s="37"/>
      <c r="I496" s="55"/>
    </row>
    <row r="497" spans="1:9" ht="47.25" outlineLevel="3" x14ac:dyDescent="0.25">
      <c r="A497" s="15" t="s">
        <v>172</v>
      </c>
      <c r="B497" s="16" t="s">
        <v>175</v>
      </c>
      <c r="C497" s="17" t="s">
        <v>173</v>
      </c>
      <c r="D497" s="16" t="s">
        <v>1</v>
      </c>
      <c r="E497" s="12">
        <f>E498</f>
        <v>20000</v>
      </c>
      <c r="F497" s="12">
        <f t="shared" si="192"/>
        <v>0</v>
      </c>
      <c r="G497" s="12">
        <f t="shared" si="192"/>
        <v>0</v>
      </c>
      <c r="H497" s="37"/>
      <c r="I497" s="55"/>
    </row>
    <row r="498" spans="1:9" ht="31.5" outlineLevel="3" x14ac:dyDescent="0.25">
      <c r="A498" s="15" t="s">
        <v>18</v>
      </c>
      <c r="B498" s="16" t="s">
        <v>175</v>
      </c>
      <c r="C498" s="17" t="s">
        <v>173</v>
      </c>
      <c r="D498" s="16" t="s">
        <v>19</v>
      </c>
      <c r="E498" s="12">
        <f>E499</f>
        <v>20000</v>
      </c>
      <c r="F498" s="12">
        <f t="shared" si="192"/>
        <v>0</v>
      </c>
      <c r="G498" s="12">
        <f t="shared" si="192"/>
        <v>0</v>
      </c>
      <c r="H498" s="37"/>
      <c r="I498" s="55"/>
    </row>
    <row r="499" spans="1:9" ht="31.5" outlineLevel="3" x14ac:dyDescent="0.25">
      <c r="A499" s="15" t="s">
        <v>20</v>
      </c>
      <c r="B499" s="16" t="s">
        <v>175</v>
      </c>
      <c r="C499" s="17" t="s">
        <v>173</v>
      </c>
      <c r="D499" s="16" t="s">
        <v>21</v>
      </c>
      <c r="E499" s="12">
        <v>20000</v>
      </c>
      <c r="F499" s="13">
        <v>0</v>
      </c>
      <c r="G499" s="13">
        <v>0</v>
      </c>
      <c r="H499" s="37"/>
      <c r="I499" s="55"/>
    </row>
    <row r="500" spans="1:9" ht="47.25" outlineLevel="4" x14ac:dyDescent="0.25">
      <c r="A500" s="15" t="s">
        <v>176</v>
      </c>
      <c r="B500" s="16" t="s">
        <v>175</v>
      </c>
      <c r="C500" s="17" t="s">
        <v>177</v>
      </c>
      <c r="D500" s="16" t="s">
        <v>1</v>
      </c>
      <c r="E500" s="12">
        <f>E501+E506+E513</f>
        <v>39830340</v>
      </c>
      <c r="F500" s="12">
        <f t="shared" ref="F500:G500" si="193">F501+F506+F513</f>
        <v>34185380</v>
      </c>
      <c r="G500" s="12">
        <f t="shared" si="193"/>
        <v>34626180</v>
      </c>
      <c r="H500" s="37"/>
      <c r="I500" s="55"/>
    </row>
    <row r="501" spans="1:9" ht="47.25" outlineLevel="5" x14ac:dyDescent="0.25">
      <c r="A501" s="15" t="s">
        <v>298</v>
      </c>
      <c r="B501" s="16" t="s">
        <v>175</v>
      </c>
      <c r="C501" s="17" t="s">
        <v>178</v>
      </c>
      <c r="D501" s="16" t="s">
        <v>1</v>
      </c>
      <c r="E501" s="12">
        <f>E504+E502</f>
        <v>494400</v>
      </c>
      <c r="F501" s="12">
        <f t="shared" ref="F501:G501" si="194">F504+F502</f>
        <v>494400</v>
      </c>
      <c r="G501" s="12">
        <f t="shared" si="194"/>
        <v>494400</v>
      </c>
      <c r="H501" s="37"/>
      <c r="I501" s="55"/>
    </row>
    <row r="502" spans="1:9" ht="78.75" outlineLevel="5" x14ac:dyDescent="0.25">
      <c r="A502" s="15" t="s">
        <v>335</v>
      </c>
      <c r="B502" s="16" t="s">
        <v>175</v>
      </c>
      <c r="C502" s="17" t="s">
        <v>178</v>
      </c>
      <c r="D502" s="16" t="s">
        <v>13</v>
      </c>
      <c r="E502" s="12">
        <f>E503</f>
        <v>200000</v>
      </c>
      <c r="F502" s="12">
        <f t="shared" ref="F502:G502" si="195">F503</f>
        <v>200000</v>
      </c>
      <c r="G502" s="12">
        <f t="shared" si="195"/>
        <v>200000</v>
      </c>
      <c r="H502" s="37"/>
      <c r="I502" s="55"/>
    </row>
    <row r="503" spans="1:9" ht="31.5" outlineLevel="5" x14ac:dyDescent="0.25">
      <c r="A503" s="15" t="s">
        <v>336</v>
      </c>
      <c r="B503" s="16" t="s">
        <v>175</v>
      </c>
      <c r="C503" s="17" t="s">
        <v>178</v>
      </c>
      <c r="D503" s="16" t="s">
        <v>57</v>
      </c>
      <c r="E503" s="12">
        <v>200000</v>
      </c>
      <c r="F503" s="12">
        <v>200000</v>
      </c>
      <c r="G503" s="12">
        <v>200000</v>
      </c>
      <c r="H503" s="37"/>
      <c r="I503" s="55"/>
    </row>
    <row r="504" spans="1:9" ht="31.5" outlineLevel="6" x14ac:dyDescent="0.25">
      <c r="A504" s="15" t="s">
        <v>18</v>
      </c>
      <c r="B504" s="16" t="s">
        <v>175</v>
      </c>
      <c r="C504" s="17" t="s">
        <v>178</v>
      </c>
      <c r="D504" s="16" t="s">
        <v>19</v>
      </c>
      <c r="E504" s="12">
        <f>E505</f>
        <v>294400</v>
      </c>
      <c r="F504" s="12">
        <f t="shared" ref="F504:G504" si="196">F505</f>
        <v>294400</v>
      </c>
      <c r="G504" s="12">
        <f t="shared" si="196"/>
        <v>294400</v>
      </c>
      <c r="H504" s="37"/>
      <c r="I504" s="55"/>
    </row>
    <row r="505" spans="1:9" ht="31.5" outlineLevel="7" x14ac:dyDescent="0.25">
      <c r="A505" s="15" t="s">
        <v>20</v>
      </c>
      <c r="B505" s="16" t="s">
        <v>175</v>
      </c>
      <c r="C505" s="17" t="s">
        <v>178</v>
      </c>
      <c r="D505" s="16" t="s">
        <v>21</v>
      </c>
      <c r="E505" s="12">
        <v>294400</v>
      </c>
      <c r="F505" s="13">
        <v>294400</v>
      </c>
      <c r="G505" s="13">
        <v>294400</v>
      </c>
      <c r="H505" s="37"/>
      <c r="I505" s="55"/>
    </row>
    <row r="506" spans="1:9" ht="47.25" outlineLevel="5" x14ac:dyDescent="0.25">
      <c r="A506" s="15" t="s">
        <v>296</v>
      </c>
      <c r="B506" s="16" t="s">
        <v>175</v>
      </c>
      <c r="C506" s="17" t="s">
        <v>179</v>
      </c>
      <c r="D506" s="16" t="s">
        <v>1</v>
      </c>
      <c r="E506" s="12">
        <f>E507+E509+E511</f>
        <v>39335940</v>
      </c>
      <c r="F506" s="12">
        <f t="shared" ref="F506:G506" si="197">F507+F509+F511</f>
        <v>33690980</v>
      </c>
      <c r="G506" s="12">
        <f t="shared" si="197"/>
        <v>34131780</v>
      </c>
      <c r="H506" s="37"/>
      <c r="I506" s="55"/>
    </row>
    <row r="507" spans="1:9" ht="78.75" outlineLevel="6" x14ac:dyDescent="0.25">
      <c r="A507" s="15" t="s">
        <v>12</v>
      </c>
      <c r="B507" s="16" t="s">
        <v>175</v>
      </c>
      <c r="C507" s="17" t="s">
        <v>179</v>
      </c>
      <c r="D507" s="16" t="s">
        <v>13</v>
      </c>
      <c r="E507" s="12">
        <f>E508</f>
        <v>36567840</v>
      </c>
      <c r="F507" s="12">
        <f t="shared" ref="F507:G507" si="198">F508</f>
        <v>31296480</v>
      </c>
      <c r="G507" s="12">
        <f t="shared" si="198"/>
        <v>31296480</v>
      </c>
      <c r="H507" s="37"/>
      <c r="I507" s="55"/>
    </row>
    <row r="508" spans="1:9" ht="23.25" customHeight="1" outlineLevel="7" x14ac:dyDescent="0.25">
      <c r="A508" s="15" t="s">
        <v>56</v>
      </c>
      <c r="B508" s="16" t="s">
        <v>175</v>
      </c>
      <c r="C508" s="17" t="s">
        <v>179</v>
      </c>
      <c r="D508" s="16" t="s">
        <v>57</v>
      </c>
      <c r="E508" s="12">
        <v>36567840</v>
      </c>
      <c r="F508" s="13">
        <v>31296480</v>
      </c>
      <c r="G508" s="13">
        <v>31296480</v>
      </c>
      <c r="H508" s="37"/>
      <c r="I508" s="55"/>
    </row>
    <row r="509" spans="1:9" ht="31.5" outlineLevel="6" x14ac:dyDescent="0.25">
      <c r="A509" s="15" t="s">
        <v>18</v>
      </c>
      <c r="B509" s="16" t="s">
        <v>175</v>
      </c>
      <c r="C509" s="17">
        <v>1500623990</v>
      </c>
      <c r="D509" s="16" t="s">
        <v>19</v>
      </c>
      <c r="E509" s="12">
        <f>E510</f>
        <v>2411100</v>
      </c>
      <c r="F509" s="12">
        <f t="shared" ref="F509:G509" si="199">F510</f>
        <v>2037500</v>
      </c>
      <c r="G509" s="12">
        <f t="shared" si="199"/>
        <v>2478300</v>
      </c>
      <c r="H509" s="37"/>
      <c r="I509" s="55"/>
    </row>
    <row r="510" spans="1:9" ht="31.5" outlineLevel="7" x14ac:dyDescent="0.25">
      <c r="A510" s="15" t="s">
        <v>20</v>
      </c>
      <c r="B510" s="16" t="s">
        <v>175</v>
      </c>
      <c r="C510" s="17" t="s">
        <v>179</v>
      </c>
      <c r="D510" s="16" t="s">
        <v>21</v>
      </c>
      <c r="E510" s="12">
        <v>2411100</v>
      </c>
      <c r="F510" s="13">
        <v>2037500</v>
      </c>
      <c r="G510" s="13">
        <v>2478300</v>
      </c>
      <c r="H510" s="37"/>
      <c r="I510" s="55"/>
    </row>
    <row r="511" spans="1:9" ht="15.75" outlineLevel="6" x14ac:dyDescent="0.25">
      <c r="A511" s="15" t="s">
        <v>28</v>
      </c>
      <c r="B511" s="16" t="s">
        <v>175</v>
      </c>
      <c r="C511" s="17" t="s">
        <v>179</v>
      </c>
      <c r="D511" s="16" t="s">
        <v>29</v>
      </c>
      <c r="E511" s="12">
        <f>E512</f>
        <v>357000</v>
      </c>
      <c r="F511" s="12">
        <f t="shared" ref="F511:G511" si="200">F512</f>
        <v>357000</v>
      </c>
      <c r="G511" s="12">
        <f t="shared" si="200"/>
        <v>357000</v>
      </c>
      <c r="H511" s="37"/>
      <c r="I511" s="55"/>
    </row>
    <row r="512" spans="1:9" ht="15.75" outlineLevel="7" x14ac:dyDescent="0.25">
      <c r="A512" s="15" t="s">
        <v>30</v>
      </c>
      <c r="B512" s="16" t="s">
        <v>175</v>
      </c>
      <c r="C512" s="17" t="s">
        <v>179</v>
      </c>
      <c r="D512" s="16" t="s">
        <v>31</v>
      </c>
      <c r="E512" s="12">
        <v>357000</v>
      </c>
      <c r="F512" s="13">
        <v>357000</v>
      </c>
      <c r="G512" s="13">
        <v>357000</v>
      </c>
      <c r="H512" s="37"/>
      <c r="I512" s="55"/>
    </row>
    <row r="513" spans="1:9" ht="34.15" customHeight="1" outlineLevel="7" x14ac:dyDescent="0.25">
      <c r="A513" s="15" t="s">
        <v>349</v>
      </c>
      <c r="B513" s="16" t="s">
        <v>175</v>
      </c>
      <c r="C513" s="17">
        <v>1500623994</v>
      </c>
      <c r="D513" s="16" t="s">
        <v>1</v>
      </c>
      <c r="E513" s="12">
        <f>E514</f>
        <v>0</v>
      </c>
      <c r="F513" s="12">
        <f t="shared" ref="F513:G513" si="201">F514</f>
        <v>0</v>
      </c>
      <c r="G513" s="12">
        <f t="shared" si="201"/>
        <v>0</v>
      </c>
      <c r="H513" s="37"/>
      <c r="I513" s="55"/>
    </row>
    <row r="514" spans="1:9" ht="78.75" outlineLevel="7" x14ac:dyDescent="0.25">
      <c r="A514" s="15" t="s">
        <v>12</v>
      </c>
      <c r="B514" s="16" t="s">
        <v>175</v>
      </c>
      <c r="C514" s="17">
        <v>1500623994</v>
      </c>
      <c r="D514" s="16" t="s">
        <v>13</v>
      </c>
      <c r="E514" s="12">
        <f>E515</f>
        <v>0</v>
      </c>
      <c r="F514" s="12">
        <f t="shared" ref="F514:G514" si="202">F515</f>
        <v>0</v>
      </c>
      <c r="G514" s="12">
        <f t="shared" si="202"/>
        <v>0</v>
      </c>
      <c r="H514" s="37"/>
      <c r="I514" s="55"/>
    </row>
    <row r="515" spans="1:9" ht="31.5" outlineLevel="7" x14ac:dyDescent="0.25">
      <c r="A515" s="15" t="s">
        <v>56</v>
      </c>
      <c r="B515" s="16" t="s">
        <v>175</v>
      </c>
      <c r="C515" s="17">
        <v>1500623994</v>
      </c>
      <c r="D515" s="16" t="s">
        <v>57</v>
      </c>
      <c r="E515" s="12">
        <v>0</v>
      </c>
      <c r="F515" s="13">
        <v>0</v>
      </c>
      <c r="G515" s="13">
        <v>0</v>
      </c>
      <c r="H515" s="37"/>
      <c r="I515" s="55"/>
    </row>
    <row r="516" spans="1:9" ht="47.25" outlineLevel="3" x14ac:dyDescent="0.25">
      <c r="A516" s="15" t="s">
        <v>297</v>
      </c>
      <c r="B516" s="16" t="s">
        <v>175</v>
      </c>
      <c r="C516" s="17" t="s">
        <v>181</v>
      </c>
      <c r="D516" s="16" t="s">
        <v>1</v>
      </c>
      <c r="E516" s="12">
        <f>E517</f>
        <v>0</v>
      </c>
      <c r="F516" s="12">
        <f t="shared" ref="F516:G516" si="203">F517</f>
        <v>1010101.01</v>
      </c>
      <c r="G516" s="12">
        <f t="shared" si="203"/>
        <v>1010101.01</v>
      </c>
      <c r="H516" s="37"/>
      <c r="I516" s="55"/>
    </row>
    <row r="517" spans="1:9" ht="31.5" outlineLevel="4" x14ac:dyDescent="0.25">
      <c r="A517" s="15" t="s">
        <v>182</v>
      </c>
      <c r="B517" s="16" t="s">
        <v>175</v>
      </c>
      <c r="C517" s="17" t="s">
        <v>183</v>
      </c>
      <c r="D517" s="16" t="s">
        <v>1</v>
      </c>
      <c r="E517" s="12">
        <f>E518+E521</f>
        <v>0</v>
      </c>
      <c r="F517" s="12">
        <f t="shared" ref="F517:G517" si="204">F518+F521</f>
        <v>1010101.01</v>
      </c>
      <c r="G517" s="12">
        <f t="shared" si="204"/>
        <v>1010101.01</v>
      </c>
      <c r="H517" s="37"/>
      <c r="I517" s="55"/>
    </row>
    <row r="518" spans="1:9" ht="47.25" outlineLevel="5" x14ac:dyDescent="0.25">
      <c r="A518" s="15" t="s">
        <v>361</v>
      </c>
      <c r="B518" s="16" t="s">
        <v>175</v>
      </c>
      <c r="C518" s="17" t="s">
        <v>184</v>
      </c>
      <c r="D518" s="16" t="s">
        <v>1</v>
      </c>
      <c r="E518" s="12">
        <f t="shared" ref="E518:G519" si="205">E519</f>
        <v>0</v>
      </c>
      <c r="F518" s="13">
        <f t="shared" si="205"/>
        <v>1000000</v>
      </c>
      <c r="G518" s="13">
        <f t="shared" si="205"/>
        <v>1000000</v>
      </c>
      <c r="H518" s="37"/>
      <c r="I518" s="55"/>
    </row>
    <row r="519" spans="1:9" ht="31.5" outlineLevel="6" x14ac:dyDescent="0.25">
      <c r="A519" s="15" t="s">
        <v>18</v>
      </c>
      <c r="B519" s="16" t="s">
        <v>175</v>
      </c>
      <c r="C519" s="17" t="s">
        <v>184</v>
      </c>
      <c r="D519" s="16" t="s">
        <v>19</v>
      </c>
      <c r="E519" s="12">
        <f t="shared" si="205"/>
        <v>0</v>
      </c>
      <c r="F519" s="13">
        <f t="shared" si="205"/>
        <v>1000000</v>
      </c>
      <c r="G519" s="13">
        <f t="shared" si="205"/>
        <v>1000000</v>
      </c>
      <c r="H519" s="37"/>
      <c r="I519" s="55"/>
    </row>
    <row r="520" spans="1:9" ht="31.5" outlineLevel="7" x14ac:dyDescent="0.25">
      <c r="A520" s="15" t="s">
        <v>20</v>
      </c>
      <c r="B520" s="16" t="s">
        <v>175</v>
      </c>
      <c r="C520" s="17" t="s">
        <v>184</v>
      </c>
      <c r="D520" s="16" t="s">
        <v>21</v>
      </c>
      <c r="E520" s="12">
        <v>0</v>
      </c>
      <c r="F520" s="13">
        <v>1000000</v>
      </c>
      <c r="G520" s="13">
        <v>1000000</v>
      </c>
      <c r="H520" s="37"/>
      <c r="I520" s="55"/>
    </row>
    <row r="521" spans="1:9" ht="48.75" customHeight="1" outlineLevel="5" x14ac:dyDescent="0.25">
      <c r="A521" s="15" t="s">
        <v>362</v>
      </c>
      <c r="B521" s="16" t="s">
        <v>175</v>
      </c>
      <c r="C521" s="17" t="s">
        <v>185</v>
      </c>
      <c r="D521" s="16" t="s">
        <v>1</v>
      </c>
      <c r="E521" s="12">
        <f t="shared" ref="E521:G522" si="206">E522</f>
        <v>0</v>
      </c>
      <c r="F521" s="13">
        <f t="shared" si="206"/>
        <v>10101.01</v>
      </c>
      <c r="G521" s="13">
        <f t="shared" si="206"/>
        <v>10101.01</v>
      </c>
      <c r="H521" s="37"/>
      <c r="I521" s="55"/>
    </row>
    <row r="522" spans="1:9" ht="31.5" outlineLevel="6" x14ac:dyDescent="0.25">
      <c r="A522" s="15" t="s">
        <v>18</v>
      </c>
      <c r="B522" s="16" t="s">
        <v>175</v>
      </c>
      <c r="C522" s="17" t="s">
        <v>185</v>
      </c>
      <c r="D522" s="16" t="s">
        <v>19</v>
      </c>
      <c r="E522" s="12">
        <f t="shared" si="206"/>
        <v>0</v>
      </c>
      <c r="F522" s="13">
        <f t="shared" si="206"/>
        <v>10101.01</v>
      </c>
      <c r="G522" s="13">
        <f t="shared" si="206"/>
        <v>10101.01</v>
      </c>
      <c r="H522" s="37"/>
      <c r="I522" s="55"/>
    </row>
    <row r="523" spans="1:9" ht="31.5" outlineLevel="7" x14ac:dyDescent="0.25">
      <c r="A523" s="15" t="s">
        <v>20</v>
      </c>
      <c r="B523" s="16" t="s">
        <v>175</v>
      </c>
      <c r="C523" s="17" t="s">
        <v>185</v>
      </c>
      <c r="D523" s="16" t="s">
        <v>21</v>
      </c>
      <c r="E523" s="12">
        <v>0</v>
      </c>
      <c r="F523" s="13">
        <v>10101.01</v>
      </c>
      <c r="G523" s="13">
        <v>10101.01</v>
      </c>
      <c r="H523" s="37"/>
      <c r="I523" s="55"/>
    </row>
    <row r="524" spans="1:9" ht="15.75" outlineLevel="2" x14ac:dyDescent="0.25">
      <c r="A524" s="15" t="s">
        <v>186</v>
      </c>
      <c r="B524" s="16" t="s">
        <v>187</v>
      </c>
      <c r="C524" s="17" t="s">
        <v>0</v>
      </c>
      <c r="D524" s="16" t="s">
        <v>1</v>
      </c>
      <c r="E524" s="12">
        <f>E525</f>
        <v>120000</v>
      </c>
      <c r="F524" s="12">
        <f t="shared" ref="F524:G524" si="207">F525</f>
        <v>0</v>
      </c>
      <c r="G524" s="12">
        <f t="shared" si="207"/>
        <v>0</v>
      </c>
      <c r="H524" s="37"/>
      <c r="I524" s="55"/>
    </row>
    <row r="525" spans="1:9" ht="47.25" outlineLevel="2" x14ac:dyDescent="0.25">
      <c r="A525" s="15" t="s">
        <v>350</v>
      </c>
      <c r="B525" s="16" t="s">
        <v>187</v>
      </c>
      <c r="C525" s="17">
        <v>1200000000</v>
      </c>
      <c r="D525" s="16" t="s">
        <v>1</v>
      </c>
      <c r="E525" s="12">
        <f>E526</f>
        <v>120000</v>
      </c>
      <c r="F525" s="12">
        <f t="shared" ref="F525:G525" si="208">F526</f>
        <v>0</v>
      </c>
      <c r="G525" s="12">
        <f t="shared" si="208"/>
        <v>0</v>
      </c>
      <c r="H525" s="37"/>
      <c r="I525" s="55"/>
    </row>
    <row r="526" spans="1:9" ht="47.25" outlineLevel="2" x14ac:dyDescent="0.25">
      <c r="A526" s="15" t="s">
        <v>351</v>
      </c>
      <c r="B526" s="16" t="s">
        <v>187</v>
      </c>
      <c r="C526" s="17">
        <v>1200100000</v>
      </c>
      <c r="D526" s="16" t="s">
        <v>1</v>
      </c>
      <c r="E526" s="12">
        <f>E527</f>
        <v>120000</v>
      </c>
      <c r="F526" s="12">
        <f t="shared" ref="F526:G526" si="209">F527</f>
        <v>0</v>
      </c>
      <c r="G526" s="12">
        <f t="shared" si="209"/>
        <v>0</v>
      </c>
      <c r="H526" s="37"/>
      <c r="I526" s="55"/>
    </row>
    <row r="527" spans="1:9" ht="31.5" outlineLevel="2" x14ac:dyDescent="0.25">
      <c r="A527" s="15" t="s">
        <v>352</v>
      </c>
      <c r="B527" s="16" t="s">
        <v>187</v>
      </c>
      <c r="C527" s="17">
        <v>1200112010</v>
      </c>
      <c r="D527" s="16" t="s">
        <v>1</v>
      </c>
      <c r="E527" s="12">
        <f>E528</f>
        <v>120000</v>
      </c>
      <c r="F527" s="12">
        <f t="shared" ref="F527:G527" si="210">F528</f>
        <v>0</v>
      </c>
      <c r="G527" s="12">
        <f t="shared" si="210"/>
        <v>0</v>
      </c>
      <c r="H527" s="37"/>
      <c r="I527" s="55"/>
    </row>
    <row r="528" spans="1:9" ht="31.5" outlineLevel="2" x14ac:dyDescent="0.25">
      <c r="A528" s="15" t="s">
        <v>24</v>
      </c>
      <c r="B528" s="16" t="s">
        <v>187</v>
      </c>
      <c r="C528" s="17">
        <v>1200112010</v>
      </c>
      <c r="D528" s="18">
        <v>300</v>
      </c>
      <c r="E528" s="12">
        <f>E529</f>
        <v>120000</v>
      </c>
      <c r="F528" s="12">
        <f t="shared" ref="F528:G528" si="211">F529</f>
        <v>0</v>
      </c>
      <c r="G528" s="12">
        <f t="shared" si="211"/>
        <v>0</v>
      </c>
      <c r="H528" s="37"/>
      <c r="I528" s="55"/>
    </row>
    <row r="529" spans="1:9" ht="15.75" outlineLevel="2" x14ac:dyDescent="0.25">
      <c r="A529" s="15" t="s">
        <v>238</v>
      </c>
      <c r="B529" s="16" t="s">
        <v>187</v>
      </c>
      <c r="C529" s="17">
        <v>1200112010</v>
      </c>
      <c r="D529" s="18">
        <v>360</v>
      </c>
      <c r="E529" s="12">
        <v>120000</v>
      </c>
      <c r="F529" s="12">
        <v>0</v>
      </c>
      <c r="G529" s="12">
        <v>0</v>
      </c>
      <c r="H529" s="37"/>
      <c r="I529" s="55"/>
    </row>
    <row r="530" spans="1:9" ht="15.75" outlineLevel="2" x14ac:dyDescent="0.25">
      <c r="A530" s="15" t="s">
        <v>200</v>
      </c>
      <c r="B530" s="16" t="s">
        <v>201</v>
      </c>
      <c r="C530" s="17" t="s">
        <v>0</v>
      </c>
      <c r="D530" s="16" t="s">
        <v>1</v>
      </c>
      <c r="E530" s="12">
        <f>E531+E559+E540</f>
        <v>30929911</v>
      </c>
      <c r="F530" s="12">
        <f>F531+F559+F540</f>
        <v>29255755</v>
      </c>
      <c r="G530" s="12">
        <f>G531+G559+G540</f>
        <v>29799378</v>
      </c>
      <c r="H530" s="37"/>
      <c r="I530" s="55"/>
    </row>
    <row r="531" spans="1:9" ht="31.5" outlineLevel="3" x14ac:dyDescent="0.25">
      <c r="A531" s="15" t="s">
        <v>318</v>
      </c>
      <c r="B531" s="16" t="s">
        <v>201</v>
      </c>
      <c r="C531" s="17" t="s">
        <v>148</v>
      </c>
      <c r="D531" s="16" t="s">
        <v>1</v>
      </c>
      <c r="E531" s="12">
        <f>E532</f>
        <v>22885850</v>
      </c>
      <c r="F531" s="12">
        <f t="shared" ref="F531:G531" si="212">F532</f>
        <v>19672690</v>
      </c>
      <c r="G531" s="12">
        <f t="shared" si="212"/>
        <v>20098490</v>
      </c>
      <c r="H531" s="37"/>
      <c r="I531" s="55"/>
    </row>
    <row r="532" spans="1:9" ht="63" outlineLevel="4" x14ac:dyDescent="0.25">
      <c r="A532" s="15" t="s">
        <v>202</v>
      </c>
      <c r="B532" s="16" t="s">
        <v>201</v>
      </c>
      <c r="C532" s="17" t="s">
        <v>203</v>
      </c>
      <c r="D532" s="16" t="s">
        <v>1</v>
      </c>
      <c r="E532" s="12">
        <f>E533</f>
        <v>22885850</v>
      </c>
      <c r="F532" s="12">
        <f t="shared" ref="F532:G532" si="213">F533</f>
        <v>19672690</v>
      </c>
      <c r="G532" s="12">
        <f t="shared" si="213"/>
        <v>20098490</v>
      </c>
      <c r="H532" s="37"/>
      <c r="I532" s="55"/>
    </row>
    <row r="533" spans="1:9" ht="63" outlineLevel="5" x14ac:dyDescent="0.25">
      <c r="A533" s="15" t="s">
        <v>306</v>
      </c>
      <c r="B533" s="16" t="s">
        <v>201</v>
      </c>
      <c r="C533" s="17" t="s">
        <v>204</v>
      </c>
      <c r="D533" s="16" t="s">
        <v>1</v>
      </c>
      <c r="E533" s="12">
        <f>E534+E536+E538</f>
        <v>22885850</v>
      </c>
      <c r="F533" s="12">
        <f t="shared" ref="F533:G533" si="214">F534+F536+F538</f>
        <v>19672690</v>
      </c>
      <c r="G533" s="12">
        <f t="shared" si="214"/>
        <v>20098490</v>
      </c>
      <c r="H533" s="37"/>
      <c r="I533" s="55"/>
    </row>
    <row r="534" spans="1:9" ht="78.75" outlineLevel="6" x14ac:dyDescent="0.25">
      <c r="A534" s="15" t="s">
        <v>12</v>
      </c>
      <c r="B534" s="16" t="s">
        <v>201</v>
      </c>
      <c r="C534" s="17" t="s">
        <v>204</v>
      </c>
      <c r="D534" s="16" t="s">
        <v>13</v>
      </c>
      <c r="E534" s="12">
        <f>E535</f>
        <v>21546150</v>
      </c>
      <c r="F534" s="12">
        <f t="shared" ref="F534:G534" si="215">F535</f>
        <v>18692190</v>
      </c>
      <c r="G534" s="12">
        <f t="shared" si="215"/>
        <v>18692190</v>
      </c>
      <c r="H534" s="37"/>
      <c r="I534" s="55"/>
    </row>
    <row r="535" spans="1:9" ht="25.9" customHeight="1" outlineLevel="7" x14ac:dyDescent="0.25">
      <c r="A535" s="15" t="s">
        <v>56</v>
      </c>
      <c r="B535" s="16" t="s">
        <v>201</v>
      </c>
      <c r="C535" s="17" t="s">
        <v>204</v>
      </c>
      <c r="D535" s="16" t="s">
        <v>57</v>
      </c>
      <c r="E535" s="12">
        <v>21546150</v>
      </c>
      <c r="F535" s="13">
        <v>18692190</v>
      </c>
      <c r="G535" s="13">
        <v>18692190</v>
      </c>
      <c r="H535" s="37"/>
      <c r="I535" s="55"/>
    </row>
    <row r="536" spans="1:9" ht="31.5" outlineLevel="6" x14ac:dyDescent="0.25">
      <c r="A536" s="15" t="s">
        <v>18</v>
      </c>
      <c r="B536" s="16" t="s">
        <v>201</v>
      </c>
      <c r="C536" s="17" t="s">
        <v>204</v>
      </c>
      <c r="D536" s="16" t="s">
        <v>19</v>
      </c>
      <c r="E536" s="12">
        <f>E537</f>
        <v>1319500</v>
      </c>
      <c r="F536" s="12">
        <f t="shared" ref="F536:G536" si="216">F537</f>
        <v>959300</v>
      </c>
      <c r="G536" s="12">
        <f t="shared" si="216"/>
        <v>1385100</v>
      </c>
      <c r="H536" s="37"/>
      <c r="I536" s="55"/>
    </row>
    <row r="537" spans="1:9" ht="31.5" outlineLevel="7" x14ac:dyDescent="0.25">
      <c r="A537" s="15" t="s">
        <v>20</v>
      </c>
      <c r="B537" s="16" t="s">
        <v>201</v>
      </c>
      <c r="C537" s="17" t="s">
        <v>204</v>
      </c>
      <c r="D537" s="16" t="s">
        <v>21</v>
      </c>
      <c r="E537" s="12">
        <v>1319500</v>
      </c>
      <c r="F537" s="13">
        <v>959300</v>
      </c>
      <c r="G537" s="13">
        <v>1385100</v>
      </c>
      <c r="H537" s="37"/>
      <c r="I537" s="55"/>
    </row>
    <row r="538" spans="1:9" ht="15.75" outlineLevel="6" x14ac:dyDescent="0.25">
      <c r="A538" s="15" t="s">
        <v>28</v>
      </c>
      <c r="B538" s="16" t="s">
        <v>201</v>
      </c>
      <c r="C538" s="17" t="s">
        <v>204</v>
      </c>
      <c r="D538" s="16" t="s">
        <v>29</v>
      </c>
      <c r="E538" s="12">
        <f>E539</f>
        <v>20200</v>
      </c>
      <c r="F538" s="12">
        <f t="shared" ref="F538:G538" si="217">F539</f>
        <v>21200</v>
      </c>
      <c r="G538" s="12">
        <f t="shared" si="217"/>
        <v>21200</v>
      </c>
      <c r="H538" s="37"/>
      <c r="I538" s="55"/>
    </row>
    <row r="539" spans="1:9" ht="15.75" outlineLevel="7" x14ac:dyDescent="0.25">
      <c r="A539" s="15" t="s">
        <v>30</v>
      </c>
      <c r="B539" s="16" t="s">
        <v>201</v>
      </c>
      <c r="C539" s="17" t="s">
        <v>204</v>
      </c>
      <c r="D539" s="16" t="s">
        <v>31</v>
      </c>
      <c r="E539" s="12">
        <v>20200</v>
      </c>
      <c r="F539" s="13">
        <v>21200</v>
      </c>
      <c r="G539" s="13">
        <v>21200</v>
      </c>
      <c r="H539" s="37"/>
      <c r="I539" s="55"/>
    </row>
    <row r="540" spans="1:9" ht="36" customHeight="1" outlineLevel="7" x14ac:dyDescent="0.25">
      <c r="A540" s="76" t="s">
        <v>470</v>
      </c>
      <c r="B540" s="16" t="s">
        <v>201</v>
      </c>
      <c r="C540" s="17" t="s">
        <v>188</v>
      </c>
      <c r="D540" s="16" t="s">
        <v>1</v>
      </c>
      <c r="E540" s="12">
        <f>E541+E555</f>
        <v>4970060</v>
      </c>
      <c r="F540" s="12">
        <f>F541+F555</f>
        <v>6479900</v>
      </c>
      <c r="G540" s="12">
        <f>G541+G555</f>
        <v>6479900</v>
      </c>
      <c r="H540" s="37"/>
      <c r="I540" s="55"/>
    </row>
    <row r="541" spans="1:9" ht="47.25" outlineLevel="7" x14ac:dyDescent="0.25">
      <c r="A541" s="15" t="s">
        <v>189</v>
      </c>
      <c r="B541" s="16" t="s">
        <v>201</v>
      </c>
      <c r="C541" s="17" t="s">
        <v>190</v>
      </c>
      <c r="D541" s="16" t="s">
        <v>1</v>
      </c>
      <c r="E541" s="12">
        <f>E542+E547+E550</f>
        <v>4185060</v>
      </c>
      <c r="F541" s="12">
        <f t="shared" ref="F541:G541" si="218">F542+F547+F550</f>
        <v>5694900</v>
      </c>
      <c r="G541" s="12">
        <f t="shared" si="218"/>
        <v>5694900</v>
      </c>
      <c r="H541" s="37"/>
      <c r="I541" s="55"/>
    </row>
    <row r="542" spans="1:9" ht="31.5" outlineLevel="7" x14ac:dyDescent="0.25">
      <c r="A542" s="15" t="s">
        <v>191</v>
      </c>
      <c r="B542" s="16" t="s">
        <v>201</v>
      </c>
      <c r="C542" s="17" t="s">
        <v>192</v>
      </c>
      <c r="D542" s="16" t="s">
        <v>1</v>
      </c>
      <c r="E542" s="12">
        <f>E543+E545</f>
        <v>820000</v>
      </c>
      <c r="F542" s="12">
        <f t="shared" ref="F542:G542" si="219">F543+F545</f>
        <v>820000</v>
      </c>
      <c r="G542" s="12">
        <f t="shared" si="219"/>
        <v>820000</v>
      </c>
      <c r="H542" s="37"/>
      <c r="I542" s="55"/>
    </row>
    <row r="543" spans="1:9" ht="78.75" outlineLevel="7" x14ac:dyDescent="0.25">
      <c r="A543" s="15" t="s">
        <v>12</v>
      </c>
      <c r="B543" s="16" t="s">
        <v>201</v>
      </c>
      <c r="C543" s="17" t="s">
        <v>192</v>
      </c>
      <c r="D543" s="16" t="s">
        <v>13</v>
      </c>
      <c r="E543" s="12">
        <f>E544</f>
        <v>530000</v>
      </c>
      <c r="F543" s="12">
        <f t="shared" ref="F543:G543" si="220">F544</f>
        <v>530000</v>
      </c>
      <c r="G543" s="12">
        <f t="shared" si="220"/>
        <v>530000</v>
      </c>
      <c r="H543" s="37"/>
      <c r="I543" s="55"/>
    </row>
    <row r="544" spans="1:9" ht="21" customHeight="1" outlineLevel="7" x14ac:dyDescent="0.25">
      <c r="A544" s="15" t="s">
        <v>56</v>
      </c>
      <c r="B544" s="16" t="s">
        <v>201</v>
      </c>
      <c r="C544" s="17" t="s">
        <v>192</v>
      </c>
      <c r="D544" s="16" t="s">
        <v>57</v>
      </c>
      <c r="E544" s="12">
        <v>530000</v>
      </c>
      <c r="F544" s="13">
        <v>530000</v>
      </c>
      <c r="G544" s="13">
        <v>530000</v>
      </c>
      <c r="H544" s="37"/>
      <c r="I544" s="55"/>
    </row>
    <row r="545" spans="1:9" ht="31.5" outlineLevel="7" x14ac:dyDescent="0.25">
      <c r="A545" s="15" t="s">
        <v>18</v>
      </c>
      <c r="B545" s="16" t="s">
        <v>201</v>
      </c>
      <c r="C545" s="17" t="s">
        <v>192</v>
      </c>
      <c r="D545" s="16" t="s">
        <v>19</v>
      </c>
      <c r="E545" s="12">
        <f>E546</f>
        <v>290000</v>
      </c>
      <c r="F545" s="12">
        <f t="shared" ref="F545:G545" si="221">F546</f>
        <v>290000</v>
      </c>
      <c r="G545" s="12">
        <f t="shared" si="221"/>
        <v>290000</v>
      </c>
      <c r="H545" s="37"/>
      <c r="I545" s="55"/>
    </row>
    <row r="546" spans="1:9" ht="31.5" outlineLevel="7" x14ac:dyDescent="0.25">
      <c r="A546" s="15" t="s">
        <v>20</v>
      </c>
      <c r="B546" s="16" t="s">
        <v>201</v>
      </c>
      <c r="C546" s="17" t="s">
        <v>192</v>
      </c>
      <c r="D546" s="16" t="s">
        <v>21</v>
      </c>
      <c r="E546" s="12">
        <v>290000</v>
      </c>
      <c r="F546" s="13">
        <v>290000</v>
      </c>
      <c r="G546" s="13">
        <v>290000</v>
      </c>
      <c r="H546" s="37"/>
      <c r="I546" s="55"/>
    </row>
    <row r="547" spans="1:9" ht="31.5" outlineLevel="7" x14ac:dyDescent="0.25">
      <c r="A547" s="15" t="s">
        <v>193</v>
      </c>
      <c r="B547" s="16" t="s">
        <v>201</v>
      </c>
      <c r="C547" s="17" t="s">
        <v>194</v>
      </c>
      <c r="D547" s="16" t="s">
        <v>1</v>
      </c>
      <c r="E547" s="12">
        <f>E548</f>
        <v>95000</v>
      </c>
      <c r="F547" s="12">
        <f t="shared" ref="F547:G547" si="222">F548</f>
        <v>95000</v>
      </c>
      <c r="G547" s="12">
        <f t="shared" si="222"/>
        <v>95000</v>
      </c>
      <c r="H547" s="37"/>
      <c r="I547" s="55"/>
    </row>
    <row r="548" spans="1:9" ht="31.5" outlineLevel="7" x14ac:dyDescent="0.25">
      <c r="A548" s="15" t="s">
        <v>18</v>
      </c>
      <c r="B548" s="16" t="s">
        <v>201</v>
      </c>
      <c r="C548" s="17" t="s">
        <v>194</v>
      </c>
      <c r="D548" s="16" t="s">
        <v>19</v>
      </c>
      <c r="E548" s="12">
        <f>E549</f>
        <v>95000</v>
      </c>
      <c r="F548" s="12">
        <f t="shared" ref="F548:G548" si="223">F549</f>
        <v>95000</v>
      </c>
      <c r="G548" s="12">
        <f t="shared" si="223"/>
        <v>95000</v>
      </c>
      <c r="H548" s="37"/>
      <c r="I548" s="55"/>
    </row>
    <row r="549" spans="1:9" ht="31.5" outlineLevel="7" x14ac:dyDescent="0.25">
      <c r="A549" s="15" t="s">
        <v>20</v>
      </c>
      <c r="B549" s="16" t="s">
        <v>201</v>
      </c>
      <c r="C549" s="17" t="s">
        <v>194</v>
      </c>
      <c r="D549" s="16" t="s">
        <v>21</v>
      </c>
      <c r="E549" s="12">
        <v>95000</v>
      </c>
      <c r="F549" s="13">
        <v>95000</v>
      </c>
      <c r="G549" s="13">
        <v>95000</v>
      </c>
      <c r="H549" s="37"/>
      <c r="I549" s="55"/>
    </row>
    <row r="550" spans="1:9" ht="126" outlineLevel="7" x14ac:dyDescent="0.25">
      <c r="A550" s="15" t="s">
        <v>413</v>
      </c>
      <c r="B550" s="16" t="s">
        <v>201</v>
      </c>
      <c r="C550" s="17" t="s">
        <v>195</v>
      </c>
      <c r="D550" s="16" t="s">
        <v>1</v>
      </c>
      <c r="E550" s="12">
        <f>E551+E553</f>
        <v>3270060</v>
      </c>
      <c r="F550" s="12">
        <f t="shared" ref="F550:G550" si="224">F551+F553</f>
        <v>4779900</v>
      </c>
      <c r="G550" s="12">
        <f t="shared" si="224"/>
        <v>4779900</v>
      </c>
      <c r="H550" s="37"/>
      <c r="I550" s="55"/>
    </row>
    <row r="551" spans="1:9" ht="31.5" outlineLevel="7" x14ac:dyDescent="0.25">
      <c r="A551" s="15" t="s">
        <v>18</v>
      </c>
      <c r="B551" s="16" t="s">
        <v>201</v>
      </c>
      <c r="C551" s="17" t="s">
        <v>195</v>
      </c>
      <c r="D551" s="16" t="s">
        <v>19</v>
      </c>
      <c r="E551" s="12">
        <f>E552</f>
        <v>2720060</v>
      </c>
      <c r="F551" s="12">
        <f t="shared" ref="F551:G551" si="225">F552</f>
        <v>4079900</v>
      </c>
      <c r="G551" s="12">
        <f t="shared" si="225"/>
        <v>4079900</v>
      </c>
      <c r="H551" s="37"/>
      <c r="I551" s="55"/>
    </row>
    <row r="552" spans="1:9" ht="31.5" outlineLevel="7" x14ac:dyDescent="0.25">
      <c r="A552" s="15" t="s">
        <v>20</v>
      </c>
      <c r="B552" s="16" t="s">
        <v>201</v>
      </c>
      <c r="C552" s="17" t="s">
        <v>195</v>
      </c>
      <c r="D552" s="16" t="s">
        <v>21</v>
      </c>
      <c r="E552" s="12">
        <v>2720060</v>
      </c>
      <c r="F552" s="13">
        <v>4079900</v>
      </c>
      <c r="G552" s="13">
        <v>4079900</v>
      </c>
      <c r="H552" s="37"/>
      <c r="I552" s="55"/>
    </row>
    <row r="553" spans="1:9" ht="31.5" outlineLevel="7" x14ac:dyDescent="0.25">
      <c r="A553" s="15" t="s">
        <v>24</v>
      </c>
      <c r="B553" s="16" t="s">
        <v>201</v>
      </c>
      <c r="C553" s="17" t="s">
        <v>195</v>
      </c>
      <c r="D553" s="16" t="s">
        <v>25</v>
      </c>
      <c r="E553" s="12">
        <f>E554</f>
        <v>550000</v>
      </c>
      <c r="F553" s="12">
        <f t="shared" ref="F553:G553" si="226">F554</f>
        <v>700000</v>
      </c>
      <c r="G553" s="12">
        <f t="shared" si="226"/>
        <v>700000</v>
      </c>
      <c r="H553" s="37"/>
      <c r="I553" s="55"/>
    </row>
    <row r="554" spans="1:9" ht="31.5" outlineLevel="7" x14ac:dyDescent="0.25">
      <c r="A554" s="15" t="s">
        <v>26</v>
      </c>
      <c r="B554" s="16" t="s">
        <v>201</v>
      </c>
      <c r="C554" s="17" t="s">
        <v>195</v>
      </c>
      <c r="D554" s="16" t="s">
        <v>27</v>
      </c>
      <c r="E554" s="12">
        <v>550000</v>
      </c>
      <c r="F554" s="13">
        <v>700000</v>
      </c>
      <c r="G554" s="13">
        <v>700000</v>
      </c>
      <c r="H554" s="37"/>
      <c r="I554" s="55"/>
    </row>
    <row r="555" spans="1:9" ht="31.5" outlineLevel="7" x14ac:dyDescent="0.25">
      <c r="A555" s="15" t="s">
        <v>196</v>
      </c>
      <c r="B555" s="16" t="s">
        <v>201</v>
      </c>
      <c r="C555" s="17" t="s">
        <v>197</v>
      </c>
      <c r="D555" s="16" t="s">
        <v>1</v>
      </c>
      <c r="E555" s="12">
        <f>E556</f>
        <v>785000</v>
      </c>
      <c r="F555" s="12">
        <f>F556</f>
        <v>785000</v>
      </c>
      <c r="G555" s="12">
        <f>G556</f>
        <v>785000</v>
      </c>
      <c r="H555" s="37"/>
      <c r="I555" s="55"/>
    </row>
    <row r="556" spans="1:9" ht="15.75" outlineLevel="7" x14ac:dyDescent="0.25">
      <c r="A556" s="15" t="s">
        <v>198</v>
      </c>
      <c r="B556" s="16" t="s">
        <v>201</v>
      </c>
      <c r="C556" s="17" t="s">
        <v>199</v>
      </c>
      <c r="D556" s="16" t="s">
        <v>1</v>
      </c>
      <c r="E556" s="12">
        <f>E557</f>
        <v>785000</v>
      </c>
      <c r="F556" s="12">
        <f t="shared" ref="F556:G556" si="227">F557</f>
        <v>785000</v>
      </c>
      <c r="G556" s="12">
        <f t="shared" si="227"/>
        <v>785000</v>
      </c>
      <c r="H556" s="37"/>
      <c r="I556" s="55"/>
    </row>
    <row r="557" spans="1:9" ht="78.75" outlineLevel="7" x14ac:dyDescent="0.25">
      <c r="A557" s="15" t="s">
        <v>12</v>
      </c>
      <c r="B557" s="16" t="s">
        <v>201</v>
      </c>
      <c r="C557" s="17" t="s">
        <v>199</v>
      </c>
      <c r="D557" s="16" t="s">
        <v>13</v>
      </c>
      <c r="E557" s="12">
        <f>E558</f>
        <v>785000</v>
      </c>
      <c r="F557" s="12">
        <f t="shared" ref="F557:G557" si="228">F558</f>
        <v>785000</v>
      </c>
      <c r="G557" s="12">
        <f t="shared" si="228"/>
        <v>785000</v>
      </c>
      <c r="H557" s="37"/>
      <c r="I557" s="55"/>
    </row>
    <row r="558" spans="1:9" ht="18" customHeight="1" outlineLevel="7" x14ac:dyDescent="0.25">
      <c r="A558" s="15" t="s">
        <v>56</v>
      </c>
      <c r="B558" s="16" t="s">
        <v>201</v>
      </c>
      <c r="C558" s="17" t="s">
        <v>199</v>
      </c>
      <c r="D558" s="16" t="s">
        <v>57</v>
      </c>
      <c r="E558" s="12">
        <v>785000</v>
      </c>
      <c r="F558" s="13">
        <v>785000</v>
      </c>
      <c r="G558" s="13">
        <v>785000</v>
      </c>
      <c r="H558" s="37"/>
      <c r="I558" s="55"/>
    </row>
    <row r="559" spans="1:9" ht="19.899999999999999" customHeight="1" outlineLevel="3" x14ac:dyDescent="0.25">
      <c r="A559" s="15" t="s">
        <v>6</v>
      </c>
      <c r="B559" s="16" t="s">
        <v>201</v>
      </c>
      <c r="C559" s="17" t="s">
        <v>7</v>
      </c>
      <c r="D559" s="16" t="s">
        <v>1</v>
      </c>
      <c r="E559" s="12">
        <f>E560</f>
        <v>3074001</v>
      </c>
      <c r="F559" s="12">
        <f t="shared" ref="F559:G559" si="229">F560</f>
        <v>3103165</v>
      </c>
      <c r="G559" s="12">
        <f t="shared" si="229"/>
        <v>3220988</v>
      </c>
      <c r="H559" s="37"/>
      <c r="I559" s="55"/>
    </row>
    <row r="560" spans="1:9" ht="36.75" customHeight="1" outlineLevel="4" x14ac:dyDescent="0.25">
      <c r="A560" s="15" t="s">
        <v>8</v>
      </c>
      <c r="B560" s="16" t="s">
        <v>201</v>
      </c>
      <c r="C560" s="17" t="s">
        <v>9</v>
      </c>
      <c r="D560" s="16" t="s">
        <v>1</v>
      </c>
      <c r="E560" s="12">
        <f>E561</f>
        <v>3074001</v>
      </c>
      <c r="F560" s="12">
        <f t="shared" ref="F560:G560" si="230">F561</f>
        <v>3103165</v>
      </c>
      <c r="G560" s="12">
        <f t="shared" si="230"/>
        <v>3220988</v>
      </c>
      <c r="H560" s="37"/>
      <c r="I560" s="55"/>
    </row>
    <row r="561" spans="1:9" ht="47.25" outlineLevel="5" x14ac:dyDescent="0.25">
      <c r="A561" s="15" t="s">
        <v>205</v>
      </c>
      <c r="B561" s="16" t="s">
        <v>201</v>
      </c>
      <c r="C561" s="17" t="s">
        <v>206</v>
      </c>
      <c r="D561" s="16" t="s">
        <v>1</v>
      </c>
      <c r="E561" s="12">
        <f>E562+E564</f>
        <v>3074001</v>
      </c>
      <c r="F561" s="12">
        <f t="shared" ref="F561:G561" si="231">F562+F564</f>
        <v>3103165</v>
      </c>
      <c r="G561" s="12">
        <f t="shared" si="231"/>
        <v>3220988</v>
      </c>
      <c r="H561" s="37"/>
      <c r="I561" s="55"/>
    </row>
    <row r="562" spans="1:9" ht="78.75" outlineLevel="6" x14ac:dyDescent="0.25">
      <c r="A562" s="15" t="s">
        <v>12</v>
      </c>
      <c r="B562" s="16" t="s">
        <v>201</v>
      </c>
      <c r="C562" s="17" t="s">
        <v>206</v>
      </c>
      <c r="D562" s="16" t="s">
        <v>13</v>
      </c>
      <c r="E562" s="12">
        <f>E563</f>
        <v>2523699</v>
      </c>
      <c r="F562" s="12">
        <f t="shared" ref="F562:G562" si="232">F563</f>
        <v>2641013</v>
      </c>
      <c r="G562" s="12">
        <f t="shared" si="232"/>
        <v>2772122</v>
      </c>
      <c r="H562" s="37"/>
      <c r="I562" s="55"/>
    </row>
    <row r="563" spans="1:9" ht="16.899999999999999" customHeight="1" outlineLevel="7" x14ac:dyDescent="0.25">
      <c r="A563" s="15" t="s">
        <v>14</v>
      </c>
      <c r="B563" s="16" t="s">
        <v>201</v>
      </c>
      <c r="C563" s="17" t="s">
        <v>206</v>
      </c>
      <c r="D563" s="16" t="s">
        <v>15</v>
      </c>
      <c r="E563" s="12">
        <v>2523699</v>
      </c>
      <c r="F563" s="13">
        <v>2641013</v>
      </c>
      <c r="G563" s="13">
        <v>2772122</v>
      </c>
      <c r="H563" s="37"/>
      <c r="I563" s="55"/>
    </row>
    <row r="564" spans="1:9" ht="31.5" outlineLevel="6" x14ac:dyDescent="0.25">
      <c r="A564" s="15" t="s">
        <v>18</v>
      </c>
      <c r="B564" s="16" t="s">
        <v>201</v>
      </c>
      <c r="C564" s="17" t="s">
        <v>206</v>
      </c>
      <c r="D564" s="16" t="s">
        <v>19</v>
      </c>
      <c r="E564" s="12">
        <f>E565</f>
        <v>550302</v>
      </c>
      <c r="F564" s="12">
        <f t="shared" ref="F564:G564" si="233">F565</f>
        <v>462152</v>
      </c>
      <c r="G564" s="12">
        <f t="shared" si="233"/>
        <v>448866</v>
      </c>
      <c r="H564" s="37"/>
      <c r="I564" s="55"/>
    </row>
    <row r="565" spans="1:9" ht="31.5" outlineLevel="7" x14ac:dyDescent="0.25">
      <c r="A565" s="15" t="s">
        <v>20</v>
      </c>
      <c r="B565" s="16" t="s">
        <v>201</v>
      </c>
      <c r="C565" s="17" t="s">
        <v>206</v>
      </c>
      <c r="D565" s="16" t="s">
        <v>21</v>
      </c>
      <c r="E565" s="12">
        <v>550302</v>
      </c>
      <c r="F565" s="13">
        <v>462152</v>
      </c>
      <c r="G565" s="13">
        <v>448866</v>
      </c>
      <c r="H565" s="37"/>
      <c r="I565" s="55"/>
    </row>
    <row r="566" spans="1:9" ht="15.75" outlineLevel="1" x14ac:dyDescent="0.25">
      <c r="A566" s="15" t="s">
        <v>207</v>
      </c>
      <c r="B566" s="16" t="s">
        <v>208</v>
      </c>
      <c r="C566" s="17" t="s">
        <v>0</v>
      </c>
      <c r="D566" s="16" t="s">
        <v>1</v>
      </c>
      <c r="E566" s="12">
        <f>E567</f>
        <v>37803111.899999999</v>
      </c>
      <c r="F566" s="12">
        <f t="shared" ref="F566:G566" si="234">F567</f>
        <v>23326182.02</v>
      </c>
      <c r="G566" s="12">
        <f t="shared" si="234"/>
        <v>23719812.02</v>
      </c>
      <c r="H566" s="37"/>
      <c r="I566" s="55"/>
    </row>
    <row r="567" spans="1:9" ht="15.75" outlineLevel="2" x14ac:dyDescent="0.25">
      <c r="A567" s="15" t="s">
        <v>209</v>
      </c>
      <c r="B567" s="16" t="s">
        <v>210</v>
      </c>
      <c r="C567" s="17" t="s">
        <v>0</v>
      </c>
      <c r="D567" s="16" t="s">
        <v>1</v>
      </c>
      <c r="E567" s="12">
        <f>E568</f>
        <v>37803111.899999999</v>
      </c>
      <c r="F567" s="12">
        <f t="shared" ref="F567:G567" si="235">F568</f>
        <v>23326182.02</v>
      </c>
      <c r="G567" s="12">
        <f t="shared" si="235"/>
        <v>23719812.02</v>
      </c>
      <c r="H567" s="37"/>
      <c r="I567" s="55"/>
    </row>
    <row r="568" spans="1:9" ht="47.25" outlineLevel="3" x14ac:dyDescent="0.25">
      <c r="A568" s="15" t="s">
        <v>180</v>
      </c>
      <c r="B568" s="16" t="s">
        <v>210</v>
      </c>
      <c r="C568" s="17" t="s">
        <v>181</v>
      </c>
      <c r="D568" s="16" t="s">
        <v>1</v>
      </c>
      <c r="E568" s="12">
        <f>E569+E573+E587+E598+E607+E577+E611</f>
        <v>37803111.899999999</v>
      </c>
      <c r="F568" s="12">
        <f t="shared" ref="F568:G568" si="236">F569+F573+F587+F598+F607+F577</f>
        <v>23326182.02</v>
      </c>
      <c r="G568" s="12">
        <f t="shared" si="236"/>
        <v>23719812.02</v>
      </c>
      <c r="H568" s="37"/>
      <c r="I568" s="55"/>
    </row>
    <row r="569" spans="1:9" ht="31.5" outlineLevel="4" x14ac:dyDescent="0.25">
      <c r="A569" s="15" t="s">
        <v>211</v>
      </c>
      <c r="B569" s="16" t="s">
        <v>210</v>
      </c>
      <c r="C569" s="17" t="s">
        <v>212</v>
      </c>
      <c r="D569" s="16" t="s">
        <v>1</v>
      </c>
      <c r="E569" s="12">
        <f>E570</f>
        <v>200000</v>
      </c>
      <c r="F569" s="12">
        <f t="shared" ref="F569:G570" si="237">F570</f>
        <v>0</v>
      </c>
      <c r="G569" s="12">
        <f t="shared" si="237"/>
        <v>0</v>
      </c>
      <c r="H569" s="37"/>
      <c r="I569" s="55"/>
    </row>
    <row r="570" spans="1:9" ht="37.15" customHeight="1" outlineLevel="5" x14ac:dyDescent="0.25">
      <c r="A570" s="15" t="s">
        <v>213</v>
      </c>
      <c r="B570" s="16" t="s">
        <v>210</v>
      </c>
      <c r="C570" s="17">
        <v>5600108010</v>
      </c>
      <c r="D570" s="16" t="s">
        <v>1</v>
      </c>
      <c r="E570" s="12">
        <f>E571</f>
        <v>200000</v>
      </c>
      <c r="F570" s="12">
        <f t="shared" si="237"/>
        <v>0</v>
      </c>
      <c r="G570" s="12">
        <f t="shared" si="237"/>
        <v>0</v>
      </c>
      <c r="H570" s="37"/>
      <c r="I570" s="55"/>
    </row>
    <row r="571" spans="1:9" ht="31.5" outlineLevel="6" x14ac:dyDescent="0.25">
      <c r="A571" s="15" t="s">
        <v>18</v>
      </c>
      <c r="B571" s="16" t="s">
        <v>210</v>
      </c>
      <c r="C571" s="17" t="s">
        <v>214</v>
      </c>
      <c r="D571" s="16" t="s">
        <v>19</v>
      </c>
      <c r="E571" s="12">
        <f>E572</f>
        <v>200000</v>
      </c>
      <c r="F571" s="12">
        <f t="shared" ref="F571:G571" si="238">F572</f>
        <v>0</v>
      </c>
      <c r="G571" s="12">
        <f t="shared" si="238"/>
        <v>0</v>
      </c>
      <c r="H571" s="37"/>
      <c r="I571" s="55"/>
    </row>
    <row r="572" spans="1:9" ht="31.5" outlineLevel="7" x14ac:dyDescent="0.25">
      <c r="A572" s="15" t="s">
        <v>20</v>
      </c>
      <c r="B572" s="16" t="s">
        <v>210</v>
      </c>
      <c r="C572" s="17" t="s">
        <v>214</v>
      </c>
      <c r="D572" s="16" t="s">
        <v>21</v>
      </c>
      <c r="E572" s="12">
        <v>200000</v>
      </c>
      <c r="F572" s="13">
        <v>0</v>
      </c>
      <c r="G572" s="13">
        <v>0</v>
      </c>
      <c r="H572" s="37"/>
      <c r="I572" s="55"/>
    </row>
    <row r="573" spans="1:9" ht="39.6" customHeight="1" outlineLevel="4" x14ac:dyDescent="0.25">
      <c r="A573" s="15" t="s">
        <v>215</v>
      </c>
      <c r="B573" s="16" t="s">
        <v>210</v>
      </c>
      <c r="C573" s="17" t="s">
        <v>216</v>
      </c>
      <c r="D573" s="16" t="s">
        <v>1</v>
      </c>
      <c r="E573" s="12">
        <f>E574</f>
        <v>400000</v>
      </c>
      <c r="F573" s="12">
        <f t="shared" ref="F573:G574" si="239">F574</f>
        <v>0</v>
      </c>
      <c r="G573" s="12">
        <f t="shared" si="239"/>
        <v>0</v>
      </c>
      <c r="H573" s="37"/>
      <c r="I573" s="55"/>
    </row>
    <row r="574" spans="1:9" ht="31.5" outlineLevel="5" x14ac:dyDescent="0.25">
      <c r="A574" s="15" t="s">
        <v>217</v>
      </c>
      <c r="B574" s="16" t="s">
        <v>210</v>
      </c>
      <c r="C574" s="17" t="s">
        <v>218</v>
      </c>
      <c r="D574" s="16" t="s">
        <v>1</v>
      </c>
      <c r="E574" s="12">
        <f>E575</f>
        <v>400000</v>
      </c>
      <c r="F574" s="12">
        <f t="shared" si="239"/>
        <v>0</v>
      </c>
      <c r="G574" s="12">
        <f t="shared" si="239"/>
        <v>0</v>
      </c>
      <c r="H574" s="37"/>
      <c r="I574" s="55"/>
    </row>
    <row r="575" spans="1:9" ht="31.5" outlineLevel="6" x14ac:dyDescent="0.25">
      <c r="A575" s="15" t="s">
        <v>18</v>
      </c>
      <c r="B575" s="16" t="s">
        <v>210</v>
      </c>
      <c r="C575" s="17" t="s">
        <v>218</v>
      </c>
      <c r="D575" s="16" t="s">
        <v>19</v>
      </c>
      <c r="E575" s="12">
        <f>E576</f>
        <v>400000</v>
      </c>
      <c r="F575" s="12">
        <f t="shared" ref="F575:G575" si="240">F576</f>
        <v>0</v>
      </c>
      <c r="G575" s="12">
        <f t="shared" si="240"/>
        <v>0</v>
      </c>
      <c r="H575" s="37"/>
      <c r="I575" s="55"/>
    </row>
    <row r="576" spans="1:9" ht="21.75" customHeight="1" outlineLevel="7" x14ac:dyDescent="0.25">
      <c r="A576" s="15" t="s">
        <v>20</v>
      </c>
      <c r="B576" s="16" t="s">
        <v>210</v>
      </c>
      <c r="C576" s="17" t="s">
        <v>218</v>
      </c>
      <c r="D576" s="16" t="s">
        <v>21</v>
      </c>
      <c r="E576" s="12">
        <v>400000</v>
      </c>
      <c r="F576" s="13">
        <v>0</v>
      </c>
      <c r="G576" s="13">
        <v>0</v>
      </c>
      <c r="H576" s="37"/>
      <c r="I576" s="55"/>
    </row>
    <row r="577" spans="1:9" ht="23.25" customHeight="1" outlineLevel="7" x14ac:dyDescent="0.25">
      <c r="A577" s="15" t="s">
        <v>356</v>
      </c>
      <c r="B577" s="16" t="s">
        <v>210</v>
      </c>
      <c r="C577" s="17" t="s">
        <v>357</v>
      </c>
      <c r="D577" s="16" t="s">
        <v>1</v>
      </c>
      <c r="E577" s="12">
        <f>E578+E581+E584</f>
        <v>169702.02</v>
      </c>
      <c r="F577" s="12">
        <f t="shared" ref="F577:G577" si="241">F578+F581+F584</f>
        <v>169702.02</v>
      </c>
      <c r="G577" s="12">
        <f t="shared" si="241"/>
        <v>169702.02</v>
      </c>
      <c r="H577" s="37"/>
      <c r="I577" s="55"/>
    </row>
    <row r="578" spans="1:9" ht="35.25" customHeight="1" outlineLevel="5" x14ac:dyDescent="0.25">
      <c r="A578" s="15" t="s">
        <v>345</v>
      </c>
      <c r="B578" s="16" t="s">
        <v>210</v>
      </c>
      <c r="C578" s="17" t="s">
        <v>219</v>
      </c>
      <c r="D578" s="16" t="s">
        <v>1</v>
      </c>
      <c r="E578" s="12">
        <f>E579</f>
        <v>168005</v>
      </c>
      <c r="F578" s="12">
        <f t="shared" ref="F578:G578" si="242">F579</f>
        <v>168005</v>
      </c>
      <c r="G578" s="12">
        <f t="shared" si="242"/>
        <v>168005</v>
      </c>
      <c r="H578" s="37"/>
      <c r="I578" s="55"/>
    </row>
    <row r="579" spans="1:9" ht="23.25" customHeight="1" outlineLevel="6" x14ac:dyDescent="0.25">
      <c r="A579" s="15" t="s">
        <v>18</v>
      </c>
      <c r="B579" s="16" t="s">
        <v>210</v>
      </c>
      <c r="C579" s="17" t="s">
        <v>219</v>
      </c>
      <c r="D579" s="16" t="s">
        <v>19</v>
      </c>
      <c r="E579" s="12">
        <f>E580</f>
        <v>168005</v>
      </c>
      <c r="F579" s="12">
        <f t="shared" ref="F579:G579" si="243">F580</f>
        <v>168005</v>
      </c>
      <c r="G579" s="12">
        <f t="shared" si="243"/>
        <v>168005</v>
      </c>
      <c r="H579" s="37"/>
      <c r="I579" s="55"/>
    </row>
    <row r="580" spans="1:9" ht="21.75" customHeight="1" outlineLevel="7" x14ac:dyDescent="0.25">
      <c r="A580" s="15" t="s">
        <v>20</v>
      </c>
      <c r="B580" s="16" t="s">
        <v>210</v>
      </c>
      <c r="C580" s="17" t="s">
        <v>219</v>
      </c>
      <c r="D580" s="16" t="s">
        <v>21</v>
      </c>
      <c r="E580" s="12">
        <v>168005</v>
      </c>
      <c r="F580" s="13">
        <v>168005</v>
      </c>
      <c r="G580" s="13">
        <v>168005</v>
      </c>
      <c r="H580" s="37"/>
      <c r="I580" s="55"/>
    </row>
    <row r="581" spans="1:9" ht="51.75" customHeight="1" outlineLevel="5" x14ac:dyDescent="0.25">
      <c r="A581" s="15" t="s">
        <v>363</v>
      </c>
      <c r="B581" s="16" t="s">
        <v>210</v>
      </c>
      <c r="C581" s="17" t="s">
        <v>220</v>
      </c>
      <c r="D581" s="16" t="s">
        <v>1</v>
      </c>
      <c r="E581" s="12">
        <f>E582</f>
        <v>0</v>
      </c>
      <c r="F581" s="12">
        <f t="shared" ref="F581:G581" si="244">F582</f>
        <v>0</v>
      </c>
      <c r="G581" s="12">
        <f t="shared" si="244"/>
        <v>0</v>
      </c>
      <c r="H581" s="37"/>
      <c r="I581" s="55"/>
    </row>
    <row r="582" spans="1:9" ht="18" customHeight="1" outlineLevel="6" x14ac:dyDescent="0.25">
      <c r="A582" s="15" t="s">
        <v>18</v>
      </c>
      <c r="B582" s="16" t="s">
        <v>210</v>
      </c>
      <c r="C582" s="17" t="s">
        <v>220</v>
      </c>
      <c r="D582" s="16" t="s">
        <v>19</v>
      </c>
      <c r="E582" s="12">
        <f>E583</f>
        <v>0</v>
      </c>
      <c r="F582" s="12">
        <f t="shared" ref="F582:G582" si="245">F583</f>
        <v>0</v>
      </c>
      <c r="G582" s="12">
        <f t="shared" si="245"/>
        <v>0</v>
      </c>
      <c r="H582" s="37"/>
      <c r="I582" s="55"/>
    </row>
    <row r="583" spans="1:9" ht="19.149999999999999" customHeight="1" outlineLevel="7" x14ac:dyDescent="0.25">
      <c r="A583" s="15" t="s">
        <v>20</v>
      </c>
      <c r="B583" s="16" t="s">
        <v>210</v>
      </c>
      <c r="C583" s="17" t="s">
        <v>220</v>
      </c>
      <c r="D583" s="16" t="s">
        <v>21</v>
      </c>
      <c r="E583" s="12">
        <v>0</v>
      </c>
      <c r="F583" s="13">
        <v>0</v>
      </c>
      <c r="G583" s="13">
        <v>0</v>
      </c>
      <c r="H583" s="37"/>
      <c r="I583" s="55"/>
    </row>
    <row r="584" spans="1:9" ht="43.9" customHeight="1" outlineLevel="5" x14ac:dyDescent="0.25">
      <c r="A584" s="15" t="s">
        <v>364</v>
      </c>
      <c r="B584" s="16" t="s">
        <v>210</v>
      </c>
      <c r="C584" s="17" t="s">
        <v>221</v>
      </c>
      <c r="D584" s="16" t="s">
        <v>1</v>
      </c>
      <c r="E584" s="12">
        <f>E585</f>
        <v>1697.02</v>
      </c>
      <c r="F584" s="12">
        <f t="shared" ref="F584:G584" si="246">F585</f>
        <v>1697.02</v>
      </c>
      <c r="G584" s="12">
        <f t="shared" si="246"/>
        <v>1697.02</v>
      </c>
      <c r="H584" s="37"/>
      <c r="I584" s="55"/>
    </row>
    <row r="585" spans="1:9" ht="31.5" outlineLevel="6" x14ac:dyDescent="0.25">
      <c r="A585" s="15" t="s">
        <v>18</v>
      </c>
      <c r="B585" s="16" t="s">
        <v>210</v>
      </c>
      <c r="C585" s="17" t="s">
        <v>221</v>
      </c>
      <c r="D585" s="16" t="s">
        <v>19</v>
      </c>
      <c r="E585" s="12">
        <f>E586</f>
        <v>1697.02</v>
      </c>
      <c r="F585" s="12">
        <f t="shared" ref="F585:G585" si="247">F586</f>
        <v>1697.02</v>
      </c>
      <c r="G585" s="12">
        <f t="shared" si="247"/>
        <v>1697.02</v>
      </c>
      <c r="H585" s="37"/>
      <c r="I585" s="55"/>
    </row>
    <row r="586" spans="1:9" ht="31.5" outlineLevel="7" x14ac:dyDescent="0.25">
      <c r="A586" s="15" t="s">
        <v>20</v>
      </c>
      <c r="B586" s="16" t="s">
        <v>210</v>
      </c>
      <c r="C586" s="17" t="s">
        <v>221</v>
      </c>
      <c r="D586" s="16" t="s">
        <v>21</v>
      </c>
      <c r="E586" s="12">
        <v>1697.02</v>
      </c>
      <c r="F586" s="13">
        <v>1697.02</v>
      </c>
      <c r="G586" s="13">
        <v>1697.02</v>
      </c>
      <c r="H586" s="37"/>
      <c r="I586" s="55"/>
    </row>
    <row r="587" spans="1:9" ht="35.450000000000003" customHeight="1" outlineLevel="4" x14ac:dyDescent="0.25">
      <c r="A587" s="15" t="s">
        <v>182</v>
      </c>
      <c r="B587" s="16" t="s">
        <v>210</v>
      </c>
      <c r="C587" s="17" t="s">
        <v>183</v>
      </c>
      <c r="D587" s="16" t="s">
        <v>1</v>
      </c>
      <c r="E587" s="12">
        <f>E588+E591</f>
        <v>18119060</v>
      </c>
      <c r="F587" s="12">
        <f t="shared" ref="F587:G587" si="248">F588+F591</f>
        <v>15583650</v>
      </c>
      <c r="G587" s="12">
        <f t="shared" si="248"/>
        <v>15894250</v>
      </c>
      <c r="H587" s="37"/>
      <c r="I587" s="55"/>
    </row>
    <row r="588" spans="1:9" ht="47.25" outlineLevel="5" x14ac:dyDescent="0.25">
      <c r="A588" s="15" t="s">
        <v>222</v>
      </c>
      <c r="B588" s="16" t="s">
        <v>210</v>
      </c>
      <c r="C588" s="17" t="s">
        <v>223</v>
      </c>
      <c r="D588" s="16" t="s">
        <v>1</v>
      </c>
      <c r="E588" s="12">
        <f>E589</f>
        <v>96000</v>
      </c>
      <c r="F588" s="12">
        <f t="shared" ref="F588:G588" si="249">F589</f>
        <v>96000</v>
      </c>
      <c r="G588" s="12">
        <f t="shared" si="249"/>
        <v>96000</v>
      </c>
      <c r="H588" s="37"/>
      <c r="I588" s="55"/>
    </row>
    <row r="589" spans="1:9" ht="33.6" customHeight="1" outlineLevel="6" x14ac:dyDescent="0.25">
      <c r="A589" s="15" t="s">
        <v>18</v>
      </c>
      <c r="B589" s="16" t="s">
        <v>210</v>
      </c>
      <c r="C589" s="17" t="s">
        <v>223</v>
      </c>
      <c r="D589" s="16" t="s">
        <v>19</v>
      </c>
      <c r="E589" s="12">
        <f>E590</f>
        <v>96000</v>
      </c>
      <c r="F589" s="12">
        <f>F590</f>
        <v>96000</v>
      </c>
      <c r="G589" s="12">
        <f>G590</f>
        <v>96000</v>
      </c>
      <c r="H589" s="37"/>
      <c r="I589" s="55"/>
    </row>
    <row r="590" spans="1:9" ht="23.25" customHeight="1" outlineLevel="7" x14ac:dyDescent="0.25">
      <c r="A590" s="15" t="s">
        <v>20</v>
      </c>
      <c r="B590" s="16" t="s">
        <v>210</v>
      </c>
      <c r="C590" s="17" t="s">
        <v>223</v>
      </c>
      <c r="D590" s="16" t="s">
        <v>21</v>
      </c>
      <c r="E590" s="12">
        <v>96000</v>
      </c>
      <c r="F590" s="13">
        <v>96000</v>
      </c>
      <c r="G590" s="13">
        <v>96000</v>
      </c>
      <c r="H590" s="37"/>
      <c r="I590" s="55"/>
    </row>
    <row r="591" spans="1:9" ht="34.5" customHeight="1" outlineLevel="5" x14ac:dyDescent="0.25">
      <c r="A591" s="15" t="s">
        <v>224</v>
      </c>
      <c r="B591" s="16" t="s">
        <v>210</v>
      </c>
      <c r="C591" s="17" t="s">
        <v>225</v>
      </c>
      <c r="D591" s="16" t="s">
        <v>1</v>
      </c>
      <c r="E591" s="12">
        <f>E592+E594+E596</f>
        <v>18023060</v>
      </c>
      <c r="F591" s="12">
        <f t="shared" ref="F591:G591" si="250">F592+F594+F596</f>
        <v>15487650</v>
      </c>
      <c r="G591" s="12">
        <f t="shared" si="250"/>
        <v>15798250</v>
      </c>
      <c r="H591" s="37"/>
      <c r="I591" s="55"/>
    </row>
    <row r="592" spans="1:9" ht="53.25" customHeight="1" outlineLevel="6" x14ac:dyDescent="0.25">
      <c r="A592" s="15" t="s">
        <v>12</v>
      </c>
      <c r="B592" s="16" t="s">
        <v>210</v>
      </c>
      <c r="C592" s="17" t="s">
        <v>225</v>
      </c>
      <c r="D592" s="16" t="s">
        <v>13</v>
      </c>
      <c r="E592" s="12">
        <f>E593</f>
        <v>16557560</v>
      </c>
      <c r="F592" s="12">
        <f t="shared" ref="F592:G592" si="251">F593</f>
        <v>14284950</v>
      </c>
      <c r="G592" s="12">
        <f t="shared" si="251"/>
        <v>14284950</v>
      </c>
      <c r="H592" s="37"/>
      <c r="I592" s="55"/>
    </row>
    <row r="593" spans="1:9" ht="21.75" customHeight="1" outlineLevel="7" x14ac:dyDescent="0.25">
      <c r="A593" s="15" t="s">
        <v>56</v>
      </c>
      <c r="B593" s="16" t="s">
        <v>210</v>
      </c>
      <c r="C593" s="17" t="s">
        <v>225</v>
      </c>
      <c r="D593" s="16" t="s">
        <v>57</v>
      </c>
      <c r="E593" s="12">
        <v>16557560</v>
      </c>
      <c r="F593" s="13">
        <v>14284950</v>
      </c>
      <c r="G593" s="13">
        <v>14284950</v>
      </c>
      <c r="H593" s="37"/>
      <c r="I593" s="55"/>
    </row>
    <row r="594" spans="1:9" ht="30.6" customHeight="1" outlineLevel="6" x14ac:dyDescent="0.25">
      <c r="A594" s="15" t="s">
        <v>18</v>
      </c>
      <c r="B594" s="16" t="s">
        <v>210</v>
      </c>
      <c r="C594" s="17" t="s">
        <v>225</v>
      </c>
      <c r="D594" s="16" t="s">
        <v>19</v>
      </c>
      <c r="E594" s="12">
        <f>E595</f>
        <v>1463800</v>
      </c>
      <c r="F594" s="12">
        <f t="shared" ref="F594:G594" si="252">F595</f>
        <v>1201000</v>
      </c>
      <c r="G594" s="12">
        <f t="shared" si="252"/>
        <v>1511600</v>
      </c>
      <c r="H594" s="37"/>
      <c r="I594" s="55"/>
    </row>
    <row r="595" spans="1:9" ht="31.9" customHeight="1" outlineLevel="7" x14ac:dyDescent="0.25">
      <c r="A595" s="15" t="s">
        <v>20</v>
      </c>
      <c r="B595" s="16" t="s">
        <v>210</v>
      </c>
      <c r="C595" s="17" t="s">
        <v>225</v>
      </c>
      <c r="D595" s="16" t="s">
        <v>21</v>
      </c>
      <c r="E595" s="12">
        <v>1463800</v>
      </c>
      <c r="F595" s="13">
        <v>1201000</v>
      </c>
      <c r="G595" s="13">
        <v>1511600</v>
      </c>
      <c r="H595" s="37"/>
      <c r="I595" s="55"/>
    </row>
    <row r="596" spans="1:9" ht="25.5" customHeight="1" outlineLevel="6" x14ac:dyDescent="0.25">
      <c r="A596" s="15" t="s">
        <v>28</v>
      </c>
      <c r="B596" s="16" t="s">
        <v>210</v>
      </c>
      <c r="C596" s="17" t="s">
        <v>225</v>
      </c>
      <c r="D596" s="16" t="s">
        <v>29</v>
      </c>
      <c r="E596" s="12">
        <f>E597</f>
        <v>1700</v>
      </c>
      <c r="F596" s="12">
        <f t="shared" ref="F596:G596" si="253">F597</f>
        <v>1700</v>
      </c>
      <c r="G596" s="12">
        <f t="shared" si="253"/>
        <v>1700</v>
      </c>
      <c r="H596" s="37"/>
      <c r="I596" s="55"/>
    </row>
    <row r="597" spans="1:9" ht="25.5" customHeight="1" outlineLevel="7" x14ac:dyDescent="0.25">
      <c r="A597" s="15" t="s">
        <v>30</v>
      </c>
      <c r="B597" s="16" t="s">
        <v>210</v>
      </c>
      <c r="C597" s="17" t="s">
        <v>225</v>
      </c>
      <c r="D597" s="16" t="s">
        <v>31</v>
      </c>
      <c r="E597" s="12">
        <v>1700</v>
      </c>
      <c r="F597" s="13">
        <v>1700</v>
      </c>
      <c r="G597" s="13">
        <v>1700</v>
      </c>
      <c r="H597" s="37"/>
      <c r="I597" s="55"/>
    </row>
    <row r="598" spans="1:9" ht="37.5" customHeight="1" outlineLevel="4" x14ac:dyDescent="0.25">
      <c r="A598" s="15" t="s">
        <v>226</v>
      </c>
      <c r="B598" s="16" t="s">
        <v>210</v>
      </c>
      <c r="C598" s="17" t="s">
        <v>227</v>
      </c>
      <c r="D598" s="16" t="s">
        <v>1</v>
      </c>
      <c r="E598" s="12">
        <f>E599+E602</f>
        <v>8758196.5099999998</v>
      </c>
      <c r="F598" s="12">
        <f t="shared" ref="F598:G598" si="254">F599+F602</f>
        <v>7572830</v>
      </c>
      <c r="G598" s="12">
        <f t="shared" si="254"/>
        <v>7655860</v>
      </c>
      <c r="H598" s="37"/>
      <c r="I598" s="55"/>
    </row>
    <row r="599" spans="1:9" ht="37.5" customHeight="1" outlineLevel="5" x14ac:dyDescent="0.25">
      <c r="A599" s="15" t="s">
        <v>228</v>
      </c>
      <c r="B599" s="16" t="s">
        <v>210</v>
      </c>
      <c r="C599" s="17" t="s">
        <v>229</v>
      </c>
      <c r="D599" s="16" t="s">
        <v>1</v>
      </c>
      <c r="E599" s="12">
        <f>E600</f>
        <v>6500</v>
      </c>
      <c r="F599" s="12">
        <f t="shared" ref="F599:G599" si="255">F600</f>
        <v>7000</v>
      </c>
      <c r="G599" s="12">
        <f t="shared" si="255"/>
        <v>7500</v>
      </c>
      <c r="H599" s="37"/>
      <c r="I599" s="55"/>
    </row>
    <row r="600" spans="1:9" ht="36" customHeight="1" outlineLevel="6" x14ac:dyDescent="0.25">
      <c r="A600" s="15" t="s">
        <v>18</v>
      </c>
      <c r="B600" s="16" t="s">
        <v>210</v>
      </c>
      <c r="C600" s="17" t="s">
        <v>229</v>
      </c>
      <c r="D600" s="16" t="s">
        <v>19</v>
      </c>
      <c r="E600" s="12">
        <f>E601</f>
        <v>6500</v>
      </c>
      <c r="F600" s="12">
        <f t="shared" ref="F600:G600" si="256">F601</f>
        <v>7000</v>
      </c>
      <c r="G600" s="12">
        <f t="shared" si="256"/>
        <v>7500</v>
      </c>
      <c r="H600" s="37"/>
      <c r="I600" s="55"/>
    </row>
    <row r="601" spans="1:9" ht="33" customHeight="1" outlineLevel="7" x14ac:dyDescent="0.25">
      <c r="A601" s="15" t="s">
        <v>20</v>
      </c>
      <c r="B601" s="16" t="s">
        <v>210</v>
      </c>
      <c r="C601" s="17" t="s">
        <v>229</v>
      </c>
      <c r="D601" s="16" t="s">
        <v>21</v>
      </c>
      <c r="E601" s="12">
        <v>6500</v>
      </c>
      <c r="F601" s="13">
        <v>7000</v>
      </c>
      <c r="G601" s="13">
        <v>7500</v>
      </c>
      <c r="H601" s="37"/>
      <c r="I601" s="55"/>
    </row>
    <row r="602" spans="1:9" ht="33" customHeight="1" outlineLevel="5" x14ac:dyDescent="0.25">
      <c r="A602" s="15" t="s">
        <v>230</v>
      </c>
      <c r="B602" s="16" t="s">
        <v>210</v>
      </c>
      <c r="C602" s="17" t="s">
        <v>231</v>
      </c>
      <c r="D602" s="16" t="s">
        <v>1</v>
      </c>
      <c r="E602" s="12">
        <f>E603+E605</f>
        <v>8751696.5099999998</v>
      </c>
      <c r="F602" s="12">
        <f t="shared" ref="F602:G602" si="257">F603+F605</f>
        <v>7565830</v>
      </c>
      <c r="G602" s="12">
        <f t="shared" si="257"/>
        <v>7648360</v>
      </c>
      <c r="H602" s="37"/>
      <c r="I602" s="55"/>
    </row>
    <row r="603" spans="1:9" ht="52.5" customHeight="1" outlineLevel="6" x14ac:dyDescent="0.25">
      <c r="A603" s="15" t="s">
        <v>12</v>
      </c>
      <c r="B603" s="16" t="s">
        <v>210</v>
      </c>
      <c r="C603" s="17" t="s">
        <v>231</v>
      </c>
      <c r="D603" s="16" t="s">
        <v>13</v>
      </c>
      <c r="E603" s="12">
        <f>E604</f>
        <v>8285650</v>
      </c>
      <c r="F603" s="12">
        <f t="shared" ref="F603:G603" si="258">F604</f>
        <v>7184250</v>
      </c>
      <c r="G603" s="12">
        <f t="shared" si="258"/>
        <v>7184250</v>
      </c>
      <c r="H603" s="37"/>
      <c r="I603" s="55"/>
    </row>
    <row r="604" spans="1:9" ht="24" customHeight="1" outlineLevel="7" x14ac:dyDescent="0.25">
      <c r="A604" s="15" t="s">
        <v>56</v>
      </c>
      <c r="B604" s="16" t="s">
        <v>210</v>
      </c>
      <c r="C604" s="17" t="s">
        <v>231</v>
      </c>
      <c r="D604" s="16" t="s">
        <v>57</v>
      </c>
      <c r="E604" s="12">
        <v>8285650</v>
      </c>
      <c r="F604" s="13">
        <v>7184250</v>
      </c>
      <c r="G604" s="13">
        <v>7184250</v>
      </c>
      <c r="H604" s="37"/>
      <c r="I604" s="55"/>
    </row>
    <row r="605" spans="1:9" ht="30" customHeight="1" outlineLevel="6" x14ac:dyDescent="0.25">
      <c r="A605" s="15" t="s">
        <v>18</v>
      </c>
      <c r="B605" s="16" t="s">
        <v>210</v>
      </c>
      <c r="C605" s="17" t="s">
        <v>231</v>
      </c>
      <c r="D605" s="16" t="s">
        <v>19</v>
      </c>
      <c r="E605" s="12">
        <f>E606</f>
        <v>466046.51</v>
      </c>
      <c r="F605" s="12">
        <f t="shared" ref="F605:G605" si="259">F606</f>
        <v>381580</v>
      </c>
      <c r="G605" s="12">
        <f t="shared" si="259"/>
        <v>464110</v>
      </c>
      <c r="H605" s="37"/>
      <c r="I605" s="55"/>
    </row>
    <row r="606" spans="1:9" ht="32.450000000000003" customHeight="1" outlineLevel="7" x14ac:dyDescent="0.25">
      <c r="A606" s="15" t="s">
        <v>20</v>
      </c>
      <c r="B606" s="16" t="s">
        <v>210</v>
      </c>
      <c r="C606" s="17" t="s">
        <v>231</v>
      </c>
      <c r="D606" s="16" t="s">
        <v>21</v>
      </c>
      <c r="E606" s="12">
        <v>466046.51</v>
      </c>
      <c r="F606" s="13">
        <v>381580</v>
      </c>
      <c r="G606" s="13">
        <v>464110</v>
      </c>
      <c r="H606" s="37"/>
      <c r="I606" s="55"/>
    </row>
    <row r="607" spans="1:9" ht="36.75" customHeight="1" outlineLevel="7" x14ac:dyDescent="0.25">
      <c r="A607" s="15" t="s">
        <v>346</v>
      </c>
      <c r="B607" s="16" t="s">
        <v>210</v>
      </c>
      <c r="C607" s="17">
        <v>5601000000</v>
      </c>
      <c r="D607" s="16" t="s">
        <v>1</v>
      </c>
      <c r="E607" s="12">
        <f>E608</f>
        <v>60606.06</v>
      </c>
      <c r="F607" s="13">
        <f>F608</f>
        <v>0</v>
      </c>
      <c r="G607" s="13">
        <f>G608</f>
        <v>0</v>
      </c>
      <c r="H607" s="37"/>
      <c r="I607" s="55"/>
    </row>
    <row r="608" spans="1:9" ht="28.15" customHeight="1" outlineLevel="7" x14ac:dyDescent="0.25">
      <c r="A608" s="15" t="s">
        <v>347</v>
      </c>
      <c r="B608" s="16" t="s">
        <v>210</v>
      </c>
      <c r="C608" s="17" t="s">
        <v>365</v>
      </c>
      <c r="D608" s="16" t="s">
        <v>1</v>
      </c>
      <c r="E608" s="12">
        <f>E609</f>
        <v>60606.06</v>
      </c>
      <c r="F608" s="13">
        <v>0</v>
      </c>
      <c r="G608" s="13">
        <v>0</v>
      </c>
      <c r="H608" s="37"/>
      <c r="I608" s="55"/>
    </row>
    <row r="609" spans="1:9" ht="33" customHeight="1" outlineLevel="7" x14ac:dyDescent="0.25">
      <c r="A609" s="15" t="s">
        <v>18</v>
      </c>
      <c r="B609" s="16" t="s">
        <v>210</v>
      </c>
      <c r="C609" s="17" t="s">
        <v>365</v>
      </c>
      <c r="D609" s="16" t="s">
        <v>19</v>
      </c>
      <c r="E609" s="12">
        <f>E610</f>
        <v>60606.06</v>
      </c>
      <c r="F609" s="12">
        <f t="shared" ref="F609:G609" si="260">F610</f>
        <v>0</v>
      </c>
      <c r="G609" s="12">
        <f t="shared" si="260"/>
        <v>0</v>
      </c>
      <c r="H609" s="37"/>
      <c r="I609" s="55"/>
    </row>
    <row r="610" spans="1:9" ht="31.15" customHeight="1" outlineLevel="7" x14ac:dyDescent="0.25">
      <c r="A610" s="15" t="s">
        <v>20</v>
      </c>
      <c r="B610" s="16" t="s">
        <v>210</v>
      </c>
      <c r="C610" s="17" t="s">
        <v>365</v>
      </c>
      <c r="D610" s="16" t="s">
        <v>21</v>
      </c>
      <c r="E610" s="12">
        <v>60606.06</v>
      </c>
      <c r="F610" s="13">
        <v>0</v>
      </c>
      <c r="G610" s="13">
        <v>0</v>
      </c>
      <c r="H610" s="37"/>
      <c r="I610" s="55"/>
    </row>
    <row r="611" spans="1:9" ht="34.15" customHeight="1" outlineLevel="7" x14ac:dyDescent="0.25">
      <c r="A611" s="15" t="s">
        <v>476</v>
      </c>
      <c r="B611" s="16" t="s">
        <v>210</v>
      </c>
      <c r="C611" s="17" t="s">
        <v>474</v>
      </c>
      <c r="D611" s="16" t="s">
        <v>1</v>
      </c>
      <c r="E611" s="12">
        <f>E612</f>
        <v>10095547.310000001</v>
      </c>
      <c r="F611" s="13">
        <f>F612</f>
        <v>0</v>
      </c>
      <c r="G611" s="13">
        <f>G612</f>
        <v>0</v>
      </c>
      <c r="H611" s="37"/>
      <c r="I611" s="55"/>
    </row>
    <row r="612" spans="1:9" ht="66.599999999999994" customHeight="1" outlineLevel="7" x14ac:dyDescent="0.25">
      <c r="A612" s="15" t="s">
        <v>475</v>
      </c>
      <c r="B612" s="16" t="s">
        <v>210</v>
      </c>
      <c r="C612" s="17" t="s">
        <v>473</v>
      </c>
      <c r="D612" s="16" t="s">
        <v>1</v>
      </c>
      <c r="E612" s="12">
        <f>E613</f>
        <v>10095547.310000001</v>
      </c>
      <c r="F612" s="13">
        <v>0</v>
      </c>
      <c r="G612" s="13">
        <v>0</v>
      </c>
      <c r="H612" s="37"/>
      <c r="I612" s="55"/>
    </row>
    <row r="613" spans="1:9" ht="31.15" customHeight="1" outlineLevel="7" x14ac:dyDescent="0.25">
      <c r="A613" s="15" t="s">
        <v>18</v>
      </c>
      <c r="B613" s="16" t="s">
        <v>210</v>
      </c>
      <c r="C613" s="17" t="s">
        <v>473</v>
      </c>
      <c r="D613" s="16" t="s">
        <v>19</v>
      </c>
      <c r="E613" s="12">
        <f>E614</f>
        <v>10095547.310000001</v>
      </c>
      <c r="F613" s="12">
        <f t="shared" ref="F613:G613" si="261">F614</f>
        <v>0</v>
      </c>
      <c r="G613" s="12">
        <f t="shared" si="261"/>
        <v>0</v>
      </c>
      <c r="H613" s="37"/>
      <c r="I613" s="55"/>
    </row>
    <row r="614" spans="1:9" ht="33" customHeight="1" outlineLevel="7" x14ac:dyDescent="0.25">
      <c r="A614" s="15" t="s">
        <v>20</v>
      </c>
      <c r="B614" s="16" t="s">
        <v>210</v>
      </c>
      <c r="C614" s="17" t="s">
        <v>473</v>
      </c>
      <c r="D614" s="16" t="s">
        <v>21</v>
      </c>
      <c r="E614" s="12">
        <v>10095547.310000001</v>
      </c>
      <c r="F614" s="13">
        <v>0</v>
      </c>
      <c r="G614" s="13">
        <v>0</v>
      </c>
      <c r="H614" s="37"/>
      <c r="I614" s="55"/>
    </row>
    <row r="615" spans="1:9" ht="21" customHeight="1" outlineLevel="1" x14ac:dyDescent="0.25">
      <c r="A615" s="15" t="s">
        <v>232</v>
      </c>
      <c r="B615" s="16" t="s">
        <v>233</v>
      </c>
      <c r="C615" s="17" t="s">
        <v>0</v>
      </c>
      <c r="D615" s="16" t="s">
        <v>1</v>
      </c>
      <c r="E615" s="12">
        <f>E616+E622</f>
        <v>42921720.149999999</v>
      </c>
      <c r="F615" s="12">
        <f>F616+F622</f>
        <v>35851474.829999998</v>
      </c>
      <c r="G615" s="12">
        <f>G616+G622</f>
        <v>33092632.109999999</v>
      </c>
      <c r="H615" s="37"/>
      <c r="I615" s="55"/>
    </row>
    <row r="616" spans="1:9" ht="23.25" customHeight="1" outlineLevel="2" x14ac:dyDescent="0.25">
      <c r="A616" s="15" t="s">
        <v>234</v>
      </c>
      <c r="B616" s="16" t="s">
        <v>235</v>
      </c>
      <c r="C616" s="17" t="s">
        <v>0</v>
      </c>
      <c r="D616" s="16" t="s">
        <v>1</v>
      </c>
      <c r="E616" s="12">
        <f>E617</f>
        <v>2530000</v>
      </c>
      <c r="F616" s="12">
        <f t="shared" ref="F616:G616" si="262">F617</f>
        <v>3295000</v>
      </c>
      <c r="G616" s="12">
        <f t="shared" si="262"/>
        <v>0</v>
      </c>
      <c r="H616" s="37"/>
      <c r="I616" s="55"/>
    </row>
    <row r="617" spans="1:9" ht="34.15" customHeight="1" outlineLevel="3" x14ac:dyDescent="0.25">
      <c r="A617" s="15" t="s">
        <v>318</v>
      </c>
      <c r="B617" s="16" t="s">
        <v>235</v>
      </c>
      <c r="C617" s="17" t="s">
        <v>148</v>
      </c>
      <c r="D617" s="16" t="s">
        <v>1</v>
      </c>
      <c r="E617" s="12">
        <f t="shared" ref="E617:E620" si="263">E618</f>
        <v>2530000</v>
      </c>
      <c r="F617" s="12">
        <f>F618</f>
        <v>3295000</v>
      </c>
      <c r="G617" s="12">
        <f>G618</f>
        <v>0</v>
      </c>
      <c r="H617" s="37"/>
      <c r="I617" s="55"/>
    </row>
    <row r="618" spans="1:9" ht="47.25" outlineLevel="4" x14ac:dyDescent="0.25">
      <c r="A618" s="15" t="s">
        <v>295</v>
      </c>
      <c r="B618" s="16" t="s">
        <v>235</v>
      </c>
      <c r="C618" s="17" t="s">
        <v>236</v>
      </c>
      <c r="D618" s="16" t="s">
        <v>1</v>
      </c>
      <c r="E618" s="12">
        <f>E619</f>
        <v>2530000</v>
      </c>
      <c r="F618" s="12">
        <f t="shared" ref="F618:G618" si="264">F619</f>
        <v>3295000</v>
      </c>
      <c r="G618" s="12">
        <f t="shared" si="264"/>
        <v>0</v>
      </c>
      <c r="H618" s="37"/>
      <c r="I618" s="55"/>
    </row>
    <row r="619" spans="1:9" ht="69" customHeight="1" outlineLevel="5" x14ac:dyDescent="0.25">
      <c r="A619" s="15" t="s">
        <v>294</v>
      </c>
      <c r="B619" s="16" t="s">
        <v>235</v>
      </c>
      <c r="C619" s="17" t="s">
        <v>237</v>
      </c>
      <c r="D619" s="16" t="s">
        <v>1</v>
      </c>
      <c r="E619" s="12">
        <f t="shared" si="263"/>
        <v>2530000</v>
      </c>
      <c r="F619" s="12">
        <f t="shared" ref="F619:G619" si="265">F620</f>
        <v>3295000</v>
      </c>
      <c r="G619" s="12">
        <f t="shared" si="265"/>
        <v>0</v>
      </c>
      <c r="H619" s="37"/>
      <c r="I619" s="55"/>
    </row>
    <row r="620" spans="1:9" ht="27.75" customHeight="1" outlineLevel="6" x14ac:dyDescent="0.25">
      <c r="A620" s="15" t="s">
        <v>24</v>
      </c>
      <c r="B620" s="16" t="s">
        <v>235</v>
      </c>
      <c r="C620" s="17" t="s">
        <v>237</v>
      </c>
      <c r="D620" s="16" t="s">
        <v>25</v>
      </c>
      <c r="E620" s="12">
        <f t="shared" si="263"/>
        <v>2530000</v>
      </c>
      <c r="F620" s="12">
        <f t="shared" ref="F620:G620" si="266">F621</f>
        <v>3295000</v>
      </c>
      <c r="G620" s="12">
        <f t="shared" si="266"/>
        <v>0</v>
      </c>
      <c r="H620" s="37"/>
      <c r="I620" s="55"/>
    </row>
    <row r="621" spans="1:9" ht="35.450000000000003" customHeight="1" outlineLevel="7" x14ac:dyDescent="0.25">
      <c r="A621" s="15" t="s">
        <v>26</v>
      </c>
      <c r="B621" s="16" t="s">
        <v>235</v>
      </c>
      <c r="C621" s="17" t="s">
        <v>237</v>
      </c>
      <c r="D621" s="16" t="s">
        <v>27</v>
      </c>
      <c r="E621" s="12">
        <v>2530000</v>
      </c>
      <c r="F621" s="13">
        <v>3295000</v>
      </c>
      <c r="G621" s="13">
        <v>0</v>
      </c>
      <c r="H621" s="37"/>
      <c r="I621" s="55"/>
    </row>
    <row r="622" spans="1:9" ht="24" customHeight="1" outlineLevel="2" x14ac:dyDescent="0.25">
      <c r="A622" s="15" t="s">
        <v>240</v>
      </c>
      <c r="B622" s="16" t="s">
        <v>241</v>
      </c>
      <c r="C622" s="17" t="s">
        <v>0</v>
      </c>
      <c r="D622" s="16" t="s">
        <v>1</v>
      </c>
      <c r="E622" s="12">
        <f>E623+E628</f>
        <v>40391720.149999999</v>
      </c>
      <c r="F622" s="12">
        <f t="shared" ref="F622:G622" si="267">F623+F628</f>
        <v>32556474.829999998</v>
      </c>
      <c r="G622" s="12">
        <f t="shared" si="267"/>
        <v>33092632.109999999</v>
      </c>
      <c r="H622" s="37"/>
      <c r="I622" s="55"/>
    </row>
    <row r="623" spans="1:9" ht="34.15" customHeight="1" outlineLevel="3" x14ac:dyDescent="0.25">
      <c r="A623" s="15" t="s">
        <v>242</v>
      </c>
      <c r="B623" s="16" t="s">
        <v>241</v>
      </c>
      <c r="C623" s="17" t="s">
        <v>243</v>
      </c>
      <c r="D623" s="16" t="s">
        <v>1</v>
      </c>
      <c r="E623" s="12">
        <f>E624</f>
        <v>5954823</v>
      </c>
      <c r="F623" s="12">
        <f t="shared" ref="F623:G623" si="268">F624</f>
        <v>4578821.84</v>
      </c>
      <c r="G623" s="12">
        <f t="shared" si="268"/>
        <v>4772008.24</v>
      </c>
      <c r="H623" s="37"/>
      <c r="I623" s="55"/>
    </row>
    <row r="624" spans="1:9" ht="38.25" customHeight="1" outlineLevel="4" x14ac:dyDescent="0.25">
      <c r="A624" s="15" t="s">
        <v>244</v>
      </c>
      <c r="B624" s="16" t="s">
        <v>241</v>
      </c>
      <c r="C624" s="17" t="s">
        <v>245</v>
      </c>
      <c r="D624" s="16" t="s">
        <v>1</v>
      </c>
      <c r="E624" s="12">
        <f>E625</f>
        <v>5954823</v>
      </c>
      <c r="F624" s="12">
        <f t="shared" ref="F624:G624" si="269">F625</f>
        <v>4578821.84</v>
      </c>
      <c r="G624" s="12">
        <f t="shared" si="269"/>
        <v>4772008.24</v>
      </c>
      <c r="H624" s="37"/>
      <c r="I624" s="55"/>
    </row>
    <row r="625" spans="1:9" ht="54.75" customHeight="1" outlineLevel="5" x14ac:dyDescent="0.25">
      <c r="A625" s="15" t="s">
        <v>246</v>
      </c>
      <c r="B625" s="16" t="s">
        <v>241</v>
      </c>
      <c r="C625" s="17" t="s">
        <v>247</v>
      </c>
      <c r="D625" s="16" t="s">
        <v>1</v>
      </c>
      <c r="E625" s="12">
        <f>E626</f>
        <v>5954823</v>
      </c>
      <c r="F625" s="12">
        <f t="shared" ref="F625:G625" si="270">F626</f>
        <v>4578821.84</v>
      </c>
      <c r="G625" s="12">
        <f t="shared" si="270"/>
        <v>4772008.24</v>
      </c>
      <c r="H625" s="37"/>
      <c r="I625" s="55"/>
    </row>
    <row r="626" spans="1:9" ht="23.25" customHeight="1" outlineLevel="6" x14ac:dyDescent="0.25">
      <c r="A626" s="15" t="s">
        <v>24</v>
      </c>
      <c r="B626" s="16" t="s">
        <v>241</v>
      </c>
      <c r="C626" s="17" t="s">
        <v>247</v>
      </c>
      <c r="D626" s="16" t="s">
        <v>25</v>
      </c>
      <c r="E626" s="12">
        <f>E627</f>
        <v>5954823</v>
      </c>
      <c r="F626" s="12">
        <f t="shared" ref="F626:G626" si="271">F627</f>
        <v>4578821.84</v>
      </c>
      <c r="G626" s="12">
        <f t="shared" si="271"/>
        <v>4772008.24</v>
      </c>
      <c r="H626" s="37"/>
      <c r="I626" s="55"/>
    </row>
    <row r="627" spans="1:9" ht="36.6" customHeight="1" outlineLevel="7" x14ac:dyDescent="0.25">
      <c r="A627" s="15" t="s">
        <v>26</v>
      </c>
      <c r="B627" s="16" t="s">
        <v>241</v>
      </c>
      <c r="C627" s="17" t="s">
        <v>247</v>
      </c>
      <c r="D627" s="16" t="s">
        <v>27</v>
      </c>
      <c r="E627" s="12">
        <v>5954823</v>
      </c>
      <c r="F627" s="13">
        <v>4578821.84</v>
      </c>
      <c r="G627" s="13">
        <v>4772008.24</v>
      </c>
      <c r="H627" s="37"/>
      <c r="I627" s="55"/>
    </row>
    <row r="628" spans="1:9" ht="25.5" customHeight="1" outlineLevel="3" x14ac:dyDescent="0.25">
      <c r="A628" s="15" t="s">
        <v>6</v>
      </c>
      <c r="B628" s="16" t="s">
        <v>241</v>
      </c>
      <c r="C628" s="17" t="s">
        <v>7</v>
      </c>
      <c r="D628" s="16" t="s">
        <v>1</v>
      </c>
      <c r="E628" s="12">
        <f>E629</f>
        <v>34436897.149999999</v>
      </c>
      <c r="F628" s="12">
        <f t="shared" ref="F628:G628" si="272">F629</f>
        <v>27977652.989999998</v>
      </c>
      <c r="G628" s="12">
        <f t="shared" si="272"/>
        <v>28320623.869999997</v>
      </c>
      <c r="H628" s="37"/>
      <c r="I628" s="55"/>
    </row>
    <row r="629" spans="1:9" ht="21" customHeight="1" outlineLevel="4" x14ac:dyDescent="0.25">
      <c r="A629" s="15" t="s">
        <v>8</v>
      </c>
      <c r="B629" s="16" t="s">
        <v>241</v>
      </c>
      <c r="C629" s="17" t="s">
        <v>9</v>
      </c>
      <c r="D629" s="16" t="s">
        <v>1</v>
      </c>
      <c r="E629" s="12">
        <f>E630+E634+E639</f>
        <v>34436897.149999999</v>
      </c>
      <c r="F629" s="12">
        <f t="shared" ref="F629:G629" si="273">F630+F634+F639</f>
        <v>27977652.989999998</v>
      </c>
      <c r="G629" s="12">
        <f t="shared" si="273"/>
        <v>28320623.869999997</v>
      </c>
      <c r="H629" s="37"/>
      <c r="I629" s="55"/>
    </row>
    <row r="630" spans="1:9" ht="66" customHeight="1" outlineLevel="5" x14ac:dyDescent="0.25">
      <c r="A630" s="15" t="s">
        <v>250</v>
      </c>
      <c r="B630" s="16" t="s">
        <v>241</v>
      </c>
      <c r="C630" s="17" t="s">
        <v>251</v>
      </c>
      <c r="D630" s="16" t="s">
        <v>1</v>
      </c>
      <c r="E630" s="12">
        <f>E631</f>
        <v>14890697.109999999</v>
      </c>
      <c r="F630" s="12">
        <f t="shared" ref="F630:G630" si="274">F631</f>
        <v>15108572.949999999</v>
      </c>
      <c r="G630" s="12">
        <f t="shared" si="274"/>
        <v>15335315.83</v>
      </c>
      <c r="H630" s="37"/>
      <c r="I630" s="55"/>
    </row>
    <row r="631" spans="1:9" ht="23.25" customHeight="1" outlineLevel="6" x14ac:dyDescent="0.25">
      <c r="A631" s="15" t="s">
        <v>24</v>
      </c>
      <c r="B631" s="16" t="s">
        <v>241</v>
      </c>
      <c r="C631" s="17" t="s">
        <v>251</v>
      </c>
      <c r="D631" s="16" t="s">
        <v>25</v>
      </c>
      <c r="E631" s="12">
        <f>E632+E633</f>
        <v>14890697.109999999</v>
      </c>
      <c r="F631" s="12">
        <f t="shared" ref="F631:G631" si="275">F632+F633</f>
        <v>15108572.949999999</v>
      </c>
      <c r="G631" s="12">
        <f t="shared" si="275"/>
        <v>15335315.83</v>
      </c>
      <c r="H631" s="37"/>
      <c r="I631" s="55"/>
    </row>
    <row r="632" spans="1:9" ht="31.5" outlineLevel="7" x14ac:dyDescent="0.25">
      <c r="A632" s="15" t="s">
        <v>248</v>
      </c>
      <c r="B632" s="16" t="s">
        <v>241</v>
      </c>
      <c r="C632" s="17" t="s">
        <v>251</v>
      </c>
      <c r="D632" s="16" t="s">
        <v>249</v>
      </c>
      <c r="E632" s="12">
        <v>11890697.109999999</v>
      </c>
      <c r="F632" s="13">
        <v>11908572.949999999</v>
      </c>
      <c r="G632" s="13">
        <v>12085315.83</v>
      </c>
      <c r="H632" s="37"/>
      <c r="I632" s="55"/>
    </row>
    <row r="633" spans="1:9" ht="37.15" customHeight="1" outlineLevel="7" x14ac:dyDescent="0.25">
      <c r="A633" s="15" t="s">
        <v>26</v>
      </c>
      <c r="B633" s="16" t="s">
        <v>241</v>
      </c>
      <c r="C633" s="17" t="s">
        <v>251</v>
      </c>
      <c r="D633" s="16" t="s">
        <v>27</v>
      </c>
      <c r="E633" s="12">
        <v>3000000</v>
      </c>
      <c r="F633" s="13">
        <v>3200000</v>
      </c>
      <c r="G633" s="13">
        <v>3250000</v>
      </c>
      <c r="H633" s="37"/>
      <c r="I633" s="55"/>
    </row>
    <row r="634" spans="1:9" ht="62.45" customHeight="1" outlineLevel="5" x14ac:dyDescent="0.25">
      <c r="A634" s="15" t="s">
        <v>252</v>
      </c>
      <c r="B634" s="16" t="s">
        <v>241</v>
      </c>
      <c r="C634" s="17" t="s">
        <v>253</v>
      </c>
      <c r="D634" s="16" t="s">
        <v>1</v>
      </c>
      <c r="E634" s="12">
        <f>E635+E637</f>
        <v>2791225</v>
      </c>
      <c r="F634" s="12">
        <f t="shared" ref="F634:G634" si="276">F635+F637</f>
        <v>2902169</v>
      </c>
      <c r="G634" s="12">
        <f t="shared" si="276"/>
        <v>3018397</v>
      </c>
      <c r="H634" s="37"/>
      <c r="I634" s="55"/>
    </row>
    <row r="635" spans="1:9" ht="33.6" customHeight="1" outlineLevel="6" x14ac:dyDescent="0.25">
      <c r="A635" s="15" t="s">
        <v>18</v>
      </c>
      <c r="B635" s="16" t="s">
        <v>241</v>
      </c>
      <c r="C635" s="17" t="s">
        <v>253</v>
      </c>
      <c r="D635" s="16" t="s">
        <v>19</v>
      </c>
      <c r="E635" s="12">
        <f>E636</f>
        <v>20000</v>
      </c>
      <c r="F635" s="12">
        <f t="shared" ref="F635:G635" si="277">F636</f>
        <v>20000</v>
      </c>
      <c r="G635" s="12">
        <f t="shared" si="277"/>
        <v>20000</v>
      </c>
      <c r="H635" s="37"/>
      <c r="I635" s="55"/>
    </row>
    <row r="636" spans="1:9" ht="31.9" customHeight="1" outlineLevel="7" x14ac:dyDescent="0.25">
      <c r="A636" s="15" t="s">
        <v>20</v>
      </c>
      <c r="B636" s="16" t="s">
        <v>241</v>
      </c>
      <c r="C636" s="17" t="s">
        <v>253</v>
      </c>
      <c r="D636" s="16" t="s">
        <v>21</v>
      </c>
      <c r="E636" s="12">
        <v>20000</v>
      </c>
      <c r="F636" s="13">
        <v>20000</v>
      </c>
      <c r="G636" s="13">
        <v>20000</v>
      </c>
      <c r="H636" s="37"/>
      <c r="I636" s="55"/>
    </row>
    <row r="637" spans="1:9" ht="20.25" customHeight="1" outlineLevel="6" x14ac:dyDescent="0.25">
      <c r="A637" s="15" t="s">
        <v>24</v>
      </c>
      <c r="B637" s="16" t="s">
        <v>241</v>
      </c>
      <c r="C637" s="17" t="s">
        <v>253</v>
      </c>
      <c r="D637" s="16" t="s">
        <v>25</v>
      </c>
      <c r="E637" s="12">
        <f>E638</f>
        <v>2771225</v>
      </c>
      <c r="F637" s="12">
        <f t="shared" ref="F637:G637" si="278">F638</f>
        <v>2882169</v>
      </c>
      <c r="G637" s="12">
        <f t="shared" si="278"/>
        <v>2998397</v>
      </c>
      <c r="H637" s="37"/>
      <c r="I637" s="55"/>
    </row>
    <row r="638" spans="1:9" ht="23.25" customHeight="1" outlineLevel="7" x14ac:dyDescent="0.25">
      <c r="A638" s="15" t="s">
        <v>293</v>
      </c>
      <c r="B638" s="16" t="s">
        <v>241</v>
      </c>
      <c r="C638" s="17" t="s">
        <v>253</v>
      </c>
      <c r="D638" s="16" t="s">
        <v>249</v>
      </c>
      <c r="E638" s="12">
        <v>2771225</v>
      </c>
      <c r="F638" s="13">
        <v>2882169</v>
      </c>
      <c r="G638" s="13">
        <v>2998397</v>
      </c>
      <c r="H638" s="37"/>
      <c r="I638" s="55"/>
    </row>
    <row r="639" spans="1:9" ht="41.45" customHeight="1" outlineLevel="5" x14ac:dyDescent="0.25">
      <c r="A639" s="15" t="s">
        <v>387</v>
      </c>
      <c r="B639" s="16" t="s">
        <v>241</v>
      </c>
      <c r="C639" s="17">
        <v>9999993210</v>
      </c>
      <c r="D639" s="16" t="s">
        <v>1</v>
      </c>
      <c r="E639" s="12">
        <f>E640</f>
        <v>16754975.039999999</v>
      </c>
      <c r="F639" s="12">
        <f t="shared" ref="F639:G639" si="279">F640</f>
        <v>9966911.0399999991</v>
      </c>
      <c r="G639" s="12">
        <f t="shared" si="279"/>
        <v>9966911.0399999991</v>
      </c>
      <c r="H639" s="37"/>
      <c r="I639" s="55"/>
    </row>
    <row r="640" spans="1:9" ht="32.450000000000003" customHeight="1" outlineLevel="6" x14ac:dyDescent="0.25">
      <c r="A640" s="15" t="s">
        <v>18</v>
      </c>
      <c r="B640" s="16" t="s">
        <v>241</v>
      </c>
      <c r="C640" s="17">
        <v>9999993210</v>
      </c>
      <c r="D640" s="16" t="s">
        <v>19</v>
      </c>
      <c r="E640" s="12">
        <f>E641</f>
        <v>16754975.039999999</v>
      </c>
      <c r="F640" s="12">
        <f t="shared" ref="F640:G640" si="280">F641</f>
        <v>9966911.0399999991</v>
      </c>
      <c r="G640" s="12">
        <f t="shared" si="280"/>
        <v>9966911.0399999991</v>
      </c>
      <c r="H640" s="37"/>
      <c r="I640" s="55"/>
    </row>
    <row r="641" spans="1:9" ht="22.9" customHeight="1" outlineLevel="7" x14ac:dyDescent="0.25">
      <c r="A641" s="15" t="s">
        <v>20</v>
      </c>
      <c r="B641" s="16" t="s">
        <v>241</v>
      </c>
      <c r="C641" s="17">
        <v>9999993210</v>
      </c>
      <c r="D641" s="16" t="s">
        <v>21</v>
      </c>
      <c r="E641" s="12">
        <v>16754975.039999999</v>
      </c>
      <c r="F641" s="13">
        <v>9966911.0399999991</v>
      </c>
      <c r="G641" s="13">
        <v>9966911.0399999991</v>
      </c>
      <c r="H641" s="37"/>
      <c r="I641" s="55"/>
    </row>
    <row r="642" spans="1:9" ht="19.5" customHeight="1" outlineLevel="1" x14ac:dyDescent="0.25">
      <c r="A642" s="15" t="s">
        <v>254</v>
      </c>
      <c r="B642" s="16" t="s">
        <v>255</v>
      </c>
      <c r="C642" s="17" t="s">
        <v>0</v>
      </c>
      <c r="D642" s="16" t="s">
        <v>1</v>
      </c>
      <c r="E642" s="12">
        <f>E643</f>
        <v>59500790</v>
      </c>
      <c r="F642" s="12">
        <f t="shared" ref="F642:G642" si="281">F643</f>
        <v>0</v>
      </c>
      <c r="G642" s="12">
        <f t="shared" si="281"/>
        <v>0</v>
      </c>
      <c r="H642" s="37"/>
      <c r="I642" s="55"/>
    </row>
    <row r="643" spans="1:9" ht="15.75" outlineLevel="2" x14ac:dyDescent="0.25">
      <c r="A643" s="15" t="s">
        <v>256</v>
      </c>
      <c r="B643" s="16" t="s">
        <v>257</v>
      </c>
      <c r="C643" s="17" t="s">
        <v>0</v>
      </c>
      <c r="D643" s="16" t="s">
        <v>1</v>
      </c>
      <c r="E643" s="12">
        <f>E644</f>
        <v>59500790</v>
      </c>
      <c r="F643" s="12">
        <f t="shared" ref="F643:G643" si="282">F644</f>
        <v>0</v>
      </c>
      <c r="G643" s="12">
        <f t="shared" si="282"/>
        <v>0</v>
      </c>
      <c r="H643" s="37"/>
      <c r="I643" s="55"/>
    </row>
    <row r="644" spans="1:9" ht="39.6" customHeight="1" outlineLevel="3" x14ac:dyDescent="0.25">
      <c r="A644" s="15" t="s">
        <v>258</v>
      </c>
      <c r="B644" s="16" t="s">
        <v>257</v>
      </c>
      <c r="C644" s="17" t="s">
        <v>259</v>
      </c>
      <c r="D644" s="16" t="s">
        <v>1</v>
      </c>
      <c r="E644" s="12">
        <f>E645</f>
        <v>59500790</v>
      </c>
      <c r="F644" s="12">
        <f>F645</f>
        <v>0</v>
      </c>
      <c r="G644" s="12">
        <f>G645</f>
        <v>0</v>
      </c>
      <c r="H644" s="37"/>
      <c r="I644" s="55"/>
    </row>
    <row r="645" spans="1:9" ht="39.6" customHeight="1" outlineLevel="4" x14ac:dyDescent="0.25">
      <c r="A645" s="15" t="s">
        <v>260</v>
      </c>
      <c r="B645" s="16" t="s">
        <v>257</v>
      </c>
      <c r="C645" s="17" t="s">
        <v>261</v>
      </c>
      <c r="D645" s="16" t="s">
        <v>1</v>
      </c>
      <c r="E645" s="12">
        <f>E646+E653+E656+E659+E662</f>
        <v>59500790</v>
      </c>
      <c r="F645" s="12">
        <f t="shared" ref="F645:G645" si="283">F646</f>
        <v>0</v>
      </c>
      <c r="G645" s="12">
        <f t="shared" si="283"/>
        <v>0</v>
      </c>
      <c r="H645" s="37"/>
      <c r="I645" s="55"/>
    </row>
    <row r="646" spans="1:9" ht="52.15" customHeight="1" outlineLevel="5" x14ac:dyDescent="0.25">
      <c r="A646" s="15" t="s">
        <v>333</v>
      </c>
      <c r="B646" s="16" t="s">
        <v>257</v>
      </c>
      <c r="C646" s="17">
        <v>2000120001</v>
      </c>
      <c r="D646" s="16" t="s">
        <v>1</v>
      </c>
      <c r="E646" s="12">
        <f>E647+E649+E651</f>
        <v>700000</v>
      </c>
      <c r="F646" s="12">
        <f t="shared" ref="F646:G646" si="284">F647+F649+F651</f>
        <v>0</v>
      </c>
      <c r="G646" s="12">
        <f t="shared" si="284"/>
        <v>0</v>
      </c>
      <c r="H646" s="37"/>
      <c r="I646" s="55"/>
    </row>
    <row r="647" spans="1:9" ht="54.6" customHeight="1" outlineLevel="6" x14ac:dyDescent="0.25">
      <c r="A647" s="15" t="s">
        <v>12</v>
      </c>
      <c r="B647" s="16" t="s">
        <v>257</v>
      </c>
      <c r="C647" s="17">
        <v>2000120001</v>
      </c>
      <c r="D647" s="16" t="s">
        <v>13</v>
      </c>
      <c r="E647" s="12">
        <f>E648</f>
        <v>200000</v>
      </c>
      <c r="F647" s="12">
        <f t="shared" ref="F647:G647" si="285">F648</f>
        <v>0</v>
      </c>
      <c r="G647" s="12">
        <f t="shared" si="285"/>
        <v>0</v>
      </c>
      <c r="H647" s="37"/>
      <c r="I647" s="55"/>
    </row>
    <row r="648" spans="1:9" ht="26.25" customHeight="1" outlineLevel="7" x14ac:dyDescent="0.25">
      <c r="A648" s="15" t="s">
        <v>56</v>
      </c>
      <c r="B648" s="16" t="s">
        <v>257</v>
      </c>
      <c r="C648" s="17">
        <v>2000120001</v>
      </c>
      <c r="D648" s="16" t="s">
        <v>57</v>
      </c>
      <c r="E648" s="12">
        <v>200000</v>
      </c>
      <c r="F648" s="13"/>
      <c r="G648" s="13"/>
      <c r="H648" s="37"/>
      <c r="I648" s="55"/>
    </row>
    <row r="649" spans="1:9" ht="32.450000000000003" customHeight="1" outlineLevel="6" x14ac:dyDescent="0.25">
      <c r="A649" s="15" t="s">
        <v>18</v>
      </c>
      <c r="B649" s="16" t="s">
        <v>257</v>
      </c>
      <c r="C649" s="17">
        <v>2000120001</v>
      </c>
      <c r="D649" s="16" t="s">
        <v>19</v>
      </c>
      <c r="E649" s="12">
        <f>E650</f>
        <v>200000</v>
      </c>
      <c r="F649" s="12">
        <f t="shared" ref="F649:G649" si="286">F650</f>
        <v>0</v>
      </c>
      <c r="G649" s="12">
        <f t="shared" si="286"/>
        <v>0</v>
      </c>
      <c r="H649" s="37"/>
      <c r="I649" s="55"/>
    </row>
    <row r="650" spans="1:9" ht="31.15" customHeight="1" outlineLevel="7" x14ac:dyDescent="0.25">
      <c r="A650" s="15" t="s">
        <v>20</v>
      </c>
      <c r="B650" s="16" t="s">
        <v>257</v>
      </c>
      <c r="C650" s="17">
        <v>2000120001</v>
      </c>
      <c r="D650" s="16" t="s">
        <v>21</v>
      </c>
      <c r="E650" s="12">
        <v>200000</v>
      </c>
      <c r="F650" s="13"/>
      <c r="G650" s="13"/>
      <c r="H650" s="37"/>
      <c r="I650" s="55"/>
    </row>
    <row r="651" spans="1:9" ht="24" customHeight="1" outlineLevel="6" x14ac:dyDescent="0.25">
      <c r="A651" s="15" t="s">
        <v>24</v>
      </c>
      <c r="B651" s="16" t="s">
        <v>257</v>
      </c>
      <c r="C651" s="17">
        <v>2000120001</v>
      </c>
      <c r="D651" s="16" t="s">
        <v>25</v>
      </c>
      <c r="E651" s="12">
        <f>E652</f>
        <v>300000</v>
      </c>
      <c r="F651" s="12">
        <f t="shared" ref="F651:G651" si="287">F652</f>
        <v>0</v>
      </c>
      <c r="G651" s="12">
        <f t="shared" si="287"/>
        <v>0</v>
      </c>
      <c r="H651" s="37"/>
      <c r="I651" s="55"/>
    </row>
    <row r="652" spans="1:9" ht="19.5" customHeight="1" outlineLevel="7" x14ac:dyDescent="0.25">
      <c r="A652" s="15" t="s">
        <v>238</v>
      </c>
      <c r="B652" s="16" t="s">
        <v>257</v>
      </c>
      <c r="C652" s="17">
        <v>2000120001</v>
      </c>
      <c r="D652" s="16" t="s">
        <v>239</v>
      </c>
      <c r="E652" s="12">
        <v>300000</v>
      </c>
      <c r="F652" s="13">
        <v>0</v>
      </c>
      <c r="G652" s="13">
        <v>0</v>
      </c>
      <c r="H652" s="37"/>
      <c r="I652" s="55"/>
    </row>
    <row r="653" spans="1:9" ht="41.25" customHeight="1" outlineLevel="7" x14ac:dyDescent="0.25">
      <c r="A653" s="15" t="s">
        <v>325</v>
      </c>
      <c r="B653" s="16" t="s">
        <v>257</v>
      </c>
      <c r="C653" s="17">
        <v>2000192230</v>
      </c>
      <c r="D653" s="16" t="s">
        <v>1</v>
      </c>
      <c r="E653" s="12">
        <f>E654</f>
        <v>138600</v>
      </c>
      <c r="F653" s="49">
        <v>0</v>
      </c>
      <c r="G653" s="13">
        <v>0</v>
      </c>
      <c r="H653" s="37"/>
      <c r="I653" s="55"/>
    </row>
    <row r="654" spans="1:9" ht="28.15" customHeight="1" outlineLevel="7" x14ac:dyDescent="0.25">
      <c r="A654" s="15" t="s">
        <v>18</v>
      </c>
      <c r="B654" s="16" t="s">
        <v>257</v>
      </c>
      <c r="C654" s="17">
        <v>2000192230</v>
      </c>
      <c r="D654" s="16" t="s">
        <v>19</v>
      </c>
      <c r="E654" s="12">
        <f>E655</f>
        <v>138600</v>
      </c>
      <c r="F654" s="49">
        <v>0</v>
      </c>
      <c r="G654" s="13">
        <v>0</v>
      </c>
      <c r="H654" s="37"/>
      <c r="I654" s="55"/>
    </row>
    <row r="655" spans="1:9" ht="30.6" customHeight="1" outlineLevel="7" x14ac:dyDescent="0.25">
      <c r="A655" s="15" t="s">
        <v>20</v>
      </c>
      <c r="B655" s="16" t="s">
        <v>257</v>
      </c>
      <c r="C655" s="17">
        <v>2000192230</v>
      </c>
      <c r="D655" s="16" t="s">
        <v>21</v>
      </c>
      <c r="E655" s="12">
        <v>138600</v>
      </c>
      <c r="F655" s="49">
        <v>0</v>
      </c>
      <c r="G655" s="13">
        <v>0</v>
      </c>
      <c r="H655" s="37"/>
      <c r="I655" s="55"/>
    </row>
    <row r="656" spans="1:9" ht="44.25" customHeight="1" outlineLevel="7" x14ac:dyDescent="0.25">
      <c r="A656" s="15" t="s">
        <v>326</v>
      </c>
      <c r="B656" s="16" t="s">
        <v>257</v>
      </c>
      <c r="C656" s="17" t="s">
        <v>344</v>
      </c>
      <c r="D656" s="16" t="s">
        <v>1</v>
      </c>
      <c r="E656" s="12">
        <f>E657</f>
        <v>1400</v>
      </c>
      <c r="F656" s="49">
        <v>0</v>
      </c>
      <c r="G656" s="13">
        <v>0</v>
      </c>
      <c r="H656" s="37"/>
      <c r="I656" s="55"/>
    </row>
    <row r="657" spans="1:9" ht="33.6" customHeight="1" outlineLevel="7" x14ac:dyDescent="0.25">
      <c r="A657" s="15" t="s">
        <v>18</v>
      </c>
      <c r="B657" s="16" t="s">
        <v>257</v>
      </c>
      <c r="C657" s="17" t="s">
        <v>344</v>
      </c>
      <c r="D657" s="16" t="s">
        <v>19</v>
      </c>
      <c r="E657" s="12">
        <f>E658</f>
        <v>1400</v>
      </c>
      <c r="F657" s="49">
        <v>0</v>
      </c>
      <c r="G657" s="13">
        <v>0</v>
      </c>
      <c r="H657" s="37"/>
      <c r="I657" s="55"/>
    </row>
    <row r="658" spans="1:9" ht="33.6" customHeight="1" outlineLevel="7" x14ac:dyDescent="0.25">
      <c r="A658" s="15" t="s">
        <v>20</v>
      </c>
      <c r="B658" s="16" t="s">
        <v>257</v>
      </c>
      <c r="C658" s="17" t="s">
        <v>344</v>
      </c>
      <c r="D658" s="16" t="s">
        <v>21</v>
      </c>
      <c r="E658" s="12">
        <v>1400</v>
      </c>
      <c r="F658" s="49">
        <v>0</v>
      </c>
      <c r="G658" s="13">
        <v>0</v>
      </c>
      <c r="H658" s="37"/>
      <c r="I658" s="55"/>
    </row>
    <row r="659" spans="1:9" ht="31.9" customHeight="1" outlineLevel="7" x14ac:dyDescent="0.25">
      <c r="A659" s="15" t="s">
        <v>391</v>
      </c>
      <c r="B659" s="16" t="s">
        <v>257</v>
      </c>
      <c r="C659" s="17">
        <v>2000192680</v>
      </c>
      <c r="D659" s="16" t="s">
        <v>1</v>
      </c>
      <c r="E659" s="12">
        <f>E660</f>
        <v>58074182.100000001</v>
      </c>
      <c r="F659" s="49">
        <v>0</v>
      </c>
      <c r="G659" s="13">
        <v>0</v>
      </c>
      <c r="H659" s="37"/>
      <c r="I659" s="55"/>
    </row>
    <row r="660" spans="1:9" ht="31.9" customHeight="1" outlineLevel="7" x14ac:dyDescent="0.25">
      <c r="A660" s="15" t="s">
        <v>18</v>
      </c>
      <c r="B660" s="16" t="s">
        <v>257</v>
      </c>
      <c r="C660" s="17">
        <v>2000192680</v>
      </c>
      <c r="D660" s="16" t="s">
        <v>19</v>
      </c>
      <c r="E660" s="12">
        <f>E661</f>
        <v>58074182.100000001</v>
      </c>
      <c r="F660" s="49">
        <v>0</v>
      </c>
      <c r="G660" s="13">
        <v>0</v>
      </c>
      <c r="H660" s="37"/>
      <c r="I660" s="55"/>
    </row>
    <row r="661" spans="1:9" ht="21.6" customHeight="1" outlineLevel="7" x14ac:dyDescent="0.25">
      <c r="A661" s="15" t="s">
        <v>20</v>
      </c>
      <c r="B661" s="16" t="s">
        <v>257</v>
      </c>
      <c r="C661" s="17">
        <v>2000192680</v>
      </c>
      <c r="D661" s="16" t="s">
        <v>21</v>
      </c>
      <c r="E661" s="12">
        <v>58074182.100000001</v>
      </c>
      <c r="F661" s="49">
        <v>0</v>
      </c>
      <c r="G661" s="13">
        <v>0</v>
      </c>
      <c r="H661" s="37"/>
      <c r="I661" s="55"/>
    </row>
    <row r="662" spans="1:9" ht="35.450000000000003" customHeight="1" outlineLevel="7" x14ac:dyDescent="0.25">
      <c r="A662" s="15" t="s">
        <v>392</v>
      </c>
      <c r="B662" s="16" t="s">
        <v>257</v>
      </c>
      <c r="C662" s="17" t="s">
        <v>393</v>
      </c>
      <c r="D662" s="16" t="s">
        <v>1</v>
      </c>
      <c r="E662" s="12">
        <f>E663</f>
        <v>586607.9</v>
      </c>
      <c r="F662" s="49"/>
      <c r="G662" s="13"/>
      <c r="H662" s="37"/>
      <c r="I662" s="55"/>
    </row>
    <row r="663" spans="1:9" ht="31.15" customHeight="1" outlineLevel="7" x14ac:dyDescent="0.25">
      <c r="A663" s="15" t="s">
        <v>18</v>
      </c>
      <c r="B663" s="16" t="s">
        <v>257</v>
      </c>
      <c r="C663" s="17" t="s">
        <v>393</v>
      </c>
      <c r="D663" s="16" t="s">
        <v>19</v>
      </c>
      <c r="E663" s="12">
        <f>E664</f>
        <v>586607.9</v>
      </c>
      <c r="F663" s="49"/>
      <c r="G663" s="13"/>
      <c r="H663" s="37"/>
      <c r="I663" s="55"/>
    </row>
    <row r="664" spans="1:9" ht="31.15" customHeight="1" outlineLevel="7" x14ac:dyDescent="0.25">
      <c r="A664" s="15" t="s">
        <v>20</v>
      </c>
      <c r="B664" s="16" t="s">
        <v>257</v>
      </c>
      <c r="C664" s="17" t="s">
        <v>393</v>
      </c>
      <c r="D664" s="16" t="s">
        <v>21</v>
      </c>
      <c r="E664" s="12">
        <v>586607.9</v>
      </c>
      <c r="F664" s="49"/>
      <c r="G664" s="13"/>
      <c r="H664" s="37"/>
      <c r="I664" s="55"/>
    </row>
    <row r="665" spans="1:9" ht="22.5" customHeight="1" outlineLevel="1" x14ac:dyDescent="0.25">
      <c r="A665" s="15" t="s">
        <v>262</v>
      </c>
      <c r="B665" s="16" t="s">
        <v>263</v>
      </c>
      <c r="C665" s="17" t="s">
        <v>0</v>
      </c>
      <c r="D665" s="16" t="s">
        <v>1</v>
      </c>
      <c r="E665" s="12">
        <f t="shared" ref="E665:G674" si="288">E666</f>
        <v>3820040</v>
      </c>
      <c r="F665" s="12">
        <f t="shared" si="288"/>
        <v>3293450</v>
      </c>
      <c r="G665" s="12">
        <f t="shared" si="288"/>
        <v>3426550</v>
      </c>
      <c r="H665" s="37"/>
      <c r="I665" s="55"/>
    </row>
    <row r="666" spans="1:9" ht="19.5" customHeight="1" outlineLevel="2" x14ac:dyDescent="0.25">
      <c r="A666" s="15" t="s">
        <v>264</v>
      </c>
      <c r="B666" s="16" t="s">
        <v>265</v>
      </c>
      <c r="C666" s="17" t="s">
        <v>0</v>
      </c>
      <c r="D666" s="16" t="s">
        <v>1</v>
      </c>
      <c r="E666" s="12">
        <f t="shared" si="288"/>
        <v>3820040</v>
      </c>
      <c r="F666" s="12">
        <f t="shared" si="288"/>
        <v>3293450</v>
      </c>
      <c r="G666" s="12">
        <f t="shared" si="288"/>
        <v>3426550</v>
      </c>
      <c r="H666" s="37"/>
      <c r="I666" s="55"/>
    </row>
    <row r="667" spans="1:9" ht="28.5" customHeight="1" outlineLevel="3" x14ac:dyDescent="0.25">
      <c r="A667" s="15" t="s">
        <v>6</v>
      </c>
      <c r="B667" s="16" t="s">
        <v>265</v>
      </c>
      <c r="C667" s="17" t="s">
        <v>7</v>
      </c>
      <c r="D667" s="16" t="s">
        <v>1</v>
      </c>
      <c r="E667" s="12">
        <f t="shared" si="288"/>
        <v>3820040</v>
      </c>
      <c r="F667" s="12">
        <f t="shared" si="288"/>
        <v>3293450</v>
      </c>
      <c r="G667" s="12">
        <f t="shared" si="288"/>
        <v>3426550</v>
      </c>
      <c r="H667" s="37"/>
      <c r="I667" s="55"/>
    </row>
    <row r="668" spans="1:9" ht="35.450000000000003" customHeight="1" outlineLevel="4" x14ac:dyDescent="0.25">
      <c r="A668" s="15" t="s">
        <v>8</v>
      </c>
      <c r="B668" s="16" t="s">
        <v>265</v>
      </c>
      <c r="C668" s="17" t="s">
        <v>9</v>
      </c>
      <c r="D668" s="16" t="s">
        <v>1</v>
      </c>
      <c r="E668" s="12">
        <f>E669+E674</f>
        <v>3820040</v>
      </c>
      <c r="F668" s="12">
        <f t="shared" ref="F668:G668" si="289">F669+F674</f>
        <v>3293450</v>
      </c>
      <c r="G668" s="12">
        <f t="shared" si="289"/>
        <v>3426550</v>
      </c>
      <c r="H668" s="37"/>
      <c r="I668" s="55"/>
    </row>
    <row r="669" spans="1:9" ht="36" customHeight="1" outlineLevel="5" x14ac:dyDescent="0.25">
      <c r="A669" s="15" t="s">
        <v>266</v>
      </c>
      <c r="B669" s="16" t="s">
        <v>265</v>
      </c>
      <c r="C669" s="17" t="s">
        <v>267</v>
      </c>
      <c r="D669" s="16" t="s">
        <v>1</v>
      </c>
      <c r="E669" s="12">
        <f>E672+E670</f>
        <v>3504920</v>
      </c>
      <c r="F669" s="12">
        <f>F672+F670</f>
        <v>2978330</v>
      </c>
      <c r="G669" s="12">
        <f>G672+G670</f>
        <v>3111430</v>
      </c>
      <c r="H669" s="37"/>
      <c r="I669" s="55"/>
    </row>
    <row r="670" spans="1:9" ht="50.45" customHeight="1" outlineLevel="5" x14ac:dyDescent="0.25">
      <c r="A670" s="15" t="s">
        <v>12</v>
      </c>
      <c r="B670" s="16" t="s">
        <v>265</v>
      </c>
      <c r="C670" s="17" t="s">
        <v>267</v>
      </c>
      <c r="D670" s="18">
        <v>100</v>
      </c>
      <c r="E670" s="12">
        <f>E671</f>
        <v>3045680</v>
      </c>
      <c r="F670" s="12">
        <f>F671</f>
        <v>2631590</v>
      </c>
      <c r="G670" s="12">
        <f>G671</f>
        <v>2631590</v>
      </c>
      <c r="H670" s="37"/>
      <c r="I670" s="55"/>
    </row>
    <row r="671" spans="1:9" ht="20.25" customHeight="1" outlineLevel="5" x14ac:dyDescent="0.25">
      <c r="A671" s="15" t="s">
        <v>56</v>
      </c>
      <c r="B671" s="16" t="s">
        <v>265</v>
      </c>
      <c r="C671" s="17" t="s">
        <v>267</v>
      </c>
      <c r="D671" s="18">
        <v>110</v>
      </c>
      <c r="E671" s="12">
        <v>3045680</v>
      </c>
      <c r="F671" s="12">
        <v>2631590</v>
      </c>
      <c r="G671" s="12">
        <v>2631590</v>
      </c>
      <c r="H671" s="37"/>
      <c r="I671" s="55"/>
    </row>
    <row r="672" spans="1:9" ht="22.9" customHeight="1" outlineLevel="6" x14ac:dyDescent="0.25">
      <c r="A672" s="15" t="s">
        <v>18</v>
      </c>
      <c r="B672" s="16" t="s">
        <v>265</v>
      </c>
      <c r="C672" s="17" t="s">
        <v>267</v>
      </c>
      <c r="D672" s="16" t="s">
        <v>19</v>
      </c>
      <c r="E672" s="12">
        <f t="shared" si="288"/>
        <v>459240</v>
      </c>
      <c r="F672" s="12">
        <f t="shared" si="288"/>
        <v>346740</v>
      </c>
      <c r="G672" s="12">
        <f t="shared" si="288"/>
        <v>479840</v>
      </c>
      <c r="H672" s="37"/>
      <c r="I672" s="55"/>
    </row>
    <row r="673" spans="1:9" ht="31.9" customHeight="1" outlineLevel="7" x14ac:dyDescent="0.25">
      <c r="A673" s="15" t="s">
        <v>20</v>
      </c>
      <c r="B673" s="16" t="s">
        <v>265</v>
      </c>
      <c r="C673" s="17" t="s">
        <v>267</v>
      </c>
      <c r="D673" s="16" t="s">
        <v>21</v>
      </c>
      <c r="E673" s="12">
        <v>459240</v>
      </c>
      <c r="F673" s="13">
        <v>346740</v>
      </c>
      <c r="G673" s="13">
        <v>479840</v>
      </c>
      <c r="H673" s="37"/>
      <c r="I673" s="55"/>
    </row>
    <row r="674" spans="1:9" ht="36" customHeight="1" outlineLevel="7" x14ac:dyDescent="0.25">
      <c r="A674" s="15" t="s">
        <v>328</v>
      </c>
      <c r="B674" s="16" t="s">
        <v>265</v>
      </c>
      <c r="C674" s="17">
        <v>9999941700</v>
      </c>
      <c r="D674" s="16" t="s">
        <v>1</v>
      </c>
      <c r="E674" s="12">
        <f t="shared" si="288"/>
        <v>315120</v>
      </c>
      <c r="F674" s="12">
        <f t="shared" si="288"/>
        <v>315120</v>
      </c>
      <c r="G674" s="12">
        <f t="shared" si="288"/>
        <v>315120</v>
      </c>
      <c r="H674" s="37"/>
      <c r="I674" s="55"/>
    </row>
    <row r="675" spans="1:9" ht="34.9" customHeight="1" outlineLevel="7" x14ac:dyDescent="0.25">
      <c r="A675" s="15" t="s">
        <v>18</v>
      </c>
      <c r="B675" s="16" t="s">
        <v>265</v>
      </c>
      <c r="C675" s="17">
        <v>9999941700</v>
      </c>
      <c r="D675" s="16" t="s">
        <v>19</v>
      </c>
      <c r="E675" s="12">
        <f>E676</f>
        <v>315120</v>
      </c>
      <c r="F675" s="12">
        <f>F676</f>
        <v>315120</v>
      </c>
      <c r="G675" s="12">
        <f>G676</f>
        <v>315120</v>
      </c>
      <c r="H675" s="37"/>
      <c r="I675" s="55"/>
    </row>
    <row r="676" spans="1:9" ht="32.450000000000003" customHeight="1" outlineLevel="7" x14ac:dyDescent="0.25">
      <c r="A676" s="15" t="s">
        <v>20</v>
      </c>
      <c r="B676" s="16" t="s">
        <v>265</v>
      </c>
      <c r="C676" s="17">
        <v>9999941700</v>
      </c>
      <c r="D676" s="16" t="s">
        <v>21</v>
      </c>
      <c r="E676" s="12">
        <v>315120</v>
      </c>
      <c r="F676" s="13">
        <v>315120</v>
      </c>
      <c r="G676" s="13">
        <v>315120</v>
      </c>
      <c r="H676" s="37"/>
      <c r="I676" s="55"/>
    </row>
    <row r="677" spans="1:9" ht="21.6" customHeight="1" outlineLevel="1" x14ac:dyDescent="0.25">
      <c r="A677" s="15" t="s">
        <v>268</v>
      </c>
      <c r="B677" s="16" t="s">
        <v>269</v>
      </c>
      <c r="C677" s="17" t="s">
        <v>0</v>
      </c>
      <c r="D677" s="16" t="s">
        <v>1</v>
      </c>
      <c r="E677" s="12">
        <f t="shared" ref="E677:G682" si="290">E678</f>
        <v>25000</v>
      </c>
      <c r="F677" s="12">
        <f t="shared" si="290"/>
        <v>25000</v>
      </c>
      <c r="G677" s="12">
        <f t="shared" si="290"/>
        <v>25000</v>
      </c>
      <c r="H677" s="37"/>
      <c r="I677" s="55"/>
    </row>
    <row r="678" spans="1:9" ht="20.45" customHeight="1" outlineLevel="2" x14ac:dyDescent="0.25">
      <c r="A678" s="15" t="s">
        <v>270</v>
      </c>
      <c r="B678" s="16" t="s">
        <v>271</v>
      </c>
      <c r="C678" s="17" t="s">
        <v>0</v>
      </c>
      <c r="D678" s="16" t="s">
        <v>1</v>
      </c>
      <c r="E678" s="12">
        <f t="shared" si="290"/>
        <v>25000</v>
      </c>
      <c r="F678" s="12">
        <f t="shared" si="290"/>
        <v>25000</v>
      </c>
      <c r="G678" s="12">
        <f t="shared" si="290"/>
        <v>25000</v>
      </c>
      <c r="H678" s="37"/>
      <c r="I678" s="55"/>
    </row>
    <row r="679" spans="1:9" ht="19.899999999999999" customHeight="1" outlineLevel="3" x14ac:dyDescent="0.25">
      <c r="A679" s="15" t="s">
        <v>6</v>
      </c>
      <c r="B679" s="16" t="s">
        <v>271</v>
      </c>
      <c r="C679" s="17" t="s">
        <v>7</v>
      </c>
      <c r="D679" s="16" t="s">
        <v>1</v>
      </c>
      <c r="E679" s="12">
        <f t="shared" si="290"/>
        <v>25000</v>
      </c>
      <c r="F679" s="12">
        <f t="shared" si="290"/>
        <v>25000</v>
      </c>
      <c r="G679" s="12">
        <f t="shared" si="290"/>
        <v>25000</v>
      </c>
      <c r="H679" s="37"/>
      <c r="I679" s="55"/>
    </row>
    <row r="680" spans="1:9" ht="18" customHeight="1" outlineLevel="4" x14ac:dyDescent="0.25">
      <c r="A680" s="15" t="s">
        <v>8</v>
      </c>
      <c r="B680" s="16" t="s">
        <v>271</v>
      </c>
      <c r="C680" s="17" t="s">
        <v>9</v>
      </c>
      <c r="D680" s="16" t="s">
        <v>1</v>
      </c>
      <c r="E680" s="12">
        <f t="shared" si="290"/>
        <v>25000</v>
      </c>
      <c r="F680" s="12">
        <f t="shared" si="290"/>
        <v>25000</v>
      </c>
      <c r="G680" s="12">
        <f t="shared" si="290"/>
        <v>25000</v>
      </c>
      <c r="H680" s="37"/>
      <c r="I680" s="55"/>
    </row>
    <row r="681" spans="1:9" ht="23.25" customHeight="1" outlineLevel="5" x14ac:dyDescent="0.25">
      <c r="A681" s="15" t="s">
        <v>272</v>
      </c>
      <c r="B681" s="16" t="s">
        <v>271</v>
      </c>
      <c r="C681" s="17" t="s">
        <v>273</v>
      </c>
      <c r="D681" s="16" t="s">
        <v>1</v>
      </c>
      <c r="E681" s="12">
        <f t="shared" si="290"/>
        <v>25000</v>
      </c>
      <c r="F681" s="12">
        <f t="shared" si="290"/>
        <v>25000</v>
      </c>
      <c r="G681" s="12">
        <f t="shared" si="290"/>
        <v>25000</v>
      </c>
      <c r="H681" s="37"/>
      <c r="I681" s="55"/>
    </row>
    <row r="682" spans="1:9" ht="18.75" customHeight="1" outlineLevel="6" x14ac:dyDescent="0.25">
      <c r="A682" s="15" t="s">
        <v>292</v>
      </c>
      <c r="B682" s="16" t="s">
        <v>271</v>
      </c>
      <c r="C682" s="17" t="s">
        <v>273</v>
      </c>
      <c r="D682" s="16" t="s">
        <v>274</v>
      </c>
      <c r="E682" s="12">
        <f t="shared" si="290"/>
        <v>25000</v>
      </c>
      <c r="F682" s="12">
        <f t="shared" si="290"/>
        <v>25000</v>
      </c>
      <c r="G682" s="12">
        <f t="shared" si="290"/>
        <v>25000</v>
      </c>
      <c r="H682" s="37"/>
      <c r="I682" s="55"/>
    </row>
    <row r="683" spans="1:9" ht="18.75" customHeight="1" outlineLevel="7" x14ac:dyDescent="0.25">
      <c r="A683" s="15" t="s">
        <v>275</v>
      </c>
      <c r="B683" s="16" t="s">
        <v>271</v>
      </c>
      <c r="C683" s="17" t="s">
        <v>273</v>
      </c>
      <c r="D683" s="16" t="s">
        <v>276</v>
      </c>
      <c r="E683" s="12">
        <v>25000</v>
      </c>
      <c r="F683" s="13">
        <v>25000</v>
      </c>
      <c r="G683" s="13">
        <v>25000</v>
      </c>
      <c r="H683" s="37"/>
      <c r="I683" s="55"/>
    </row>
    <row r="684" spans="1:9" ht="24" customHeight="1" x14ac:dyDescent="0.25">
      <c r="A684" s="63" t="s">
        <v>282</v>
      </c>
      <c r="B684" s="64"/>
      <c r="C684" s="64"/>
      <c r="D684" s="65"/>
      <c r="E684" s="58">
        <f>E14+E127+E136+E155+E274+E420+E566+E615+E642+E665+E677</f>
        <v>1043772962.75</v>
      </c>
      <c r="F684" s="11">
        <f>F14+F127+F136+F155+F274+F420+F566+F615+F642+F665+F677</f>
        <v>710980914.55000007</v>
      </c>
      <c r="G684" s="58">
        <f>G14+G127+G136+G155+G274+G420+G566+G615+G642+G665+G677</f>
        <v>734065366.18999994</v>
      </c>
      <c r="H684" s="47" t="e">
        <f>#REF!+#REF!+#REF!</f>
        <v>#REF!</v>
      </c>
      <c r="I684" s="10"/>
    </row>
    <row r="685" spans="1:9" ht="16.149999999999999" customHeight="1" x14ac:dyDescent="0.25">
      <c r="A685" s="77"/>
      <c r="B685" s="46"/>
      <c r="C685" s="46"/>
      <c r="D685" s="46"/>
      <c r="E685" s="47"/>
      <c r="F685" s="47"/>
      <c r="G685" s="47"/>
      <c r="H685" s="9"/>
      <c r="I685" s="10"/>
    </row>
    <row r="686" spans="1:9" ht="15.6" customHeight="1" x14ac:dyDescent="0.25">
      <c r="A686" s="78"/>
      <c r="B686" s="20"/>
      <c r="C686" s="59"/>
      <c r="D686" s="59"/>
      <c r="E686" s="51"/>
      <c r="F686" s="22"/>
      <c r="G686" s="22"/>
    </row>
    <row r="687" spans="1:9" ht="18" customHeight="1" x14ac:dyDescent="0.25">
      <c r="A687" s="78"/>
      <c r="B687" s="20"/>
      <c r="C687" s="20"/>
      <c r="D687" s="20"/>
      <c r="E687" s="21"/>
      <c r="F687" s="21"/>
      <c r="G687" s="21"/>
    </row>
    <row r="688" spans="1:9" ht="22.9" customHeight="1" x14ac:dyDescent="0.25">
      <c r="E688" s="14"/>
      <c r="F688" s="14"/>
      <c r="G688" s="14"/>
      <c r="H688" s="14"/>
    </row>
    <row r="689" spans="3:9" x14ac:dyDescent="0.25">
      <c r="E689" s="14"/>
      <c r="F689" s="24"/>
    </row>
    <row r="690" spans="3:9" ht="16.149999999999999" customHeight="1" x14ac:dyDescent="0.25">
      <c r="E690" s="48"/>
      <c r="F690" s="48"/>
      <c r="G690" s="48"/>
      <c r="H690" s="48"/>
    </row>
    <row r="691" spans="3:9" ht="10.15" customHeight="1" x14ac:dyDescent="0.25">
      <c r="E691" s="25"/>
      <c r="F691" s="23"/>
    </row>
    <row r="692" spans="3:9" x14ac:dyDescent="0.25">
      <c r="C692" s="20"/>
      <c r="D692" s="20"/>
      <c r="E692" s="32"/>
      <c r="F692" s="33"/>
      <c r="G692" s="20"/>
      <c r="H692" s="20"/>
      <c r="I692" s="20"/>
    </row>
    <row r="693" spans="3:9" x14ac:dyDescent="0.25">
      <c r="C693" s="20"/>
      <c r="D693" s="20"/>
      <c r="E693" s="34"/>
      <c r="F693" s="35"/>
      <c r="G693" s="21"/>
      <c r="H693" s="20"/>
      <c r="I693" s="20"/>
    </row>
    <row r="694" spans="3:9" x14ac:dyDescent="0.25">
      <c r="C694" s="20"/>
      <c r="D694" s="20"/>
      <c r="E694" s="36"/>
      <c r="F694" s="36"/>
      <c r="G694" s="20"/>
      <c r="H694" s="20"/>
      <c r="I694" s="20"/>
    </row>
    <row r="695" spans="3:9" x14ac:dyDescent="0.25">
      <c r="C695" s="20"/>
      <c r="D695" s="20"/>
      <c r="E695" s="20"/>
      <c r="F695" s="30"/>
      <c r="G695" s="31"/>
      <c r="H695" s="20"/>
      <c r="I695" s="20"/>
    </row>
    <row r="696" spans="3:9" x14ac:dyDescent="0.25">
      <c r="C696" s="20"/>
      <c r="D696" s="20"/>
      <c r="E696" s="20"/>
      <c r="F696" s="20"/>
      <c r="G696" s="20"/>
      <c r="H696" s="20"/>
      <c r="I696" s="20"/>
    </row>
    <row r="697" spans="3:9" x14ac:dyDescent="0.25">
      <c r="C697" s="20"/>
      <c r="D697" s="20"/>
      <c r="E697" s="20"/>
      <c r="F697" s="20"/>
      <c r="G697" s="20"/>
      <c r="H697" s="20"/>
      <c r="I697" s="20"/>
    </row>
  </sheetData>
  <autoFilter ref="A13:G688"/>
  <mergeCells count="15">
    <mergeCell ref="C686:D686"/>
    <mergeCell ref="A8:G9"/>
    <mergeCell ref="A5:D5"/>
    <mergeCell ref="A684:D684"/>
    <mergeCell ref="F1:G1"/>
    <mergeCell ref="F2:G2"/>
    <mergeCell ref="F3:G3"/>
    <mergeCell ref="E4:G4"/>
    <mergeCell ref="F5:G5"/>
    <mergeCell ref="F6:G6"/>
    <mergeCell ref="A11:A12"/>
    <mergeCell ref="B11:B12"/>
    <mergeCell ref="C11:C12"/>
    <mergeCell ref="D11:D12"/>
    <mergeCell ref="E11:G11"/>
  </mergeCells>
  <pageMargins left="0.51181102362204722" right="0.19685039370078741" top="0.19685039370078741" bottom="0.19685039370078741" header="0.19685039370078741" footer="0.19685039370078741"/>
  <pageSetup paperSize="9" scale="7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13.09.2021&lt;/string&gt;&#10;  &lt;/DateInfo&gt;&#10;  &lt;Code&gt;SQUERY_ROSP_EXP&lt;/Code&gt;&#10;  &lt;ObjectCode&gt;SQUERY_ROSP_EXP&lt;/ObjectCode&gt;&#10;  &lt;DocName&gt;Бюджетная роспись (расходы)&lt;/DocName&gt;&#10;  &lt;VariantName&gt;Вариант (Роспись ут.бюд.)&lt;/VariantName&gt;&#10;  &lt;VariantLink&gt;56871283&lt;/VariantLink&gt;&#10;  &lt;SvodReportLink xsi:nil=&quot;true&quot; /&gt;&#10;  &lt;ReportLink&gt;126921&lt;/ReportLink&gt;&#10;  &lt;Note&gt;01.01.2021 - 13.09.2021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5BB211AD-7AB8-48AE-9FFF-D25F935A217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LENA\Елена</dc:creator>
  <cp:lastModifiedBy>Duma-2</cp:lastModifiedBy>
  <cp:lastPrinted>2023-12-19T23:55:25Z</cp:lastPrinted>
  <dcterms:created xsi:type="dcterms:W3CDTF">2021-09-13T05:13:16Z</dcterms:created>
  <dcterms:modified xsi:type="dcterms:W3CDTF">2023-12-25T05:52:49Z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Бюджетная роспись (расходы)</vt:lpwstr>
  </property>
  <property fmtid="{D5CDD505-2E9C-101B-9397-08002B2CF9AE}" pid="3" name="Версия клиента">
    <vt:lpwstr>20.2.6.11260 (.NET 4.0)</vt:lpwstr>
  </property>
  <property fmtid="{D5CDD505-2E9C-101B-9397-08002B2CF9AE}" pid="4" name="Версия базы">
    <vt:lpwstr>20.2.2923.19615314</vt:lpwstr>
  </property>
  <property fmtid="{D5CDD505-2E9C-101B-9397-08002B2CF9AE}" pid="5" name="Тип сервера">
    <vt:lpwstr>MSSQL</vt:lpwstr>
  </property>
  <property fmtid="{D5CDD505-2E9C-101B-9397-08002B2CF9AE}" pid="6" name="Сервер">
    <vt:lpwstr>192.168.1.3</vt:lpwstr>
  </property>
  <property fmtid="{D5CDD505-2E9C-101B-9397-08002B2CF9AE}" pid="7" name="База">
    <vt:lpwstr>budg_2021</vt:lpwstr>
  </property>
  <property fmtid="{D5CDD505-2E9C-101B-9397-08002B2CF9AE}" pid="8" name="Пользователь">
    <vt:lpwstr>lena</vt:lpwstr>
  </property>
  <property fmtid="{D5CDD505-2E9C-101B-9397-08002B2CF9AE}" pid="9" name="Шаблон">
    <vt:lpwstr>sqr_rosp_exp2016.xlt</vt:lpwstr>
  </property>
  <property fmtid="{D5CDD505-2E9C-101B-9397-08002B2CF9AE}" pid="10" name="Имя варианта">
    <vt:lpwstr>Вариант (Роспись ут.бюд.)</vt:lpwstr>
  </property>
  <property fmtid="{D5CDD505-2E9C-101B-9397-08002B2CF9AE}" pid="11" name="Код отчета">
    <vt:lpwstr>6BF6679556024E4D8D34300D2BB2BB</vt:lpwstr>
  </property>
  <property fmtid="{D5CDD505-2E9C-101B-9397-08002B2CF9AE}" pid="12" name="Локальная база">
    <vt:lpwstr>не используется</vt:lpwstr>
  </property>
</Properties>
</file>