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81_{A5BCAE24-16E0-4510-AB68-92A54701F9A1}" xr6:coauthVersionLast="47" xr6:coauthVersionMax="47" xr10:uidLastSave="{00000000-0000-0000-0000-000000000000}"/>
  <bookViews>
    <workbookView xWindow="96" yWindow="36" windowWidth="22872" windowHeight="12192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Z_71175499_AA11_44AE_A7E9_583FE9217D04_.wvu.Cols" localSheetId="0" hidden="1">Лист1!$I:$K</definedName>
    <definedName name="Z_AAD13D3F_3722_4F38_9A17_94BE3086FD52_.wvu.Cols" localSheetId="0" hidden="1">Лист1!$I:$K</definedName>
    <definedName name="Z_BA56DD81_312B_4146_AF11_46EA4CAF72E8_.wvu.Cols" localSheetId="0" hidden="1">Лист1!$I:$K</definedName>
  </definedNames>
  <calcPr calcId="191029"/>
  <customWorkbookViews>
    <customWorkbookView name="Natalya - Личное представление" guid="{A359B9AA-6A09-4465-AE36-C791DDF6A00A}" mergeInterval="0" personalView="1" maximized="1" xWindow="-9" yWindow="-9" windowWidth="1938" windowHeight="1064" activeSheetId="1"/>
    <customWorkbookView name="Екатерина В. Баженова - Личное представление" guid="{3D41C42A-06F3-41D8-AFF8-F530D990D72D}" mergeInterval="0" personalView="1" maximized="1" windowWidth="1916" windowHeight="794" activeSheetId="1"/>
    <customWorkbookView name="Светлана А. Павленко - Личное представление" guid="{23D43619-2110-4C99-A33F-B572F268DD56}" mergeInterval="0" personalView="1" maximized="1" windowWidth="1916" windowHeight="754" activeSheetId="1"/>
    <customWorkbookView name="Наталья Н. Цвик - Личное представление" guid="{204D67C0-2183-4982-A59F-620EE8D5162A}" mergeInterval="0" personalView="1" maximized="1" windowWidth="1916" windowHeight="854" activeSheetId="1"/>
    <customWorkbookView name="fin-4053 - Личное представление" guid="{EF1B8546-745B-4616-B138-3BA9C978D9A4}" mergeInterval="0" personalView="1" maximized="1" xWindow="1" yWindow="1" windowWidth="1916" windowHeight="850" activeSheetId="1"/>
    <customWorkbookView name="Оксана Д. Скрябина - Личное представление" guid="{DA4BF7C1-0C0B-4DD8-B7AF-3C1874D0325D}" mergeInterval="0" personalView="1" maximized="1" windowWidth="1904" windowHeight="802" activeSheetId="1"/>
    <customWorkbookView name="Вишницкая Ольга Анатольевна - Личное представление" guid="{6D8EAC86-EF2B-458B-8B6B-072F21270323}" mergeInterval="0" personalView="1" maximized="1" windowWidth="1916" windowHeight="754" activeSheetId="1"/>
    <customWorkbookView name="Ольга В. Гонтова - Личное представление" guid="{4E22CE62-5F42-4C4F-AAFF-B2C7570F32D6}" mergeInterval="0" personalView="1" maximized="1" windowWidth="1276" windowHeight="758" activeSheetId="1"/>
    <customWorkbookView name="Виктория В. Москаленко - Личное представление" guid="{421C2E58-9477-4ADE-A7C3-A95AA011404A}" mergeInterval="0" personalView="1" maximized="1" windowWidth="1916" windowHeight="854" activeSheetId="1"/>
    <customWorkbookView name="Марина В. Байдюкова - Личное представление" guid="{A934F598-F282-4DDD-9376-C9AA1B6363BA}" mergeInterval="0" personalView="1" maximized="1" windowWidth="1916" windowHeight="854" activeSheetId="1"/>
    <customWorkbookView name="Людмила Л. Панова - Личное представление" guid="{92D78C87-B91D-4FF4-8735-9A7F9FEDCD4E}" mergeInterval="0" personalView="1" maximized="1" windowWidth="1893" windowHeight="837" activeSheetId="1"/>
    <customWorkbookView name="Людмила В. Латышева - Личное представление" guid="{F3B10967-F48C-4ABC-91FF-B8D91C56B9D3}" mergeInterval="0" personalView="1" maximized="1" windowWidth="1916" windowHeight="814" activeSheetId="1"/>
    <customWorkbookView name="Елена И. Комогорцева - Личное представление" guid="{A0894C77-4742-4B83-B9B5-D788ABC215EA}" mergeInterval="0" personalView="1" maximized="1" windowWidth="1596" windowHeight="854" activeSheetId="1"/>
    <customWorkbookView name="Goncharenko - Личное представление" guid="{BA56DD81-312B-4146-AF11-46EA4CAF72E8}" mergeInterval="0" personalView="1" maximized="1" xWindow="-8" yWindow="-8" windowWidth="1936" windowHeight="1056" activeSheetId="1"/>
    <customWorkbookView name="User - Личное представление" guid="{AAD13D3F-3722-4F38-9A17-94BE3086FD52}" mergeInterval="0" personalView="1" xWindow="8" yWindow="3" windowWidth="1906" windowHeight="1016" activeSheetId="1"/>
    <customWorkbookView name="Елена - Личное представление" guid="{71175499-AA11-44AE-A7E9-583FE9217D04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41" i="1"/>
  <c r="B18" i="1"/>
  <c r="E52" i="1"/>
  <c r="D52" i="1"/>
  <c r="F23" i="1"/>
  <c r="G23" i="1"/>
  <c r="H23" i="1"/>
  <c r="F21" i="1"/>
  <c r="F9" i="1"/>
  <c r="I23" i="1"/>
  <c r="J23" i="1"/>
  <c r="K23" i="1"/>
  <c r="B49" i="1" l="1"/>
  <c r="B47" i="1"/>
  <c r="B45" i="1"/>
  <c r="B39" i="1"/>
  <c r="B33" i="1"/>
  <c r="B28" i="1"/>
  <c r="B23" i="1"/>
  <c r="B21" i="1"/>
  <c r="B9" i="1"/>
  <c r="E50" i="1"/>
  <c r="E49" i="1" s="1"/>
  <c r="E48" i="1"/>
  <c r="E47" i="1" s="1"/>
  <c r="E46" i="1"/>
  <c r="E45" i="1" s="1"/>
  <c r="E43" i="1"/>
  <c r="E42" i="1"/>
  <c r="E40" i="1"/>
  <c r="E39" i="1" s="1"/>
  <c r="E35" i="1"/>
  <c r="E36" i="1"/>
  <c r="E37" i="1"/>
  <c r="E38" i="1"/>
  <c r="E34" i="1"/>
  <c r="E30" i="1"/>
  <c r="E31" i="1"/>
  <c r="E32" i="1"/>
  <c r="E29" i="1"/>
  <c r="E25" i="1"/>
  <c r="E26" i="1"/>
  <c r="E27" i="1"/>
  <c r="E24" i="1"/>
  <c r="E22" i="1"/>
  <c r="E21" i="1" s="1"/>
  <c r="E19" i="1"/>
  <c r="E18" i="1" s="1"/>
  <c r="E11" i="1"/>
  <c r="E12" i="1"/>
  <c r="E13" i="1"/>
  <c r="E14" i="1"/>
  <c r="E16" i="1"/>
  <c r="E17" i="1"/>
  <c r="E10" i="1"/>
  <c r="D50" i="1"/>
  <c r="D48" i="1"/>
  <c r="D46" i="1"/>
  <c r="D43" i="1"/>
  <c r="D42" i="1"/>
  <c r="D40" i="1"/>
  <c r="D35" i="1"/>
  <c r="D36" i="1"/>
  <c r="D37" i="1"/>
  <c r="D38" i="1"/>
  <c r="D34" i="1"/>
  <c r="D30" i="1"/>
  <c r="D31" i="1"/>
  <c r="D32" i="1"/>
  <c r="D29" i="1"/>
  <c r="D11" i="1"/>
  <c r="D12" i="1"/>
  <c r="D13" i="1"/>
  <c r="D14" i="1"/>
  <c r="D16" i="1"/>
  <c r="D17" i="1"/>
  <c r="D10" i="1"/>
  <c r="D25" i="1"/>
  <c r="D26" i="1"/>
  <c r="D27" i="1"/>
  <c r="D24" i="1"/>
  <c r="D22" i="1"/>
  <c r="D19" i="1"/>
  <c r="C23" i="1"/>
  <c r="E23" i="1" l="1"/>
  <c r="B51" i="1"/>
  <c r="D23" i="1"/>
  <c r="E28" i="1"/>
  <c r="E41" i="1"/>
  <c r="E33" i="1"/>
  <c r="E9" i="1"/>
  <c r="H49" i="1"/>
  <c r="H47" i="1"/>
  <c r="H45" i="1"/>
  <c r="H41" i="1"/>
  <c r="H39" i="1"/>
  <c r="H33" i="1"/>
  <c r="H28" i="1"/>
  <c r="H21" i="1"/>
  <c r="H18" i="1"/>
  <c r="H9" i="1"/>
  <c r="I9" i="1"/>
  <c r="I51" i="1" s="1"/>
  <c r="J9" i="1"/>
  <c r="J51" i="1" s="1"/>
  <c r="K9" i="1"/>
  <c r="K51" i="1" s="1"/>
  <c r="H51" i="1" l="1"/>
  <c r="E51" i="1"/>
  <c r="D49" i="1"/>
  <c r="D47" i="1"/>
  <c r="D45" i="1"/>
  <c r="D41" i="1"/>
  <c r="D39" i="1"/>
  <c r="C39" i="1"/>
  <c r="D33" i="1"/>
  <c r="D28" i="1"/>
  <c r="D21" i="1"/>
  <c r="D18" i="1"/>
  <c r="D9" i="1"/>
  <c r="D51" i="1" l="1"/>
  <c r="G9" i="1"/>
  <c r="F18" i="1"/>
  <c r="G18" i="1"/>
  <c r="C18" i="1"/>
  <c r="G21" i="1"/>
  <c r="C21" i="1"/>
  <c r="F28" i="1"/>
  <c r="G28" i="1"/>
  <c r="C28" i="1"/>
  <c r="F33" i="1"/>
  <c r="G33" i="1"/>
  <c r="C33" i="1"/>
  <c r="F39" i="1"/>
  <c r="G39" i="1"/>
  <c r="F41" i="1"/>
  <c r="G41" i="1"/>
  <c r="C41" i="1"/>
  <c r="F45" i="1"/>
  <c r="G45" i="1"/>
  <c r="C45" i="1"/>
  <c r="F47" i="1"/>
  <c r="G47" i="1"/>
  <c r="C47" i="1"/>
  <c r="C49" i="1"/>
  <c r="F49" i="1"/>
  <c r="G49" i="1"/>
  <c r="F51" i="1" l="1"/>
  <c r="G51" i="1"/>
  <c r="C51" i="1"/>
</calcChain>
</file>

<file path=xl/sharedStrings.xml><?xml version="1.0" encoding="utf-8"?>
<sst xmlns="http://schemas.openxmlformats.org/spreadsheetml/2006/main" count="57" uniqueCount="57">
  <si>
    <t>тыс. рублей</t>
  </si>
  <si>
    <t>РАСХОДЫ</t>
  </si>
  <si>
    <t>ВСЕГО РАСХОДОВ</t>
  </si>
  <si>
    <t>ДЕФИЦИТ (ПРОФИЦИТ)</t>
  </si>
  <si>
    <r>
      <rPr>
        <b/>
        <sz val="12"/>
        <rFont val="Times New Roman"/>
        <family val="1"/>
        <charset val="204"/>
      </rPr>
      <t>0102</t>
    </r>
    <r>
      <rPr>
        <sz val="12"/>
        <rFont val="Times New Roman"/>
        <family val="1"/>
        <charset val="204"/>
      </rPr>
      <t xml:space="preserve"> "Функционирование высшего должностного лица субъекта Российской Федерации и муниципального образования"</t>
    </r>
  </si>
  <si>
    <r>
      <rPr>
        <b/>
        <sz val="12"/>
        <rFont val="Times New Roman"/>
        <family val="1"/>
        <charset val="204"/>
      </rPr>
      <t>0103</t>
    </r>
    <r>
      <rPr>
        <sz val="12"/>
        <rFont val="Times New Roman"/>
        <family val="1"/>
        <charset val="204"/>
      </rPr>
      <t xml:space="preserve"> "Функционирование законодательных (представительных) органов государственной власти и представительных органов муниципальных образований"</t>
    </r>
  </si>
  <si>
    <r>
      <t>0104</t>
    </r>
    <r>
      <rPr>
        <sz val="12"/>
        <rFont val="Times New Roman"/>
        <family val="1"/>
        <charset val="204"/>
      </rPr>
      <t xml:space="preserve"> "Функционирование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администраций"</t>
    </r>
  </si>
  <si>
    <r>
      <t xml:space="preserve">0105 </t>
    </r>
    <r>
      <rPr>
        <sz val="12"/>
        <rFont val="Times New Roman"/>
        <family val="1"/>
        <charset val="204"/>
      </rPr>
      <t>"Судебная система"</t>
    </r>
  </si>
  <si>
    <r>
      <rPr>
        <b/>
        <sz val="12"/>
        <rFont val="Times New Roman"/>
        <family val="1"/>
        <charset val="204"/>
      </rPr>
      <t>0106</t>
    </r>
    <r>
      <rPr>
        <sz val="12"/>
        <rFont val="Times New Roman"/>
        <family val="1"/>
        <charset val="204"/>
      </rPr>
      <t xml:space="preserve"> "Обеспечение деятельности финансовых, налоговых и таможенных органов и органов финансового (финансово-бюджетного) надзора"</t>
    </r>
  </si>
  <si>
    <r>
      <rPr>
        <b/>
        <sz val="12"/>
        <rFont val="Times New Roman"/>
        <family val="1"/>
        <charset val="204"/>
      </rPr>
      <t>0111</t>
    </r>
    <r>
      <rPr>
        <sz val="12"/>
        <rFont val="Times New Roman"/>
        <family val="1"/>
        <charset val="204"/>
      </rPr>
      <t xml:space="preserve"> "Резервные фонды"</t>
    </r>
  </si>
  <si>
    <r>
      <rPr>
        <b/>
        <sz val="12"/>
        <rFont val="Times New Roman"/>
        <family val="1"/>
        <charset val="204"/>
      </rPr>
      <t xml:space="preserve">0113 </t>
    </r>
    <r>
      <rPr>
        <sz val="12"/>
        <rFont val="Times New Roman"/>
        <family val="1"/>
        <charset val="204"/>
      </rPr>
      <t>"Другие общегосударственные вопросы"</t>
    </r>
  </si>
  <si>
    <r>
      <rPr>
        <b/>
        <sz val="12"/>
        <rFont val="Times New Roman"/>
        <family val="1"/>
        <charset val="204"/>
      </rPr>
      <t>1202</t>
    </r>
    <r>
      <rPr>
        <sz val="12"/>
        <rFont val="Times New Roman"/>
        <family val="1"/>
        <charset val="204"/>
      </rPr>
      <t xml:space="preserve"> "Периодическая печать и издательства"</t>
    </r>
  </si>
  <si>
    <r>
      <rPr>
        <b/>
        <sz val="12"/>
        <rFont val="Times New Roman"/>
        <family val="1"/>
        <charset val="204"/>
      </rPr>
      <t xml:space="preserve">0707 </t>
    </r>
    <r>
      <rPr>
        <sz val="12"/>
        <rFont val="Times New Roman"/>
        <family val="1"/>
        <charset val="204"/>
      </rPr>
      <t>"Молодежная политика"</t>
    </r>
  </si>
  <si>
    <r>
      <rPr>
        <b/>
        <sz val="12"/>
        <rFont val="Times New Roman"/>
        <family val="1"/>
        <charset val="204"/>
      </rPr>
      <t>0405</t>
    </r>
    <r>
      <rPr>
        <sz val="12"/>
        <rFont val="Times New Roman"/>
        <family val="1"/>
        <charset val="204"/>
      </rPr>
      <t xml:space="preserve"> "Сельское хозяйство и рыболовство"</t>
    </r>
  </si>
  <si>
    <r>
      <rPr>
        <b/>
        <sz val="12"/>
        <rFont val="Times New Roman"/>
        <family val="1"/>
        <charset val="204"/>
      </rPr>
      <t>0408</t>
    </r>
    <r>
      <rPr>
        <sz val="12"/>
        <rFont val="Times New Roman"/>
        <family val="1"/>
        <charset val="204"/>
      </rPr>
      <t xml:space="preserve"> "Транспорт"</t>
    </r>
  </si>
  <si>
    <r>
      <rPr>
        <b/>
        <sz val="12"/>
        <rFont val="Times New Roman"/>
        <family val="1"/>
        <charset val="204"/>
      </rPr>
      <t>0409</t>
    </r>
    <r>
      <rPr>
        <sz val="12"/>
        <rFont val="Times New Roman"/>
        <family val="1"/>
        <charset val="204"/>
      </rPr>
      <t xml:space="preserve"> "Дорожное хозяйство (дорожные фонды)"</t>
    </r>
  </si>
  <si>
    <r>
      <rPr>
        <b/>
        <sz val="12"/>
        <rFont val="Times New Roman"/>
        <family val="1"/>
        <charset val="204"/>
      </rPr>
      <t>0501</t>
    </r>
    <r>
      <rPr>
        <sz val="12"/>
        <rFont val="Times New Roman"/>
        <family val="1"/>
        <charset val="204"/>
      </rPr>
      <t xml:space="preserve"> "Жилищное хозяйство"</t>
    </r>
  </si>
  <si>
    <r>
      <rPr>
        <b/>
        <sz val="12"/>
        <rFont val="Times New Roman"/>
        <family val="1"/>
        <charset val="204"/>
      </rPr>
      <t>0502</t>
    </r>
    <r>
      <rPr>
        <sz val="12"/>
        <rFont val="Times New Roman"/>
        <family val="1"/>
        <charset val="204"/>
      </rPr>
      <t xml:space="preserve"> "Коммунальное хозяйство"</t>
    </r>
  </si>
  <si>
    <r>
      <rPr>
        <b/>
        <sz val="12"/>
        <rFont val="Times New Roman"/>
        <family val="1"/>
        <charset val="204"/>
      </rPr>
      <t xml:space="preserve">0503 </t>
    </r>
    <r>
      <rPr>
        <sz val="12"/>
        <rFont val="Times New Roman"/>
        <family val="1"/>
        <charset val="204"/>
      </rPr>
      <t>"Благоустройство"</t>
    </r>
  </si>
  <si>
    <r>
      <rPr>
        <b/>
        <sz val="12"/>
        <rFont val="Times New Roman"/>
        <family val="1"/>
        <charset val="204"/>
      </rPr>
      <t>0505</t>
    </r>
    <r>
      <rPr>
        <sz val="12"/>
        <rFont val="Times New Roman"/>
        <family val="1"/>
        <charset val="204"/>
      </rPr>
      <t xml:space="preserve"> "Другие вопросы в области жилищно-коммунального хозяйства"</t>
    </r>
  </si>
  <si>
    <r>
      <rPr>
        <b/>
        <sz val="12"/>
        <rFont val="Times New Roman"/>
        <family val="1"/>
        <charset val="204"/>
      </rPr>
      <t>0701</t>
    </r>
    <r>
      <rPr>
        <sz val="12"/>
        <rFont val="Times New Roman"/>
        <family val="1"/>
        <charset val="204"/>
      </rPr>
      <t xml:space="preserve"> "Дошкольное образование"</t>
    </r>
  </si>
  <si>
    <r>
      <rPr>
        <b/>
        <sz val="12"/>
        <rFont val="Times New Roman"/>
        <family val="1"/>
        <charset val="204"/>
      </rPr>
      <t xml:space="preserve">0702 </t>
    </r>
    <r>
      <rPr>
        <sz val="12"/>
        <rFont val="Times New Roman"/>
        <family val="1"/>
        <charset val="204"/>
      </rPr>
      <t>"Общее образование"</t>
    </r>
  </si>
  <si>
    <r>
      <rPr>
        <b/>
        <sz val="12"/>
        <rFont val="Times New Roman"/>
        <family val="1"/>
        <charset val="204"/>
      </rPr>
      <t>0703</t>
    </r>
    <r>
      <rPr>
        <sz val="12"/>
        <rFont val="Times New Roman"/>
        <family val="1"/>
        <charset val="204"/>
      </rPr>
      <t xml:space="preserve"> "Дополнительное образование детей"</t>
    </r>
  </si>
  <si>
    <r>
      <rPr>
        <b/>
        <sz val="12"/>
        <rFont val="Times New Roman"/>
        <family val="1"/>
        <charset val="204"/>
      </rPr>
      <t>0709</t>
    </r>
    <r>
      <rPr>
        <sz val="12"/>
        <rFont val="Times New Roman"/>
        <family val="1"/>
        <charset val="204"/>
      </rPr>
      <t xml:space="preserve"> "Другие вопросы в области образования"</t>
    </r>
  </si>
  <si>
    <r>
      <rPr>
        <b/>
        <sz val="12"/>
        <rFont val="Times New Roman"/>
        <family val="1"/>
        <charset val="204"/>
      </rPr>
      <t>1301</t>
    </r>
    <r>
      <rPr>
        <sz val="12"/>
        <rFont val="Times New Roman"/>
        <family val="1"/>
        <charset val="204"/>
      </rPr>
      <t xml:space="preserve"> "Обслуживание государственного внутреннего и муниципального долга"</t>
    </r>
  </si>
  <si>
    <r>
      <rPr>
        <b/>
        <sz val="12"/>
        <rFont val="Times New Roman"/>
        <family val="1"/>
        <charset val="204"/>
      </rPr>
      <t>0801</t>
    </r>
    <r>
      <rPr>
        <sz val="12"/>
        <rFont val="Times New Roman"/>
        <family val="1"/>
        <charset val="204"/>
      </rPr>
      <t xml:space="preserve"> "Культура"</t>
    </r>
  </si>
  <si>
    <r>
      <rPr>
        <b/>
        <sz val="12"/>
        <rFont val="Times New Roman"/>
        <family val="1"/>
        <charset val="204"/>
      </rPr>
      <t>1102</t>
    </r>
    <r>
      <rPr>
        <sz val="12"/>
        <rFont val="Times New Roman"/>
        <family val="1"/>
        <charset val="204"/>
      </rPr>
      <t xml:space="preserve"> "Массовый спорт"</t>
    </r>
  </si>
  <si>
    <r>
      <rPr>
        <b/>
        <sz val="12"/>
        <rFont val="Times New Roman"/>
        <family val="1"/>
        <charset val="204"/>
      </rPr>
      <t>1004</t>
    </r>
    <r>
      <rPr>
        <sz val="12"/>
        <rFont val="Times New Roman"/>
        <family val="1"/>
        <charset val="204"/>
      </rPr>
      <t xml:space="preserve"> "Охрана семьи и детства"</t>
    </r>
  </si>
  <si>
    <r>
      <rPr>
        <b/>
        <sz val="12"/>
        <rFont val="Times New Roman"/>
        <family val="1"/>
        <charset val="204"/>
      </rPr>
      <t>1003</t>
    </r>
    <r>
      <rPr>
        <sz val="12"/>
        <rFont val="Times New Roman"/>
        <family val="1"/>
        <charset val="204"/>
      </rPr>
      <t xml:space="preserve"> "Социальное обеспечение населения"</t>
    </r>
  </si>
  <si>
    <t xml:space="preserve"> ТАБЛИЦА</t>
  </si>
  <si>
    <t>НАИМЕНОВАНИЕ  РАСХОДОВ</t>
  </si>
  <si>
    <r>
      <rPr>
        <b/>
        <sz val="12"/>
        <rFont val="Times New Roman"/>
        <family val="1"/>
        <charset val="204"/>
      </rPr>
      <t>0310</t>
    </r>
    <r>
      <rPr>
        <sz val="12"/>
        <rFont val="Times New Roman"/>
        <family val="1"/>
        <charset val="204"/>
      </rPr>
      <t xml:space="preserve"> "Защита населения и территории от чрезвычайных ситуаций природного и техногенного характера, пожарная безопасность"</t>
    </r>
  </si>
  <si>
    <t>0203 "Мобилизационная и вневойсковая подготовка"</t>
  </si>
  <si>
    <r>
      <rPr>
        <b/>
        <sz val="12"/>
        <rFont val="Times New Roman"/>
        <family val="1"/>
        <charset val="204"/>
      </rPr>
      <t>0412</t>
    </r>
    <r>
      <rPr>
        <sz val="12"/>
        <rFont val="Times New Roman"/>
        <family val="1"/>
        <charset val="204"/>
      </rPr>
      <t xml:space="preserve"> "Другие вопросы в области национальной экономики"</t>
    </r>
  </si>
  <si>
    <t>расходов бюджета Тернейского муниципального округа на 2024 год и плановый период 2025 и 2026 годов</t>
  </si>
  <si>
    <t>0100. Общегосударственные вопросы</t>
  </si>
  <si>
    <t>0200. Национальная оборона</t>
  </si>
  <si>
    <t>0300. Национальная безопасность и правоохранительная деятельность</t>
  </si>
  <si>
    <t>0400. Национальная экономика</t>
  </si>
  <si>
    <t xml:space="preserve">0700. Образование  </t>
  </si>
  <si>
    <t xml:space="preserve">0800. Культура и кинематография </t>
  </si>
  <si>
    <t>1000. Социальная политика</t>
  </si>
  <si>
    <t>1100. Физическая культура и спорт</t>
  </si>
  <si>
    <t>1300. Обслуживание государственного и муниципального долга</t>
  </si>
  <si>
    <t>Информация к проекту решения  " Об утверждении  бюджета Тернейского муниципального округа на 2024 год и  плановый период 2025 и 2026 годов"</t>
  </si>
  <si>
    <t>Отчёт 2022 год</t>
  </si>
  <si>
    <t>Ожидаемое исполнение 2023 год</t>
  </si>
  <si>
    <t>Отклонения проекта 2024г. от отчета 2022 г.</t>
  </si>
  <si>
    <t>Отклонения проекта 2024г. от ожидаемого исполнения 2023 г.</t>
  </si>
  <si>
    <t>Проект 2024 год</t>
  </si>
  <si>
    <t xml:space="preserve">Проект 2025 год </t>
  </si>
  <si>
    <t>Проект 2026 год</t>
  </si>
  <si>
    <t>0209 "Другие вопросы в области национальной обороны"</t>
  </si>
  <si>
    <t>0500.  Жилищно-коммунальное хозяйство</t>
  </si>
  <si>
    <r>
      <rPr>
        <b/>
        <sz val="12"/>
        <rFont val="Times New Roman"/>
        <family val="1"/>
        <charset val="204"/>
      </rPr>
      <t>1006</t>
    </r>
    <r>
      <rPr>
        <sz val="12"/>
        <rFont val="Times New Roman"/>
        <family val="1"/>
        <charset val="204"/>
      </rPr>
      <t xml:space="preserve"> "Другие вопросы в области социальной политики"</t>
    </r>
  </si>
  <si>
    <r>
      <rPr>
        <b/>
        <sz val="12"/>
        <rFont val="Times New Roman"/>
        <family val="1"/>
        <charset val="204"/>
      </rPr>
      <t>0107</t>
    </r>
    <r>
      <rPr>
        <sz val="12"/>
        <rFont val="Times New Roman"/>
        <family val="1"/>
        <charset val="204"/>
      </rPr>
      <t xml:space="preserve"> "Обеспечение  проведения выборов  и референдумов"</t>
    </r>
  </si>
  <si>
    <t>1200. Средства массовой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</si>
</sst>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top" wrapText="1"/>
    </xf>
    <xf numFmtId="164" fontId="5" fillId="2" borderId="1" xfId="3" applyNumberFormat="1" applyFont="1" applyFill="1" applyBorder="1" applyAlignment="1" applyProtection="1">
      <alignment horizontal="center" vertical="top"/>
    </xf>
    <xf numFmtId="0" fontId="4" fillId="0" borderId="1" xfId="2" applyNumberFormat="1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wrapText="1"/>
    </xf>
    <xf numFmtId="0" fontId="3" fillId="0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top" wrapText="1"/>
    </xf>
    <xf numFmtId="0" fontId="4" fillId="0" borderId="1" xfId="2" applyNumberFormat="1" applyFont="1" applyFill="1" applyBorder="1" applyAlignment="1" applyProtection="1">
      <alignment vertical="center" wrapText="1"/>
    </xf>
    <xf numFmtId="49" fontId="4" fillId="0" borderId="1" xfId="2" applyNumberFormat="1" applyFont="1" applyFill="1" applyBorder="1" applyAlignment="1" applyProtection="1">
      <alignment horizontal="center" vertical="top" wrapText="1"/>
    </xf>
    <xf numFmtId="49" fontId="4" fillId="0" borderId="1" xfId="2" applyNumberFormat="1" applyFont="1" applyFill="1" applyBorder="1" applyAlignment="1" applyProtection="1">
      <alignment vertical="top" wrapText="1"/>
    </xf>
    <xf numFmtId="0" fontId="4" fillId="0" borderId="1" xfId="2" applyNumberFormat="1" applyFont="1" applyFill="1" applyBorder="1" applyAlignment="1" applyProtection="1">
      <alignment horizontal="left" vertical="top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164" fontId="6" fillId="3" borderId="0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0" fillId="0" borderId="0" xfId="0" applyFont="1"/>
    <xf numFmtId="3" fontId="6" fillId="0" borderId="1" xfId="2" applyNumberFormat="1" applyFont="1" applyFill="1" applyBorder="1" applyAlignment="1" applyProtection="1">
      <alignment horizontal="center"/>
    </xf>
    <xf numFmtId="4" fontId="6" fillId="0" borderId="1" xfId="2" applyNumberFormat="1" applyFont="1" applyFill="1" applyBorder="1" applyAlignment="1" applyProtection="1">
      <alignment horizontal="center" wrapText="1"/>
    </xf>
    <xf numFmtId="4" fontId="7" fillId="0" borderId="1" xfId="2" applyNumberFormat="1" applyFont="1" applyFill="1" applyBorder="1" applyAlignment="1" applyProtection="1">
      <alignment horizontal="center" wrapText="1"/>
    </xf>
    <xf numFmtId="4" fontId="7" fillId="2" borderId="3" xfId="3" applyNumberFormat="1" applyFont="1" applyFill="1" applyBorder="1" applyAlignment="1" applyProtection="1">
      <alignment horizontal="center"/>
    </xf>
    <xf numFmtId="4" fontId="7" fillId="2" borderId="1" xfId="3" applyNumberFormat="1" applyFont="1" applyFill="1" applyBorder="1" applyAlignment="1" applyProtection="1">
      <alignment horizontal="center"/>
    </xf>
    <xf numFmtId="4" fontId="7" fillId="2" borderId="2" xfId="3" applyNumberFormat="1" applyFont="1" applyFill="1" applyBorder="1" applyAlignment="1" applyProtection="1">
      <alignment horizontal="center"/>
    </xf>
    <xf numFmtId="4" fontId="7" fillId="2" borderId="1" xfId="1" applyNumberFormat="1" applyFont="1" applyFill="1" applyBorder="1" applyAlignment="1">
      <alignment horizontal="center" wrapText="1"/>
    </xf>
    <xf numFmtId="4" fontId="6" fillId="2" borderId="1" xfId="2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left" wrapText="1"/>
    </xf>
    <xf numFmtId="4" fontId="7" fillId="0" borderId="3" xfId="2" applyNumberFormat="1" applyFont="1" applyFill="1" applyBorder="1" applyAlignment="1" applyProtection="1">
      <alignment horizontal="center" wrapText="1"/>
    </xf>
    <xf numFmtId="4" fontId="7" fillId="0" borderId="2" xfId="2" applyNumberFormat="1" applyFont="1" applyFill="1" applyBorder="1" applyAlignment="1" applyProtection="1">
      <alignment horizontal="center" wrapText="1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0" fillId="3" borderId="0" xfId="0" applyFill="1"/>
    <xf numFmtId="3" fontId="6" fillId="3" borderId="1" xfId="2" applyNumberFormat="1" applyFont="1" applyFill="1" applyBorder="1" applyAlignment="1" applyProtection="1">
      <alignment horizontal="center" vertical="center" wrapText="1"/>
    </xf>
    <xf numFmtId="164" fontId="5" fillId="3" borderId="1" xfId="3" applyNumberFormat="1" applyFont="1" applyFill="1" applyBorder="1" applyAlignment="1" applyProtection="1">
      <alignment horizontal="center" vertical="top"/>
    </xf>
    <xf numFmtId="4" fontId="6" fillId="3" borderId="1" xfId="2" applyNumberFormat="1" applyFont="1" applyFill="1" applyBorder="1" applyAlignment="1" applyProtection="1">
      <alignment horizontal="center" wrapText="1"/>
    </xf>
    <xf numFmtId="4" fontId="7" fillId="3" borderId="3" xfId="3" applyNumberFormat="1" applyFont="1" applyFill="1" applyBorder="1" applyAlignment="1" applyProtection="1">
      <alignment horizontal="center"/>
    </xf>
    <xf numFmtId="4" fontId="7" fillId="3" borderId="1" xfId="2" applyNumberFormat="1" applyFont="1" applyFill="1" applyBorder="1" applyAlignment="1" applyProtection="1">
      <alignment horizontal="center" wrapText="1"/>
    </xf>
    <xf numFmtId="4" fontId="7" fillId="3" borderId="1" xfId="3" applyNumberFormat="1" applyFont="1" applyFill="1" applyBorder="1" applyAlignment="1" applyProtection="1">
      <alignment horizontal="center"/>
    </xf>
    <xf numFmtId="4" fontId="7" fillId="3" borderId="2" xfId="3" applyNumberFormat="1" applyFont="1" applyFill="1" applyBorder="1" applyAlignment="1" applyProtection="1">
      <alignment horizontal="center"/>
    </xf>
    <xf numFmtId="4" fontId="7" fillId="3" borderId="1" xfId="1" applyNumberFormat="1" applyFont="1" applyFill="1" applyBorder="1" applyAlignment="1">
      <alignment horizontal="center" wrapText="1"/>
    </xf>
    <xf numFmtId="4" fontId="6" fillId="3" borderId="1" xfId="2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center" vertical="top" wrapTex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3" fillId="0" borderId="1" xfId="2" applyNumberFormat="1" applyFont="1" applyFill="1" applyBorder="1" applyAlignment="1">
      <alignment horizont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wrapText="1"/>
    </xf>
    <xf numFmtId="4" fontId="3" fillId="0" borderId="1" xfId="2" applyNumberFormat="1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top" wrapText="1"/>
    </xf>
    <xf numFmtId="2" fontId="4" fillId="0" borderId="1" xfId="2" applyNumberFormat="1" applyFont="1" applyFill="1" applyBorder="1" applyAlignment="1" applyProtection="1">
      <alignment horizontal="center" vertical="top" wrapText="1"/>
    </xf>
    <xf numFmtId="0" fontId="3" fillId="0" borderId="1" xfId="2" applyFont="1" applyFill="1" applyBorder="1" applyAlignment="1">
      <alignment horizontal="center" wrapText="1"/>
    </xf>
    <xf numFmtId="4" fontId="4" fillId="0" borderId="1" xfId="2" applyNumberFormat="1" applyFont="1" applyFill="1" applyBorder="1" applyAlignment="1" applyProtection="1">
      <alignment horizontal="center" vertical="top"/>
    </xf>
    <xf numFmtId="0" fontId="3" fillId="0" borderId="1" xfId="2" applyFont="1" applyFill="1" applyBorder="1" applyAlignment="1">
      <alignment horizontal="center" vertical="top" wrapText="1"/>
    </xf>
    <xf numFmtId="0" fontId="4" fillId="0" borderId="0" xfId="2" applyNumberFormat="1" applyFont="1" applyFill="1" applyBorder="1" applyAlignment="1" applyProtection="1">
      <alignment horizontal="center" vertical="top"/>
    </xf>
    <xf numFmtId="0" fontId="3" fillId="0" borderId="4" xfId="2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vertical="center" wrapText="1"/>
    </xf>
    <xf numFmtId="3" fontId="8" fillId="0" borderId="1" xfId="2" applyNumberFormat="1" applyFont="1" applyFill="1" applyBorder="1" applyAlignment="1" applyProtection="1">
      <alignment horizontal="center" vertical="center" wrapText="1"/>
    </xf>
    <xf numFmtId="49" fontId="4" fillId="0" borderId="1" xfId="2" applyNumberFormat="1" applyFont="1" applyFill="1" applyBorder="1" applyAlignment="1">
      <alignment horizontal="left" vertical="center" wrapText="1"/>
    </xf>
    <xf numFmtId="2" fontId="3" fillId="0" borderId="1" xfId="2" applyNumberFormat="1" applyFont="1" applyFill="1" applyBorder="1" applyAlignment="1">
      <alignment horizontal="center" vertical="top" wrapText="1"/>
    </xf>
    <xf numFmtId="4" fontId="4" fillId="0" borderId="1" xfId="2" applyNumberFormat="1" applyFont="1" applyFill="1" applyBorder="1" applyAlignment="1" applyProtection="1">
      <alignment horizontal="center" wrapText="1"/>
    </xf>
    <xf numFmtId="0" fontId="4" fillId="0" borderId="6" xfId="2" applyNumberFormat="1" applyFont="1" applyFill="1" applyBorder="1" applyAlignment="1" applyProtection="1">
      <alignment horizontal="center" wrapText="1"/>
    </xf>
    <xf numFmtId="0" fontId="4" fillId="0" borderId="7" xfId="2" applyNumberFormat="1" applyFont="1" applyFill="1" applyBorder="1" applyAlignment="1" applyProtection="1">
      <alignment horizontal="center" wrapText="1"/>
    </xf>
    <xf numFmtId="4" fontId="6" fillId="0" borderId="1" xfId="2" applyNumberFormat="1" applyFont="1" applyFill="1" applyBorder="1" applyAlignment="1" applyProtection="1">
      <alignment horizontal="center"/>
    </xf>
    <xf numFmtId="4" fontId="6" fillId="3" borderId="8" xfId="3" applyNumberFormat="1" applyFont="1" applyFill="1" applyBorder="1" applyAlignment="1" applyProtection="1">
      <alignment horizontal="center"/>
    </xf>
    <xf numFmtId="4" fontId="6" fillId="2" borderId="1" xfId="3" applyNumberFormat="1" applyFont="1" applyFill="1" applyBorder="1" applyAlignment="1" applyProtection="1">
      <alignment horizontal="center"/>
    </xf>
  </cellXfs>
  <cellStyles count="4">
    <cellStyle name="Обычный" xfId="0" builtinId="0"/>
    <cellStyle name="Обычный 2" xfId="1" xr:uid="{00000000-0005-0000-0000-000001000000}"/>
    <cellStyle name="Обычный_ПРИЛОЖЕНИЕ 5" xfId="2" xr:uid="{00000000-0005-0000-0000-000002000000}"/>
    <cellStyle name="Процентн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3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F22F016-213B-48C7-964B-5065F44C7043}" diskRevisions="1" revisionId="2005" version="234">
  <header guid="{FF22F016-213B-48C7-964B-5065F44C7043}" dateTime="2023-11-21T15:20:14" maxSheetId="4" userName="User" r:id="rId234" minRId="1849" maxRId="200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9" sId="1">
    <oc r="C1" t="inlineStr">
      <is>
        <t>Информация к проекту решения  " О бюджете Тернейского муниципального округа на 2024 год и на плановый период 2025 и 2026 годов"</t>
      </is>
    </oc>
    <nc r="C1" t="inlineStr">
      <is>
        <t>Информация к проекту решения  " Об утверждении  бюджета Тернейского муниципального округа на 2024 год и  плановый период 2025 и 2026 годов"</t>
      </is>
    </nc>
  </rcc>
  <rcc rId="1850" sId="1">
    <oc r="B6" t="inlineStr">
      <is>
        <t>Отчёт 2021 год</t>
      </is>
    </oc>
    <nc r="B6" t="inlineStr">
      <is>
        <t>Отчёт 2022 год</t>
      </is>
    </nc>
  </rcc>
  <rcc rId="1851" sId="1">
    <oc r="C6" t="inlineStr">
      <is>
        <t>Ожидаемое исполнение 2022 год</t>
      </is>
    </oc>
    <nc r="C6" t="inlineStr">
      <is>
        <t>Ожидаемое исполнение 2023 год</t>
      </is>
    </nc>
  </rcc>
  <rcc rId="1852" sId="1">
    <oc r="D6" t="inlineStr">
      <is>
        <t>Отклонения проекта 2023г. От отчета 2021 г.</t>
      </is>
    </oc>
    <nc r="D6" t="inlineStr">
      <is>
        <t>Отклонения проекта 2024г. от отчета 2022 г.</t>
      </is>
    </nc>
  </rcc>
  <rcc rId="1853" sId="1">
    <oc r="E6" t="inlineStr">
      <is>
        <t>Отклонения проекта 2023г. От ожидаемого исполнения 2022 г.</t>
      </is>
    </oc>
    <nc r="E6" t="inlineStr">
      <is>
        <t>Отклонения проекта 2024г. от ожидаемого исполнения 2023 г.</t>
      </is>
    </nc>
  </rcc>
  <rcc rId="1854" sId="1">
    <oc r="F6" t="inlineStr">
      <is>
        <t>Проект 2023 год</t>
      </is>
    </oc>
    <nc r="F6" t="inlineStr">
      <is>
        <t>Проект 2024 год</t>
      </is>
    </nc>
  </rcc>
  <rcc rId="1855" sId="1">
    <oc r="G6" t="inlineStr">
      <is>
        <t xml:space="preserve">Проект 2024 год </t>
      </is>
    </oc>
    <nc r="G6" t="inlineStr">
      <is>
        <t xml:space="preserve">Проект 2025 год </t>
      </is>
    </nc>
  </rcc>
  <rcc rId="1856" sId="1">
    <oc r="H6" t="inlineStr">
      <is>
        <t>Проект 2025 год</t>
      </is>
    </oc>
    <nc r="H6" t="inlineStr">
      <is>
        <t>Проект 2026 год</t>
      </is>
    </nc>
  </rcc>
  <rcc rId="1857" sId="1">
    <nc r="B7">
      <v>2</v>
    </nc>
  </rcc>
  <rcc rId="1858" sId="1" numFmtId="4">
    <oc r="C7">
      <v>2</v>
    </oc>
    <nc r="C7">
      <v>3</v>
    </nc>
  </rcc>
  <rcc rId="1859" sId="1" numFmtId="4">
    <oc r="D7">
      <v>3</v>
    </oc>
    <nc r="D7">
      <v>4</v>
    </nc>
  </rcc>
  <rcc rId="1860" sId="1" numFmtId="4">
    <nc r="E7">
      <v>5</v>
    </nc>
  </rcc>
  <rcc rId="1861" sId="1" numFmtId="4">
    <oc r="F7">
      <v>4</v>
    </oc>
    <nc r="F7">
      <v>6</v>
    </nc>
  </rcc>
  <rcc rId="1862" sId="1" numFmtId="4">
    <oc r="G7">
      <v>5</v>
    </oc>
    <nc r="G7">
      <v>7</v>
    </nc>
  </rcc>
  <rcc rId="1863" sId="1">
    <oc r="H7">
      <v>6</v>
    </oc>
    <nc r="H7">
      <v>8</v>
    </nc>
  </rcc>
  <rfmt sheetId="1" sqref="E6" start="0" length="2147483647">
    <dxf>
      <font>
        <b val="0"/>
      </font>
    </dxf>
  </rfmt>
  <rcc rId="1864" sId="1" numFmtId="4">
    <oc r="B10">
      <v>2876.26</v>
    </oc>
    <nc r="B10">
      <v>3208.49</v>
    </nc>
  </rcc>
  <rcc rId="1865" sId="1" numFmtId="4">
    <oc r="B11">
      <v>2448.7199999999998</v>
    </oc>
    <nc r="B11">
      <v>2450.66</v>
    </nc>
  </rcc>
  <rfmt sheetId="1" sqref="B12" start="0" length="2147483647">
    <dxf>
      <font>
        <b val="0"/>
      </font>
    </dxf>
  </rfmt>
  <rfmt sheetId="1" sqref="B12">
    <dxf>
      <alignment vertical="bottom"/>
    </dxf>
  </rfmt>
  <rfmt sheetId="1" sqref="B13" start="0" length="2147483647">
    <dxf>
      <font>
        <b val="0"/>
      </font>
    </dxf>
  </rfmt>
  <rcc rId="1866" sId="1" numFmtId="4">
    <oc r="B13">
      <v>16.91</v>
    </oc>
    <nc r="B13">
      <v>112.47</v>
    </nc>
  </rcc>
  <rcc rId="1867" sId="1" numFmtId="4">
    <oc r="B14">
      <v>10762.03</v>
    </oc>
    <nc r="B14">
      <v>12228.41</v>
    </nc>
  </rcc>
  <rcc rId="1868" sId="1" numFmtId="4">
    <oc r="B16">
      <v>45281.26</v>
    </oc>
    <nc r="B16">
      <v>47828.73</v>
    </nc>
  </rcc>
  <rcc rId="1869" sId="1" numFmtId="4">
    <oc r="B18">
      <v>800.6</v>
    </oc>
    <nc r="B18">
      <v>880.26</v>
    </nc>
  </rcc>
  <rcc rId="1870" sId="1" numFmtId="4">
    <oc r="B20">
      <v>2552.06</v>
    </oc>
    <nc r="B20">
      <v>14712.25</v>
    </nc>
  </rcc>
  <rcc rId="1871" sId="1" numFmtId="4">
    <oc r="B22">
      <v>0</v>
    </oc>
    <nc r="B22">
      <v>549.02</v>
    </nc>
  </rcc>
  <rcc rId="1872" sId="1" numFmtId="4">
    <oc r="B24">
      <v>42998.17</v>
    </oc>
    <nc r="B24">
      <v>44571.56</v>
    </nc>
  </rcc>
  <rcc rId="1873" sId="1" numFmtId="4">
    <oc r="B25">
      <v>0</v>
    </oc>
    <nc r="B25">
      <v>580</v>
    </nc>
  </rcc>
  <rcc rId="1874" sId="1" numFmtId="4">
    <oc r="B27">
      <v>3137.33</v>
    </oc>
    <nc r="B27">
      <v>3752.81</v>
    </nc>
  </rcc>
  <rcc rId="1875" sId="1" numFmtId="4">
    <oc r="B28">
      <v>6908.25</v>
    </oc>
    <nc r="B28">
      <v>8080.45</v>
    </nc>
  </rcc>
  <rcc rId="1876" sId="1" numFmtId="4">
    <oc r="B29">
      <v>8726.0400000000009</v>
    </oc>
    <nc r="B29">
      <v>17234.13</v>
    </nc>
  </rcc>
  <rcc rId="1877" sId="1" numFmtId="4">
    <oc r="B30">
      <v>79.709999999999994</v>
    </oc>
    <nc r="B30">
      <v>45.35</v>
    </nc>
  </rcc>
  <rcc rId="1878" sId="1" numFmtId="4">
    <oc r="B32">
      <v>96043.520000000004</v>
    </oc>
    <nc r="B32">
      <v>108836.75</v>
    </nc>
  </rcc>
  <rcc rId="1879" sId="1" numFmtId="4">
    <oc r="B33">
      <v>212264.53</v>
    </oc>
    <nc r="B33">
      <v>452529.02</v>
    </nc>
  </rcc>
  <rcc rId="1880" sId="1" numFmtId="4">
    <oc r="B34">
      <v>31400.71</v>
    </oc>
    <nc r="B34">
      <v>33754.160000000003</v>
    </nc>
  </rcc>
  <rcc rId="1881" sId="1" numFmtId="4">
    <oc r="B35">
      <v>2417.2199999999998</v>
    </oc>
    <nc r="B35">
      <v>2983.16</v>
    </nc>
  </rcc>
  <rcc rId="1882" sId="1" numFmtId="4">
    <oc r="B36">
      <v>21527.96</v>
    </oc>
    <nc r="B36">
      <v>23241.8</v>
    </nc>
  </rcc>
  <rcc rId="1883" sId="1">
    <oc r="B38">
      <v>31342.94</v>
    </oc>
    <nc r="B38">
      <v>28206.880000000001</v>
    </nc>
  </rcc>
  <rcc rId="1884" sId="1">
    <oc r="B40">
      <v>496.82</v>
    </oc>
    <nc r="B40">
      <v>1139.17</v>
    </nc>
  </rcc>
  <rcc rId="1885" sId="1" numFmtId="4">
    <oc r="B43">
      <v>5031.4799999999996</v>
    </oc>
    <nc r="B43">
      <v>5955.73</v>
    </nc>
  </rcc>
  <rcc rId="1886" sId="1" numFmtId="4">
    <oc r="B12">
      <v>70379.13</v>
    </oc>
    <nc r="B12">
      <v>76929.509999999995</v>
    </nc>
  </rcc>
  <rrc rId="1887" sId="1" ref="A19:XFD19" action="insertRow">
    <undo index="65535" exp="area" ref3D="1" dr="$I$1:$K$1048576" dn="Z_AAD13D3F_3722_4F38_9A17_94BE3086FD52_.wvu.Cols" sId="1"/>
    <undo index="65535" exp="area" ref3D="1" dr="$I$1:$K$1048576" dn="Z_BA56DD81_312B_4146_AF11_46EA4CAF72E8_.wvu.Cols" sId="1"/>
    <undo index="65535" exp="area" ref3D="1" dr="$I$1:$K$1048576" dn="Z_71175499_AA11_44AE_A7E9_583FE9217D04_.wvu.Cols" sId="1"/>
  </rrc>
  <rcc rId="1888" sId="1" numFmtId="4">
    <nc r="B19">
      <v>191.17</v>
    </nc>
  </rcc>
  <rcc rId="1889" sId="1">
    <oc r="B17">
      <f>B18</f>
    </oc>
    <nc r="B17">
      <f>B18+B19</f>
    </nc>
  </rcc>
  <rcc rId="1890" sId="1">
    <nc r="A19" t="inlineStr">
      <is>
        <t>0209 "Другие вопросы в области национальной обороны"</t>
      </is>
    </nc>
  </rcc>
  <rfmt sheetId="1" sqref="A27">
    <dxf>
      <numFmt numFmtId="30" formatCode="@"/>
    </dxf>
  </rfmt>
  <rcc rId="1891" sId="1">
    <oc r="A27" t="inlineStr">
      <is>
        <t>5.  Жилищно-коммунальное хозяйство</t>
      </is>
    </oc>
    <nc r="A27" t="inlineStr">
      <is>
        <t>0500.  Жилищно-коммунальное хозяйство</t>
      </is>
    </nc>
  </rcc>
  <rrc rId="1892" sId="1" ref="A43:XFD43" action="insertRow">
    <undo index="65535" exp="area" ref3D="1" dr="$I$1:$K$1048576" dn="Z_AAD13D3F_3722_4F38_9A17_94BE3086FD52_.wvu.Cols" sId="1"/>
    <undo index="65535" exp="area" ref3D="1" dr="$I$1:$K$1048576" dn="Z_BA56DD81_312B_4146_AF11_46EA4CAF72E8_.wvu.Cols" sId="1"/>
    <undo index="65535" exp="area" ref3D="1" dr="$I$1:$K$1048576" dn="Z_71175499_AA11_44AE_A7E9_583FE9217D04_.wvu.Cols" sId="1"/>
  </rrc>
  <rcc rId="1893" sId="1">
    <nc r="B43">
      <v>45</v>
    </nc>
  </rcc>
  <rfmt sheetId="1" sqref="B43">
    <dxf>
      <numFmt numFmtId="165" formatCode="0.000"/>
    </dxf>
  </rfmt>
  <rfmt sheetId="1" sqref="B43">
    <dxf>
      <numFmt numFmtId="166" formatCode="0.0000"/>
    </dxf>
  </rfmt>
  <rfmt sheetId="1" sqref="B43">
    <dxf>
      <numFmt numFmtId="165" formatCode="0.000"/>
    </dxf>
  </rfmt>
  <rfmt sheetId="1" sqref="B43">
    <dxf>
      <numFmt numFmtId="2" formatCode="0.00"/>
    </dxf>
  </rfmt>
  <rcc rId="1894" sId="1">
    <oc r="B40">
      <f>SUM(B41:B42)</f>
    </oc>
    <nc r="B40">
      <f>B41+B42+B43</f>
    </nc>
  </rcc>
  <rcc rId="1895" sId="1">
    <nc r="A43" t="inlineStr">
      <is>
        <r>
          <rPr>
            <b/>
            <sz val="12"/>
            <rFont val="Times New Roman"/>
            <family val="1"/>
            <charset val="204"/>
          </rPr>
          <t>1006</t>
        </r>
        <r>
          <rPr>
            <sz val="12"/>
            <rFont val="Times New Roman"/>
            <family val="1"/>
            <charset val="204"/>
          </rPr>
          <t xml:space="preserve"> "Другие вопросы в области социальной политики"</t>
        </r>
      </is>
    </nc>
  </rcc>
  <rcc rId="1896" sId="1" numFmtId="4">
    <oc r="B47">
      <v>2800</v>
    </oc>
    <nc r="B47">
      <v>3189.6</v>
    </nc>
  </rcc>
  <rcc rId="1897" sId="1">
    <oc r="B42">
      <v>15209.92</v>
    </oc>
    <nc r="B42">
      <v>16163.5</v>
    </nc>
  </rcc>
  <rcc rId="1898" sId="1">
    <oc r="B51">
      <v>-5422.23</v>
    </oc>
    <nc r="B51">
      <v>18017.63</v>
    </nc>
  </rcc>
  <rcc rId="1899" sId="1" numFmtId="4">
    <oc r="F10">
      <v>3137.6</v>
    </oc>
    <nc r="F10">
      <v>3632.32</v>
    </nc>
  </rcc>
  <rcc rId="1900" sId="1" numFmtId="4">
    <oc r="G10">
      <v>3137.6</v>
    </oc>
    <nc r="G10">
      <v>3158.2</v>
    </nc>
  </rcc>
  <rcc rId="1901" sId="1" numFmtId="4">
    <oc r="H10">
      <v>2735.68</v>
    </oc>
    <nc r="H10">
      <v>3158.2</v>
    </nc>
  </rcc>
  <rcc rId="1902" sId="1" numFmtId="4">
    <oc r="F11">
      <v>2597.61</v>
    </oc>
    <nc r="F11">
      <v>2624.79</v>
    </nc>
  </rcc>
  <rcc rId="1903" sId="1" numFmtId="4">
    <oc r="G11">
      <v>2498.41</v>
    </oc>
    <nc r="G11">
      <v>2219.0100000000002</v>
    </nc>
  </rcc>
  <rcc rId="1904" sId="1" numFmtId="4">
    <oc r="H11">
      <v>2195.12</v>
    </oc>
    <nc r="H11">
      <v>2241.37</v>
    </nc>
  </rcc>
  <rcc rId="1905" sId="1" numFmtId="4">
    <oc r="F12">
      <v>75500.97</v>
    </oc>
    <nc r="F12">
      <v>82730.06</v>
    </nc>
  </rcc>
  <rcc rId="1906" sId="1" numFmtId="4">
    <oc r="G12">
      <v>74984.509999999995</v>
    </oc>
    <nc r="G12">
      <v>70855.960000000006</v>
    </nc>
  </rcc>
  <rcc rId="1907" sId="1" numFmtId="4">
    <oc r="H12">
      <v>65829.56</v>
    </oc>
    <nc r="H12">
      <v>71856.929999999993</v>
    </nc>
  </rcc>
  <rcc rId="1908" sId="1" numFmtId="4">
    <oc r="F13">
      <v>6.27</v>
    </oc>
    <nc r="F13">
      <v>2.19</v>
    </nc>
  </rcc>
  <rcc rId="1909" sId="1" numFmtId="4">
    <oc r="G13">
      <v>5.37</v>
    </oc>
    <nc r="G13">
      <v>1.95</v>
    </nc>
  </rcc>
  <rcc rId="1910" sId="1" numFmtId="4">
    <oc r="H13">
      <v>5.57</v>
    </oc>
    <nc r="H13">
      <v>1.95</v>
    </nc>
  </rcc>
  <rcc rId="1911" sId="1" numFmtId="4">
    <oc r="F14">
      <v>11533.34</v>
    </oc>
    <nc r="F14">
      <v>12789.73</v>
    </nc>
  </rcc>
  <rcc rId="1912" sId="1" numFmtId="4">
    <oc r="G14">
      <v>11400.46</v>
    </oc>
    <nc r="G14">
      <v>10883.75</v>
    </nc>
  </rcc>
  <rcc rId="1913" sId="1" numFmtId="4">
    <oc r="H14">
      <v>10055.959999999999</v>
    </oc>
    <nc r="H14">
      <v>10663.15</v>
    </nc>
  </rcc>
  <rcc rId="1914" sId="1" numFmtId="4">
    <oc r="G15">
      <v>0</v>
    </oc>
    <nc r="G15">
      <v>500</v>
    </nc>
  </rcc>
  <rcc rId="1915" sId="1" numFmtId="4">
    <oc r="H15">
      <v>0</v>
    </oc>
    <nc r="H15">
      <v>500</v>
    </nc>
  </rcc>
  <rcc rId="1916" sId="1" numFmtId="4">
    <oc r="F16">
      <v>41102.86</v>
    </oc>
    <nc r="F16">
      <v>48639.16</v>
    </nc>
  </rcc>
  <rcc rId="1917" sId="1" numFmtId="4">
    <oc r="G16">
      <v>40015.83</v>
    </oc>
    <nc r="G16">
      <v>41505.93</v>
    </nc>
  </rcc>
  <rcc rId="1918" sId="1" numFmtId="4">
    <oc r="H16">
      <v>36650.58</v>
    </oc>
    <nc r="H16">
      <v>42245.69</v>
    </nc>
  </rcc>
  <rcc rId="1919" sId="1" numFmtId="4">
    <oc r="F18">
      <v>1007.83</v>
    </oc>
    <nc r="F18">
      <v>1083.4100000000001</v>
    </nc>
  </rcc>
  <rcc rId="1920" sId="1" numFmtId="4">
    <oc r="G18">
      <v>1044.67</v>
    </oc>
    <nc r="G18">
      <v>1122.29</v>
    </nc>
  </rcc>
  <rcc rId="1921" sId="1" numFmtId="4">
    <oc r="H18">
      <v>1082.5</v>
    </oc>
    <nc r="H18">
      <v>1122.29</v>
    </nc>
  </rcc>
  <rcc rId="1922" sId="1" numFmtId="4">
    <oc r="F21">
      <v>3043.09</v>
    </oc>
    <nc r="F21">
      <v>22662.94</v>
    </nc>
  </rcc>
  <rcc rId="1923" sId="1" numFmtId="4">
    <oc r="G21">
      <v>0</v>
    </oc>
    <nc r="G21">
      <v>20897.580000000002</v>
    </nc>
  </rcc>
  <rcc rId="1924" sId="1" numFmtId="4">
    <oc r="H21">
      <v>0</v>
    </oc>
    <nc r="H21">
      <v>20485.509999999998</v>
    </nc>
  </rcc>
  <rcc rId="1925" sId="1" numFmtId="4">
    <oc r="G23">
      <v>164.03</v>
    </oc>
    <nc r="G23">
      <v>555.17999999999995</v>
    </nc>
  </rcc>
  <rcc rId="1926" sId="1" numFmtId="4">
    <oc r="H23">
      <v>164.03</v>
    </oc>
    <nc r="H23">
      <v>555.17999999999995</v>
    </nc>
  </rcc>
  <rcc rId="1927" sId="1" numFmtId="4">
    <oc r="F25">
      <v>149287.67000000001</v>
    </oc>
    <nc r="F25">
      <v>174615.84</v>
    </nc>
  </rcc>
  <rcc rId="1928" sId="1" numFmtId="4">
    <oc r="G25">
      <v>27336.55</v>
    </oc>
    <nc r="G25">
      <v>31903</v>
    </nc>
  </rcc>
  <rcc rId="1929" sId="1" numFmtId="4">
    <oc r="H25">
      <v>27336.55</v>
    </oc>
    <nc r="H25">
      <v>43025</v>
    </nc>
  </rcc>
  <rcc rId="1930" sId="1" numFmtId="4">
    <oc r="F26">
      <v>1200</v>
    </oc>
    <nc r="F26">
      <v>10397.75</v>
    </nc>
  </rcc>
  <rcc rId="1931" sId="1" numFmtId="4">
    <oc r="G28">
      <v>0</v>
    </oc>
    <nc r="G28">
      <v>300</v>
    </nc>
  </rcc>
  <rcc rId="1932" sId="1" numFmtId="4">
    <oc r="H28">
      <v>0</v>
    </oc>
    <nc r="H28">
      <v>300</v>
    </nc>
  </rcc>
  <rcc rId="1933" sId="1" numFmtId="4">
    <oc r="F29">
      <v>688.71</v>
    </oc>
    <nc r="F29">
      <v>1688.16</v>
    </nc>
  </rcc>
  <rcc rId="1934" sId="1" numFmtId="4">
    <oc r="G29">
      <v>0</v>
    </oc>
    <nc r="G29">
      <v>115</v>
    </nc>
  </rcc>
  <rcc rId="1935" sId="1" numFmtId="4">
    <oc r="H29">
      <v>0</v>
    </oc>
    <nc r="H29">
      <v>115</v>
    </nc>
  </rcc>
  <rcc rId="1936" sId="1" numFmtId="4">
    <oc r="F30">
      <v>5180.3</v>
    </oc>
    <nc r="F30">
      <v>9823.92</v>
    </nc>
  </rcc>
  <rcc rId="1937" sId="1" numFmtId="4">
    <oc r="G30">
      <v>7042.53</v>
    </oc>
    <nc r="G30">
      <v>6896.71</v>
    </nc>
  </rcc>
  <rcc rId="1938" sId="1" numFmtId="4">
    <oc r="H30">
      <v>6442.53</v>
    </oc>
    <nc r="H30">
      <v>6900.83</v>
    </nc>
  </rcc>
  <rcc rId="1939" sId="1" numFmtId="4">
    <oc r="F31">
      <v>46.59</v>
    </oc>
    <nc r="F31">
      <v>60.33</v>
    </nc>
  </rcc>
  <rcc rId="1940" sId="1" numFmtId="4">
    <oc r="G31">
      <v>48.97</v>
    </oc>
    <nc r="G31">
      <v>62.75</v>
    </nc>
  </rcc>
  <rcc rId="1941" sId="1" numFmtId="4">
    <oc r="H31">
      <v>50.93</v>
    </oc>
    <nc r="H31">
      <v>65.260000000000005</v>
    </nc>
  </rcc>
  <rcc rId="1942" sId="1" numFmtId="4">
    <oc r="F33">
      <v>112966.85</v>
    </oc>
    <nc r="F33">
      <v>135798.1</v>
    </nc>
  </rcc>
  <rcc rId="1943" sId="1" numFmtId="4">
    <oc r="G33">
      <v>115724.91</v>
    </oc>
    <nc r="G33">
      <v>131192.89000000001</v>
    </nc>
  </rcc>
  <rcc rId="1944" sId="1" numFmtId="4">
    <oc r="H33">
      <v>116374.8</v>
    </oc>
    <nc r="H33">
      <v>134290.23000000001</v>
    </nc>
  </rcc>
  <rcc rId="1945" sId="1" numFmtId="4">
    <oc r="F34">
      <v>372404.37</v>
    </oc>
    <nc r="F34">
      <v>329479.52</v>
    </nc>
  </rcc>
  <rcc rId="1946" sId="1" numFmtId="4">
    <oc r="G34">
      <v>269604.33</v>
    </oc>
    <nc r="G34">
      <v>266423.26</v>
    </nc>
  </rcc>
  <rcc rId="1947" sId="1" numFmtId="4">
    <oc r="H34">
      <v>276411.02</v>
    </oc>
    <nc r="H34">
      <v>274819.74</v>
    </nc>
  </rcc>
  <rcc rId="1948" sId="1" numFmtId="4">
    <oc r="F35">
      <v>34179.03</v>
    </oc>
    <nc r="F35">
      <v>39850.339999999997</v>
    </nc>
  </rcc>
  <rcc rId="1949" sId="1" numFmtId="4">
    <oc r="G35">
      <v>33249.82</v>
    </oc>
    <nc r="G35">
      <v>35195.480000000003</v>
    </nc>
  </rcc>
  <rcc rId="1950" sId="1" numFmtId="4">
    <oc r="H35">
      <v>29721.47</v>
    </oc>
    <nc r="H35">
      <v>35636.28</v>
    </nc>
  </rcc>
  <rcc rId="1951" sId="1" numFmtId="4">
    <oc r="F36">
      <v>3282.93</v>
    </oc>
    <nc r="F36">
      <v>120</v>
    </nc>
  </rcc>
  <rcc rId="1952" sId="1" numFmtId="4">
    <oc r="G36">
      <v>3252.13</v>
    </oc>
    <nc r="G36">
      <v>0</v>
    </nc>
  </rcc>
  <rcc rId="1953" sId="1" numFmtId="4">
    <oc r="H36">
      <v>3252.13</v>
    </oc>
    <nc r="H36">
      <v>0</v>
    </nc>
  </rcc>
  <rcc rId="1954" sId="1" numFmtId="4">
    <oc r="F37">
      <v>23112.28</v>
    </oc>
    <nc r="F37">
      <v>30929.91</v>
    </nc>
  </rcc>
  <rcc rId="1955" sId="1" numFmtId="4">
    <oc r="G37">
      <v>22977.98</v>
    </oc>
    <nc r="G37">
      <v>29255.759999999998</v>
    </nc>
  </rcc>
  <rcc rId="1956" sId="1" numFmtId="4">
    <oc r="H37">
      <v>20669.73</v>
    </oc>
    <nc r="H37">
      <v>29799.38</v>
    </nc>
  </rcc>
  <rcc rId="1957" sId="1" numFmtId="4">
    <oc r="F39">
      <v>27490.51</v>
    </oc>
    <nc r="F39">
      <v>27707.56</v>
    </nc>
  </rcc>
  <rcc rId="1958" sId="1" numFmtId="4">
    <oc r="G39">
      <v>22303.23</v>
    </oc>
    <nc r="G39">
      <v>23326.18</v>
    </nc>
  </rcc>
  <rcc rId="1959" sId="1" numFmtId="4">
    <oc r="H39">
      <v>19831.330000000002</v>
    </oc>
    <nc r="H39">
      <v>23719.81</v>
    </nc>
  </rcc>
  <rcc rId="1960" sId="1" numFmtId="4">
    <oc r="F41">
      <v>2200.98</v>
    </oc>
    <nc r="F41">
      <v>2530</v>
    </nc>
  </rcc>
  <rcc rId="1961" sId="1" numFmtId="4">
    <oc r="G41">
      <v>3388.79</v>
    </oc>
    <nc r="G41">
      <v>3295</v>
    </nc>
  </rcc>
  <rcc rId="1962" sId="1" numFmtId="4">
    <oc r="H41">
      <v>3392.55</v>
    </oc>
    <nc r="H41">
      <v>0</v>
    </nc>
  </rcc>
  <rcc rId="1963" sId="1" numFmtId="4">
    <oc r="F42">
      <v>33196.61</v>
    </oc>
    <nc r="F42">
      <v>40511.99</v>
    </nc>
  </rcc>
  <rcc rId="1964" sId="1" numFmtId="4">
    <oc r="G42">
      <v>33931.5</v>
    </oc>
    <nc r="G42">
      <v>32908.22</v>
    </nc>
  </rcc>
  <rcc rId="1965" sId="1" numFmtId="4">
    <oc r="H42">
      <v>34099.339999999997</v>
    </oc>
    <nc r="H42">
      <v>32970.92</v>
    </nc>
  </rcc>
  <rcc rId="1966" sId="1" numFmtId="4">
    <oc r="F45">
      <v>2787</v>
    </oc>
    <nc r="F45">
      <v>59500.79</v>
    </nc>
  </rcc>
  <rcc rId="1967" sId="1" numFmtId="4">
    <oc r="G47">
      <v>3368.68</v>
    </oc>
    <nc r="G47">
      <v>3293.45</v>
    </nc>
  </rcc>
  <rcc rId="1968" sId="1" numFmtId="4">
    <oc r="H47">
      <v>3063.85</v>
    </oc>
    <nc r="H47">
      <v>3426.55</v>
    </nc>
  </rcc>
  <rcc rId="1969" sId="1" numFmtId="4">
    <oc r="F47">
      <v>3459.07</v>
    </oc>
    <nc r="F47">
      <v>3820.05</v>
    </nc>
  </rcc>
  <rcc rId="1970" sId="1" numFmtId="4">
    <oc r="C10">
      <v>3019.78</v>
    </oc>
    <nc r="C10">
      <v>3137.6</v>
    </nc>
  </rcc>
  <rcc rId="1971" sId="1" numFmtId="4">
    <oc r="C11">
      <v>2481.79</v>
    </oc>
    <nc r="C11">
      <v>2597.61</v>
    </nc>
  </rcc>
  <rcc rId="1972" sId="1" numFmtId="4">
    <oc r="C12">
      <v>74696.52</v>
    </oc>
    <nc r="C12">
      <v>79138.19</v>
    </nc>
  </rcc>
  <rcc rId="1973" sId="1" numFmtId="4">
    <oc r="C13">
      <v>112.47</v>
    </oc>
    <nc r="C13">
      <v>2.04</v>
    </nc>
  </rcc>
  <rcc rId="1974" sId="1" numFmtId="4">
    <oc r="C14">
      <v>11738.64</v>
    </oc>
    <nc r="C14">
      <v>12366.95</v>
    </nc>
  </rcc>
  <rrc rId="1975" sId="1" ref="A15:XFD15" action="insertRow">
    <undo index="65535" exp="area" ref3D="1" dr="$I$1:$K$1048576" dn="Z_AAD13D3F_3722_4F38_9A17_94BE3086FD52_.wvu.Cols" sId="1"/>
    <undo index="65535" exp="area" ref3D="1" dr="$I$1:$K$1048576" dn="Z_BA56DD81_312B_4146_AF11_46EA4CAF72E8_.wvu.Cols" sId="1"/>
    <undo index="65535" exp="area" ref3D="1" dr="$I$1:$K$1048576" dn="Z_71175499_AA11_44AE_A7E9_583FE9217D04_.wvu.Cols" sId="1"/>
  </rrc>
  <rfmt sheetId="1" sqref="A15" start="0" length="0">
    <dxf>
      <alignment vertical="top"/>
    </dxf>
  </rfmt>
  <rcc rId="1976" sId="1">
    <nc r="A15" t="inlineStr">
      <is>
        <r>
          <rPr>
            <b/>
            <sz val="12"/>
            <rFont val="Times New Roman"/>
            <family val="1"/>
            <charset val="204"/>
          </rPr>
          <t>0107</t>
        </r>
        <r>
          <rPr>
            <sz val="12"/>
            <rFont val="Times New Roman"/>
            <family val="1"/>
            <charset val="204"/>
          </rPr>
          <t xml:space="preserve"> "Обеспечение  проведения выборов  и референдумов"</t>
        </r>
      </is>
    </nc>
  </rcc>
  <rcc rId="1977" sId="1" numFmtId="4">
    <nc r="C15">
      <v>300</v>
    </nc>
  </rcc>
  <rcc rId="1978" sId="1" numFmtId="4">
    <oc r="C16">
      <v>4150.37</v>
    </oc>
    <nc r="C16">
      <v>369.56</v>
    </nc>
  </rcc>
  <rcc rId="1979" sId="1" numFmtId="4">
    <oc r="C17">
      <v>48601.08</v>
    </oc>
    <nc r="C17">
      <v>47390.48</v>
    </nc>
  </rcc>
  <rcc rId="1980" sId="1" numFmtId="4">
    <oc r="C19">
      <v>880.26</v>
    </oc>
    <nc r="C19">
      <v>1035.1300000000001</v>
    </nc>
  </rcc>
  <rcc rId="1981" sId="1" numFmtId="4">
    <oc r="C22">
      <v>4276.8599999999997</v>
    </oc>
    <nc r="C22">
      <v>4459.1899999999996</v>
    </nc>
  </rcc>
  <rfmt sheetId="1" sqref="B22">
    <dxf>
      <alignment vertical="bottom"/>
    </dxf>
  </rfmt>
  <rcc rId="1982" sId="1" numFmtId="4">
    <oc r="C24">
      <v>816.45</v>
    </oc>
    <nc r="C24">
      <v>726.3</v>
    </nc>
  </rcc>
  <rcc rId="1983" sId="1" numFmtId="4">
    <oc r="C25">
      <v>3.39</v>
    </oc>
    <nc r="C25">
      <v>3.38</v>
    </nc>
  </rcc>
  <rcc rId="1984" sId="1" numFmtId="4">
    <oc r="C26">
      <v>41163.269999999997</v>
    </oc>
    <nc r="C26">
      <v>168184.9</v>
    </nc>
  </rcc>
  <rcc rId="1985" sId="1" numFmtId="4">
    <oc r="C27">
      <v>580</v>
    </oc>
    <nc r="C27">
      <v>1200</v>
    </nc>
  </rcc>
  <rcc rId="1986" sId="1" numFmtId="4">
    <oc r="C29">
      <v>3753.14</v>
    </oc>
    <nc r="C29">
      <v>2654</v>
    </nc>
  </rcc>
  <rcc rId="1987" sId="1" numFmtId="4">
    <oc r="C30">
      <v>5477.01</v>
    </oc>
    <nc r="C30">
      <v>12451.6</v>
    </nc>
  </rcc>
  <rcc rId="1988" sId="1" numFmtId="4">
    <oc r="C31">
      <v>17237.62</v>
    </oc>
    <nc r="C31">
      <v>21548.61</v>
    </nc>
  </rcc>
  <rcc rId="1989" sId="1" numFmtId="4">
    <oc r="C32">
      <v>45.35</v>
    </oc>
    <nc r="C32">
      <v>47.37</v>
    </nc>
  </rcc>
  <rcc rId="1990" sId="1" numFmtId="4">
    <oc r="C34">
      <v>109263.19</v>
    </oc>
    <nc r="C34">
      <v>131126.12</v>
    </nc>
  </rcc>
  <rcc rId="1991" sId="1" numFmtId="4">
    <oc r="C35">
      <v>482836.02</v>
    </oc>
    <nc r="C35">
      <v>590775.26</v>
    </nc>
  </rcc>
  <rcc rId="1992" sId="1" numFmtId="4">
    <oc r="C36">
      <v>34435.11</v>
    </oc>
    <nc r="C36">
      <v>68370.33</v>
    </nc>
  </rcc>
  <rcc rId="1993" sId="1" numFmtId="4">
    <oc r="C37">
      <v>3117.67</v>
    </oc>
    <nc r="C37">
      <v>120</v>
    </nc>
  </rcc>
  <rcc rId="1994" sId="1" numFmtId="4">
    <oc r="C38">
      <v>25625.360000000001</v>
    </oc>
    <nc r="C38">
      <v>27827.88</v>
    </nc>
  </rcc>
  <rcc rId="1995" sId="1" numFmtId="4">
    <oc r="C40">
      <v>28898.560000000001</v>
    </oc>
    <nc r="C40">
      <v>36237.26</v>
    </nc>
  </rcc>
  <rcc rId="1996" sId="1" numFmtId="4">
    <oc r="C42">
      <v>1658.76</v>
    </oc>
    <nc r="C42">
      <v>3156.37</v>
    </nc>
  </rcc>
  <rcc rId="1997" sId="1" numFmtId="4">
    <oc r="C43">
      <v>17094.38</v>
    </oc>
    <nc r="C43">
      <v>19808.79</v>
    </nc>
  </rcc>
  <rcc rId="1998" sId="1" numFmtId="4">
    <oc r="C46">
      <v>6215.91</v>
    </oc>
    <nc r="C46">
      <v>4980.74</v>
    </nc>
  </rcc>
  <rcc rId="1999" sId="1" numFmtId="4">
    <oc r="C48">
      <v>3201.5</v>
    </oc>
    <nc r="C48">
      <v>3851.35</v>
    </nc>
  </rcc>
  <rfmt sheetId="1" sqref="B49">
    <dxf>
      <alignment vertical="bottom"/>
    </dxf>
  </rfmt>
  <rcc rId="2000" sId="1">
    <oc r="C9">
      <f>C10+C11+C12+C13+C14+C16+C17</f>
    </oc>
    <nc r="C9">
      <f>C10+C11+C12+C13+C14+C16+C17+C15</f>
    </nc>
  </rcc>
  <rcc rId="2001" sId="1" numFmtId="4">
    <oc r="C52">
      <v>-19979.64</v>
    </oc>
    <nc r="C52">
      <v>-44376.95</v>
    </nc>
  </rcc>
  <rcc rId="2002" sId="1" numFmtId="4">
    <oc r="F52">
      <v>-6388.29</v>
    </oc>
    <nc r="F52">
      <v>-5616.74</v>
    </nc>
  </rcc>
  <rcc rId="2003" sId="1" numFmtId="4">
    <oc r="G52">
      <v>-9809.81</v>
    </oc>
    <nc r="G52">
      <v>-12976.81</v>
    </nc>
  </rcc>
  <rcc rId="2004" sId="1" numFmtId="4">
    <oc r="H52">
      <v>-8416.6</v>
    </oc>
    <nc r="H52">
      <v>-14706.74</v>
    </nc>
  </rcc>
  <rfmt sheetId="1" sqref="A52:H52" start="0" length="0">
    <dxf>
      <border>
        <bottom style="thin">
          <color indexed="64"/>
        </bottom>
      </border>
    </dxf>
  </rfmt>
  <rcc rId="2005" sId="1">
    <oc r="A47" t="inlineStr">
      <is>
        <t>12. Средства массовой информации</t>
      </is>
    </oc>
    <nc r="A47" t="inlineStr">
      <is>
        <t>1200. Средства массовой информации</t>
      </is>
    </nc>
  </rcc>
  <rfmt sheetId="1" sqref="B9">
    <dxf>
      <alignment vertical="bottom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1" sqref="D11"/>
    </sheetView>
  </sheetViews>
  <sheetFormatPr defaultRowHeight="14.4" x14ac:dyDescent="0.3"/>
  <cols>
    <col min="1" max="1" width="50.33203125" customWidth="1"/>
    <col min="2" max="2" width="11.44140625" customWidth="1"/>
    <col min="3" max="3" width="13.44140625" style="21" customWidth="1"/>
    <col min="4" max="4" width="14.33203125" style="21" customWidth="1"/>
    <col min="5" max="5" width="14.109375" style="21" customWidth="1"/>
    <col min="6" max="6" width="13.109375" style="37" customWidth="1"/>
    <col min="7" max="7" width="12.5546875" customWidth="1"/>
    <col min="8" max="8" width="12.6640625" customWidth="1"/>
    <col min="9" max="11" width="9.109375" hidden="1" customWidth="1"/>
  </cols>
  <sheetData>
    <row r="1" spans="1:11" ht="14.4" customHeight="1" x14ac:dyDescent="0.3">
      <c r="C1" s="62" t="s">
        <v>44</v>
      </c>
      <c r="D1" s="62"/>
      <c r="E1" s="62"/>
      <c r="F1" s="62"/>
      <c r="G1" s="62"/>
    </row>
    <row r="2" spans="1:11" ht="48" customHeight="1" x14ac:dyDescent="0.3">
      <c r="C2" s="62"/>
      <c r="D2" s="62"/>
      <c r="E2" s="62"/>
      <c r="F2" s="62"/>
      <c r="G2" s="62"/>
    </row>
    <row r="3" spans="1:11" ht="15.6" x14ac:dyDescent="0.3">
      <c r="A3" s="60" t="s">
        <v>29</v>
      </c>
      <c r="B3" s="60"/>
      <c r="C3" s="60"/>
      <c r="D3" s="60"/>
      <c r="E3" s="60"/>
      <c r="F3" s="60"/>
      <c r="G3" s="60"/>
    </row>
    <row r="4" spans="1:11" ht="15.6" x14ac:dyDescent="0.3">
      <c r="A4" s="60" t="s">
        <v>34</v>
      </c>
      <c r="B4" s="60"/>
      <c r="C4" s="60"/>
      <c r="D4" s="60"/>
      <c r="E4" s="60"/>
      <c r="F4" s="60"/>
      <c r="G4" s="60"/>
    </row>
    <row r="5" spans="1:11" ht="15.6" x14ac:dyDescent="0.3">
      <c r="A5" s="3"/>
      <c r="B5" s="3"/>
      <c r="H5" s="61" t="s">
        <v>0</v>
      </c>
      <c r="I5" s="61"/>
      <c r="J5" s="61"/>
      <c r="K5" s="61"/>
    </row>
    <row r="6" spans="1:11" ht="93" customHeight="1" x14ac:dyDescent="0.3">
      <c r="A6" s="1" t="s">
        <v>30</v>
      </c>
      <c r="B6" s="1" t="s">
        <v>45</v>
      </c>
      <c r="C6" s="17" t="s">
        <v>46</v>
      </c>
      <c r="D6" s="17" t="s">
        <v>47</v>
      </c>
      <c r="E6" s="63" t="s">
        <v>48</v>
      </c>
      <c r="F6" s="38" t="s">
        <v>49</v>
      </c>
      <c r="G6" s="18" t="s">
        <v>50</v>
      </c>
      <c r="H6" s="47" t="s">
        <v>51</v>
      </c>
    </row>
    <row r="7" spans="1:11" ht="15.6" x14ac:dyDescent="0.3">
      <c r="A7" s="1">
        <v>1</v>
      </c>
      <c r="B7" s="1">
        <v>2</v>
      </c>
      <c r="C7" s="17">
        <v>3</v>
      </c>
      <c r="D7" s="17">
        <v>4</v>
      </c>
      <c r="E7" s="17">
        <v>5</v>
      </c>
      <c r="F7" s="38">
        <v>6</v>
      </c>
      <c r="G7" s="18">
        <v>7</v>
      </c>
      <c r="H7" s="33">
        <v>8</v>
      </c>
    </row>
    <row r="8" spans="1:11" ht="15.6" x14ac:dyDescent="0.3">
      <c r="A8" s="2" t="s">
        <v>1</v>
      </c>
      <c r="B8" s="2"/>
      <c r="C8" s="22"/>
      <c r="D8" s="22"/>
      <c r="E8" s="22"/>
      <c r="F8" s="39"/>
      <c r="G8" s="4"/>
      <c r="H8" s="34"/>
    </row>
    <row r="9" spans="1:11" ht="22.2" customHeight="1" x14ac:dyDescent="0.3">
      <c r="A9" s="5" t="s">
        <v>35</v>
      </c>
      <c r="B9" s="66">
        <f>SUM(B10:B17)</f>
        <v>142758.26999999999</v>
      </c>
      <c r="C9" s="23">
        <f>C10+C11+C12+C13+C14+C16+C17+C15</f>
        <v>145302.43</v>
      </c>
      <c r="D9" s="23">
        <f>D10+D11+D12+D13+D14+D16+D17</f>
        <v>8659.9800000000032</v>
      </c>
      <c r="E9" s="23">
        <f>E10+E11+E12+E13+E14+E16+E17</f>
        <v>6415.8199999999943</v>
      </c>
      <c r="F9" s="40">
        <f>F10+F11+F12+F13+F14+F16+F17</f>
        <v>151418.25</v>
      </c>
      <c r="G9" s="23">
        <f t="shared" ref="G9:K9" si="0">G10+G11+G12+G13+G14+G16+G17</f>
        <v>129124.80000000002</v>
      </c>
      <c r="H9" s="23">
        <f t="shared" si="0"/>
        <v>130667.29</v>
      </c>
      <c r="I9" s="23">
        <f t="shared" si="0"/>
        <v>0</v>
      </c>
      <c r="J9" s="23">
        <f t="shared" si="0"/>
        <v>0</v>
      </c>
      <c r="K9" s="23">
        <f t="shared" si="0"/>
        <v>0</v>
      </c>
    </row>
    <row r="10" spans="1:11" ht="46.8" x14ac:dyDescent="0.3">
      <c r="A10" s="6" t="s">
        <v>4</v>
      </c>
      <c r="B10" s="50">
        <v>3208.49</v>
      </c>
      <c r="C10" s="24">
        <v>3137.6</v>
      </c>
      <c r="D10" s="31">
        <f>F10-B10</f>
        <v>423.83000000000038</v>
      </c>
      <c r="E10" s="31">
        <f>F10-C10</f>
        <v>494.72000000000025</v>
      </c>
      <c r="F10" s="41">
        <v>3632.32</v>
      </c>
      <c r="G10" s="25">
        <v>3158.2</v>
      </c>
      <c r="H10" s="35">
        <v>3158.2</v>
      </c>
    </row>
    <row r="11" spans="1:11" ht="62.4" x14ac:dyDescent="0.3">
      <c r="A11" s="6" t="s">
        <v>5</v>
      </c>
      <c r="B11" s="50">
        <v>2450.66</v>
      </c>
      <c r="C11" s="24">
        <v>2597.61</v>
      </c>
      <c r="D11" s="31">
        <f t="shared" ref="D11:D17" si="1">F11-B11</f>
        <v>174.13000000000011</v>
      </c>
      <c r="E11" s="31">
        <f t="shared" ref="E11:E17" si="2">F11-C11</f>
        <v>27.179999999999836</v>
      </c>
      <c r="F11" s="41">
        <v>2624.79</v>
      </c>
      <c r="G11" s="25">
        <v>2219.0100000000002</v>
      </c>
      <c r="H11" s="35">
        <v>2241.37</v>
      </c>
    </row>
    <row r="12" spans="1:11" ht="62.4" x14ac:dyDescent="0.3">
      <c r="A12" s="7" t="s">
        <v>6</v>
      </c>
      <c r="B12" s="50">
        <v>76929.509999999995</v>
      </c>
      <c r="C12" s="24">
        <v>79138.19</v>
      </c>
      <c r="D12" s="31">
        <f t="shared" si="1"/>
        <v>5800.5500000000029</v>
      </c>
      <c r="E12" s="31">
        <f t="shared" si="2"/>
        <v>3591.8699999999953</v>
      </c>
      <c r="F12" s="41">
        <v>82730.06</v>
      </c>
      <c r="G12" s="25">
        <v>70855.960000000006</v>
      </c>
      <c r="H12" s="35">
        <v>71856.929999999993</v>
      </c>
    </row>
    <row r="13" spans="1:11" ht="15.6" x14ac:dyDescent="0.3">
      <c r="A13" s="8" t="s">
        <v>7</v>
      </c>
      <c r="B13" s="50">
        <v>112.47</v>
      </c>
      <c r="C13" s="24">
        <v>2.04</v>
      </c>
      <c r="D13" s="31">
        <f t="shared" si="1"/>
        <v>-110.28</v>
      </c>
      <c r="E13" s="31">
        <f t="shared" si="2"/>
        <v>0.14999999999999991</v>
      </c>
      <c r="F13" s="41">
        <v>2.19</v>
      </c>
      <c r="G13" s="25">
        <v>1.95</v>
      </c>
      <c r="H13" s="35">
        <v>1.95</v>
      </c>
    </row>
    <row r="14" spans="1:11" ht="46.8" x14ac:dyDescent="0.3">
      <c r="A14" s="6" t="s">
        <v>8</v>
      </c>
      <c r="B14" s="50">
        <v>12228.41</v>
      </c>
      <c r="C14" s="24">
        <v>12366.95</v>
      </c>
      <c r="D14" s="31">
        <f t="shared" si="1"/>
        <v>561.31999999999971</v>
      </c>
      <c r="E14" s="31">
        <f t="shared" si="2"/>
        <v>422.77999999999884</v>
      </c>
      <c r="F14" s="41">
        <v>12789.73</v>
      </c>
      <c r="G14" s="25">
        <v>10883.75</v>
      </c>
      <c r="H14" s="35">
        <v>10663.15</v>
      </c>
    </row>
    <row r="15" spans="1:11" ht="31.2" x14ac:dyDescent="0.3">
      <c r="A15" s="9" t="s">
        <v>55</v>
      </c>
      <c r="B15" s="50"/>
      <c r="C15" s="24">
        <v>300</v>
      </c>
      <c r="D15" s="31"/>
      <c r="E15" s="31"/>
      <c r="F15" s="41"/>
      <c r="G15" s="25"/>
      <c r="H15" s="35"/>
    </row>
    <row r="16" spans="1:11" ht="15.6" x14ac:dyDescent="0.3">
      <c r="A16" s="9" t="s">
        <v>9</v>
      </c>
      <c r="B16" s="53">
        <v>0</v>
      </c>
      <c r="C16" s="24">
        <v>369.56</v>
      </c>
      <c r="D16" s="31">
        <f t="shared" si="1"/>
        <v>1000</v>
      </c>
      <c r="E16" s="31">
        <f t="shared" si="2"/>
        <v>630.44000000000005</v>
      </c>
      <c r="F16" s="41">
        <v>1000</v>
      </c>
      <c r="G16" s="25">
        <v>500</v>
      </c>
      <c r="H16" s="35">
        <v>500</v>
      </c>
    </row>
    <row r="17" spans="1:11" ht="15.6" x14ac:dyDescent="0.3">
      <c r="A17" s="10" t="s">
        <v>10</v>
      </c>
      <c r="B17" s="50">
        <v>47828.73</v>
      </c>
      <c r="C17" s="24">
        <v>47390.48</v>
      </c>
      <c r="D17" s="31">
        <f t="shared" si="1"/>
        <v>810.43000000000029</v>
      </c>
      <c r="E17" s="31">
        <f t="shared" si="2"/>
        <v>1248.6800000000003</v>
      </c>
      <c r="F17" s="42">
        <v>48639.16</v>
      </c>
      <c r="G17" s="25">
        <v>41505.93</v>
      </c>
      <c r="H17" s="35">
        <v>42245.69</v>
      </c>
    </row>
    <row r="18" spans="1:11" ht="15.6" x14ac:dyDescent="0.3">
      <c r="A18" s="30" t="s">
        <v>36</v>
      </c>
      <c r="B18" s="52">
        <f>B19+B20</f>
        <v>1071.43</v>
      </c>
      <c r="C18" s="23">
        <f>C19</f>
        <v>1035.1300000000001</v>
      </c>
      <c r="D18" s="23">
        <f>D19</f>
        <v>203.15000000000009</v>
      </c>
      <c r="E18" s="23">
        <f>E19</f>
        <v>48.279999999999973</v>
      </c>
      <c r="F18" s="40">
        <f t="shared" ref="F18:H18" si="3">F19</f>
        <v>1083.4100000000001</v>
      </c>
      <c r="G18" s="23">
        <f t="shared" si="3"/>
        <v>1122.29</v>
      </c>
      <c r="H18" s="23">
        <f t="shared" si="3"/>
        <v>1122.29</v>
      </c>
    </row>
    <row r="19" spans="1:11" ht="31.2" x14ac:dyDescent="0.3">
      <c r="A19" s="10" t="s">
        <v>32</v>
      </c>
      <c r="B19" s="50">
        <v>880.26</v>
      </c>
      <c r="C19" s="24">
        <v>1035.1300000000001</v>
      </c>
      <c r="D19" s="24">
        <f>F19-B19</f>
        <v>203.15000000000009</v>
      </c>
      <c r="E19" s="24">
        <f>F19-C19</f>
        <v>48.279999999999973</v>
      </c>
      <c r="F19" s="42">
        <v>1083.4100000000001</v>
      </c>
      <c r="G19" s="25">
        <v>1122.29</v>
      </c>
      <c r="H19" s="35">
        <v>1122.29</v>
      </c>
    </row>
    <row r="20" spans="1:11" ht="31.2" x14ac:dyDescent="0.3">
      <c r="A20" s="10" t="s">
        <v>52</v>
      </c>
      <c r="B20" s="50">
        <v>191.17</v>
      </c>
      <c r="C20" s="24"/>
      <c r="D20" s="24"/>
      <c r="E20" s="24"/>
      <c r="F20" s="42"/>
      <c r="G20" s="25"/>
      <c r="H20" s="35"/>
    </row>
    <row r="21" spans="1:11" ht="31.2" x14ac:dyDescent="0.3">
      <c r="A21" s="5" t="s">
        <v>37</v>
      </c>
      <c r="B21" s="49">
        <f t="shared" ref="B21:H21" si="4">B22</f>
        <v>14712.25</v>
      </c>
      <c r="C21" s="23">
        <f t="shared" si="4"/>
        <v>4459.1899999999996</v>
      </c>
      <c r="D21" s="23">
        <f t="shared" si="4"/>
        <v>7950.6899999999987</v>
      </c>
      <c r="E21" s="23">
        <f t="shared" si="4"/>
        <v>18203.75</v>
      </c>
      <c r="F21" s="40">
        <f>F22</f>
        <v>22662.94</v>
      </c>
      <c r="G21" s="23">
        <f t="shared" si="4"/>
        <v>20897.580000000002</v>
      </c>
      <c r="H21" s="23">
        <f t="shared" si="4"/>
        <v>20485.509999999998</v>
      </c>
    </row>
    <row r="22" spans="1:11" ht="46.8" x14ac:dyDescent="0.3">
      <c r="A22" s="11" t="s">
        <v>31</v>
      </c>
      <c r="B22" s="50">
        <v>14712.25</v>
      </c>
      <c r="C22" s="24">
        <v>4459.1899999999996</v>
      </c>
      <c r="D22" s="31">
        <f>F22-B22</f>
        <v>7950.6899999999987</v>
      </c>
      <c r="E22" s="31">
        <f>F22-C22</f>
        <v>18203.75</v>
      </c>
      <c r="F22" s="41">
        <v>22662.94</v>
      </c>
      <c r="G22" s="25">
        <v>20897.580000000002</v>
      </c>
      <c r="H22" s="35">
        <v>20485.509999999998</v>
      </c>
    </row>
    <row r="23" spans="1:11" ht="15.6" x14ac:dyDescent="0.3">
      <c r="A23" s="12" t="s">
        <v>38</v>
      </c>
      <c r="B23" s="55">
        <f>SUM(B24:B27)</f>
        <v>45700.579999999994</v>
      </c>
      <c r="C23" s="23">
        <f>C24+C25+C26+C27</f>
        <v>170114.58</v>
      </c>
      <c r="D23" s="23">
        <f>D24+D25+D26+D27</f>
        <v>139871.57</v>
      </c>
      <c r="E23" s="23">
        <f t="shared" ref="E23:H23" si="5">E24+E25+E26+E27</f>
        <v>15457.570000000003</v>
      </c>
      <c r="F23" s="23">
        <f t="shared" si="5"/>
        <v>185572.15</v>
      </c>
      <c r="G23" s="23">
        <f t="shared" si="5"/>
        <v>32461.56</v>
      </c>
      <c r="H23" s="23">
        <f t="shared" si="5"/>
        <v>43583.56</v>
      </c>
      <c r="I23" s="40">
        <f t="shared" ref="I23:K23" si="6">I24+I25+I26</f>
        <v>0</v>
      </c>
      <c r="J23" s="40">
        <f t="shared" si="6"/>
        <v>0</v>
      </c>
      <c r="K23" s="40">
        <f t="shared" si="6"/>
        <v>0</v>
      </c>
    </row>
    <row r="24" spans="1:11" ht="15.6" x14ac:dyDescent="0.3">
      <c r="A24" s="6" t="s">
        <v>13</v>
      </c>
      <c r="B24" s="50">
        <v>549.02</v>
      </c>
      <c r="C24" s="24">
        <v>726.3</v>
      </c>
      <c r="D24" s="24">
        <f>F24-B24</f>
        <v>6.1599999999999682</v>
      </c>
      <c r="E24" s="24">
        <f>F24-C24</f>
        <v>-171.12</v>
      </c>
      <c r="F24" s="43">
        <v>555.17999999999995</v>
      </c>
      <c r="G24" s="26">
        <v>555.17999999999995</v>
      </c>
      <c r="H24" s="35">
        <v>555.17999999999995</v>
      </c>
    </row>
    <row r="25" spans="1:11" ht="15.6" x14ac:dyDescent="0.3">
      <c r="A25" s="6" t="s">
        <v>14</v>
      </c>
      <c r="B25" s="50">
        <v>0</v>
      </c>
      <c r="C25" s="24">
        <v>3.38</v>
      </c>
      <c r="D25" s="24">
        <f t="shared" ref="D25:D27" si="7">F25-B25</f>
        <v>3.38</v>
      </c>
      <c r="E25" s="24">
        <f t="shared" ref="E25:E27" si="8">F25-C25</f>
        <v>0</v>
      </c>
      <c r="F25" s="43">
        <v>3.38</v>
      </c>
      <c r="G25" s="26">
        <v>3.38</v>
      </c>
      <c r="H25" s="35">
        <v>3.38</v>
      </c>
    </row>
    <row r="26" spans="1:11" ht="15.6" x14ac:dyDescent="0.3">
      <c r="A26" s="6" t="s">
        <v>15</v>
      </c>
      <c r="B26" s="50">
        <v>44571.56</v>
      </c>
      <c r="C26" s="24">
        <v>168184.9</v>
      </c>
      <c r="D26" s="24">
        <f t="shared" si="7"/>
        <v>130044.28</v>
      </c>
      <c r="E26" s="24">
        <f t="shared" si="8"/>
        <v>6430.9400000000023</v>
      </c>
      <c r="F26" s="43">
        <v>174615.84</v>
      </c>
      <c r="G26" s="26">
        <v>31903</v>
      </c>
      <c r="H26" s="35">
        <v>43025</v>
      </c>
    </row>
    <row r="27" spans="1:11" ht="31.2" x14ac:dyDescent="0.3">
      <c r="A27" s="6" t="s">
        <v>33</v>
      </c>
      <c r="B27" s="50">
        <v>580</v>
      </c>
      <c r="C27" s="24">
        <v>1200</v>
      </c>
      <c r="D27" s="24">
        <f t="shared" si="7"/>
        <v>9817.75</v>
      </c>
      <c r="E27" s="24">
        <f t="shared" si="8"/>
        <v>9197.75</v>
      </c>
      <c r="F27" s="43">
        <v>10397.75</v>
      </c>
      <c r="G27" s="26">
        <v>0</v>
      </c>
      <c r="H27" s="35">
        <v>0</v>
      </c>
    </row>
    <row r="28" spans="1:11" ht="15.6" x14ac:dyDescent="0.3">
      <c r="A28" s="64" t="s">
        <v>53</v>
      </c>
      <c r="B28" s="51">
        <f>SUM(B29:B32)</f>
        <v>29112.739999999998</v>
      </c>
      <c r="C28" s="23">
        <f>C29+C30+C31+C32</f>
        <v>36701.58</v>
      </c>
      <c r="D28" s="23">
        <f>D29+D30+D31+D32</f>
        <v>-15540.330000000002</v>
      </c>
      <c r="E28" s="23">
        <f>E29+E30+E31+E32</f>
        <v>-23129.170000000002</v>
      </c>
      <c r="F28" s="40">
        <f t="shared" ref="F28:H28" si="9">F29+F30+F31+F32</f>
        <v>13572.41</v>
      </c>
      <c r="G28" s="23">
        <f t="shared" si="9"/>
        <v>7374.46</v>
      </c>
      <c r="H28" s="23">
        <f t="shared" si="9"/>
        <v>7381.09</v>
      </c>
    </row>
    <row r="29" spans="1:11" ht="15.6" x14ac:dyDescent="0.3">
      <c r="A29" s="6" t="s">
        <v>16</v>
      </c>
      <c r="B29" s="50">
        <v>3752.81</v>
      </c>
      <c r="C29" s="24">
        <v>2654</v>
      </c>
      <c r="D29" s="24">
        <f>F29-B29</f>
        <v>-1752.81</v>
      </c>
      <c r="E29" s="24">
        <f>F29-C29</f>
        <v>-654</v>
      </c>
      <c r="F29" s="43">
        <v>2000</v>
      </c>
      <c r="G29" s="26">
        <v>300</v>
      </c>
      <c r="H29" s="35">
        <v>300</v>
      </c>
    </row>
    <row r="30" spans="1:11" ht="15.6" x14ac:dyDescent="0.3">
      <c r="A30" s="6" t="s">
        <v>17</v>
      </c>
      <c r="B30" s="50">
        <v>8080.45</v>
      </c>
      <c r="C30" s="24">
        <v>12451.6</v>
      </c>
      <c r="D30" s="24">
        <f t="shared" ref="D30:D32" si="10">F30-B30</f>
        <v>-6392.29</v>
      </c>
      <c r="E30" s="24">
        <f t="shared" ref="E30:E32" si="11">F30-C30</f>
        <v>-10763.44</v>
      </c>
      <c r="F30" s="43">
        <v>1688.16</v>
      </c>
      <c r="G30" s="26">
        <v>115</v>
      </c>
      <c r="H30" s="35">
        <v>115</v>
      </c>
    </row>
    <row r="31" spans="1:11" ht="15.6" x14ac:dyDescent="0.3">
      <c r="A31" s="6" t="s">
        <v>18</v>
      </c>
      <c r="B31" s="50">
        <v>17234.13</v>
      </c>
      <c r="C31" s="24">
        <v>21548.61</v>
      </c>
      <c r="D31" s="24">
        <f t="shared" si="10"/>
        <v>-7410.2100000000009</v>
      </c>
      <c r="E31" s="24">
        <f t="shared" si="11"/>
        <v>-11724.69</v>
      </c>
      <c r="F31" s="43">
        <v>9823.92</v>
      </c>
      <c r="G31" s="26">
        <v>6896.71</v>
      </c>
      <c r="H31" s="35">
        <v>6900.83</v>
      </c>
    </row>
    <row r="32" spans="1:11" ht="33" customHeight="1" x14ac:dyDescent="0.3">
      <c r="A32" s="6" t="s">
        <v>19</v>
      </c>
      <c r="B32" s="50">
        <v>45.35</v>
      </c>
      <c r="C32" s="24">
        <v>47.37</v>
      </c>
      <c r="D32" s="24">
        <f t="shared" si="10"/>
        <v>14.979999999999997</v>
      </c>
      <c r="E32" s="24">
        <f t="shared" si="11"/>
        <v>12.96</v>
      </c>
      <c r="F32" s="43">
        <v>60.33</v>
      </c>
      <c r="G32" s="26">
        <v>62.75</v>
      </c>
      <c r="H32" s="35">
        <v>65.260000000000005</v>
      </c>
    </row>
    <row r="33" spans="1:8" ht="15.6" x14ac:dyDescent="0.3">
      <c r="A33" s="13" t="s">
        <v>39</v>
      </c>
      <c r="B33" s="49">
        <f>SUM(B34:B38)</f>
        <v>621344.89000000013</v>
      </c>
      <c r="C33" s="23">
        <f>C34+C35+C36+C37+C38</f>
        <v>818219.59</v>
      </c>
      <c r="D33" s="23">
        <f>D34+D35+D36+D37+D38</f>
        <v>-85167.02</v>
      </c>
      <c r="E33" s="23">
        <f>E34+E35+E36+E37+E38</f>
        <v>-282041.71999999997</v>
      </c>
      <c r="F33" s="40">
        <f t="shared" ref="F33:H33" si="12">F34+F35+F36+F37+F38</f>
        <v>536177.87</v>
      </c>
      <c r="G33" s="23">
        <f t="shared" si="12"/>
        <v>462067.39</v>
      </c>
      <c r="H33" s="23">
        <f t="shared" si="12"/>
        <v>474545.63</v>
      </c>
    </row>
    <row r="34" spans="1:8" ht="15.6" x14ac:dyDescent="0.3">
      <c r="A34" s="11" t="s">
        <v>20</v>
      </c>
      <c r="B34" s="54">
        <v>108836.75</v>
      </c>
      <c r="C34" s="24">
        <v>131126.12</v>
      </c>
      <c r="D34" s="24">
        <f>F34-B34</f>
        <v>26961.350000000006</v>
      </c>
      <c r="E34" s="24">
        <f>F34-C34</f>
        <v>4671.9800000000105</v>
      </c>
      <c r="F34" s="43">
        <v>135798.1</v>
      </c>
      <c r="G34" s="26">
        <v>131192.89000000001</v>
      </c>
      <c r="H34" s="35">
        <v>134290.23000000001</v>
      </c>
    </row>
    <row r="35" spans="1:8" ht="15.6" x14ac:dyDescent="0.3">
      <c r="A35" s="11" t="s">
        <v>21</v>
      </c>
      <c r="B35" s="54">
        <v>452529.02</v>
      </c>
      <c r="C35" s="24">
        <v>590775.26</v>
      </c>
      <c r="D35" s="24">
        <f t="shared" ref="D35:D38" si="13">F35-B35</f>
        <v>-123049.5</v>
      </c>
      <c r="E35" s="24">
        <f t="shared" ref="E35:E38" si="14">F35-C35</f>
        <v>-261295.74</v>
      </c>
      <c r="F35" s="43">
        <v>329479.52</v>
      </c>
      <c r="G35" s="26">
        <v>266423.26</v>
      </c>
      <c r="H35" s="35">
        <v>274819.74</v>
      </c>
    </row>
    <row r="36" spans="1:8" ht="15.6" x14ac:dyDescent="0.3">
      <c r="A36" s="11" t="s">
        <v>22</v>
      </c>
      <c r="B36" s="54">
        <v>33754.160000000003</v>
      </c>
      <c r="C36" s="24">
        <v>68370.33</v>
      </c>
      <c r="D36" s="24">
        <f t="shared" si="13"/>
        <v>6096.179999999993</v>
      </c>
      <c r="E36" s="24">
        <f t="shared" si="14"/>
        <v>-28519.990000000005</v>
      </c>
      <c r="F36" s="43">
        <v>39850.339999999997</v>
      </c>
      <c r="G36" s="26">
        <v>35195.480000000003</v>
      </c>
      <c r="H36" s="35">
        <v>35636.28</v>
      </c>
    </row>
    <row r="37" spans="1:8" ht="15.6" x14ac:dyDescent="0.3">
      <c r="A37" s="11" t="s">
        <v>12</v>
      </c>
      <c r="B37" s="54">
        <v>2983.16</v>
      </c>
      <c r="C37" s="24">
        <v>120</v>
      </c>
      <c r="D37" s="24">
        <f t="shared" si="13"/>
        <v>-2863.16</v>
      </c>
      <c r="E37" s="24">
        <f t="shared" si="14"/>
        <v>0</v>
      </c>
      <c r="F37" s="43">
        <v>120</v>
      </c>
      <c r="G37" s="26">
        <v>0</v>
      </c>
      <c r="H37" s="35">
        <v>0</v>
      </c>
    </row>
    <row r="38" spans="1:8" ht="15.6" x14ac:dyDescent="0.3">
      <c r="A38" s="11" t="s">
        <v>23</v>
      </c>
      <c r="B38" s="54">
        <v>23241.8</v>
      </c>
      <c r="C38" s="24">
        <v>27827.88</v>
      </c>
      <c r="D38" s="24">
        <f t="shared" si="13"/>
        <v>7688.1100000000006</v>
      </c>
      <c r="E38" s="24">
        <f t="shared" si="14"/>
        <v>3102.0299999999988</v>
      </c>
      <c r="F38" s="43">
        <v>30929.91</v>
      </c>
      <c r="G38" s="26">
        <v>29255.759999999998</v>
      </c>
      <c r="H38" s="35">
        <v>29799.38</v>
      </c>
    </row>
    <row r="39" spans="1:8" ht="15.6" x14ac:dyDescent="0.3">
      <c r="A39" s="15" t="s">
        <v>40</v>
      </c>
      <c r="B39" s="56">
        <f>B40</f>
        <v>28206.880000000001</v>
      </c>
      <c r="C39" s="23">
        <f>C40</f>
        <v>36237.26</v>
      </c>
      <c r="D39" s="23">
        <f>D40</f>
        <v>-499.31999999999971</v>
      </c>
      <c r="E39" s="23">
        <f>E40</f>
        <v>-8529.7000000000007</v>
      </c>
      <c r="F39" s="40">
        <f t="shared" ref="F39:H39" si="15">F40</f>
        <v>27707.56</v>
      </c>
      <c r="G39" s="23">
        <f t="shared" si="15"/>
        <v>23326.18</v>
      </c>
      <c r="H39" s="23">
        <f t="shared" si="15"/>
        <v>23719.81</v>
      </c>
    </row>
    <row r="40" spans="1:8" ht="15.6" x14ac:dyDescent="0.3">
      <c r="A40" s="6" t="s">
        <v>25</v>
      </c>
      <c r="B40" s="57">
        <v>28206.880000000001</v>
      </c>
      <c r="C40" s="24">
        <v>36237.26</v>
      </c>
      <c r="D40" s="24">
        <f>F40-B40</f>
        <v>-499.31999999999971</v>
      </c>
      <c r="E40" s="24">
        <f>F40-C40</f>
        <v>-8529.7000000000007</v>
      </c>
      <c r="F40" s="43">
        <v>27707.56</v>
      </c>
      <c r="G40" s="26">
        <v>23326.18</v>
      </c>
      <c r="H40" s="35">
        <v>23719.81</v>
      </c>
    </row>
    <row r="41" spans="1:8" ht="15.6" x14ac:dyDescent="0.3">
      <c r="A41" s="16" t="s">
        <v>41</v>
      </c>
      <c r="B41" s="58">
        <f>B42+B43+B44</f>
        <v>17347.669999999998</v>
      </c>
      <c r="C41" s="23">
        <f>C42+C43</f>
        <v>22965.16</v>
      </c>
      <c r="D41" s="23">
        <f>D42+D43</f>
        <v>25739.32</v>
      </c>
      <c r="E41" s="23">
        <f>E42+E43</f>
        <v>20076.829999999998</v>
      </c>
      <c r="F41" s="40">
        <f t="shared" ref="F41:H41" si="16">F42+F43</f>
        <v>43041.99</v>
      </c>
      <c r="G41" s="23">
        <f t="shared" si="16"/>
        <v>36203.22</v>
      </c>
      <c r="H41" s="23">
        <f t="shared" si="16"/>
        <v>32970.92</v>
      </c>
    </row>
    <row r="42" spans="1:8" ht="15.6" x14ac:dyDescent="0.3">
      <c r="A42" s="9" t="s">
        <v>28</v>
      </c>
      <c r="B42" s="59">
        <v>1139.17</v>
      </c>
      <c r="C42" s="24">
        <v>3156.37</v>
      </c>
      <c r="D42" s="32">
        <f>F42-B42</f>
        <v>1390.83</v>
      </c>
      <c r="E42" s="32">
        <f>F42-C42</f>
        <v>-626.36999999999989</v>
      </c>
      <c r="F42" s="44">
        <v>2530</v>
      </c>
      <c r="G42" s="27">
        <v>3295</v>
      </c>
      <c r="H42" s="35">
        <v>0</v>
      </c>
    </row>
    <row r="43" spans="1:8" ht="15.6" x14ac:dyDescent="0.3">
      <c r="A43" s="9" t="s">
        <v>27</v>
      </c>
      <c r="B43" s="59">
        <v>16163.5</v>
      </c>
      <c r="C43" s="24">
        <v>19808.79</v>
      </c>
      <c r="D43" s="32">
        <f>F43-B43</f>
        <v>24348.489999999998</v>
      </c>
      <c r="E43" s="32">
        <f>F43-C43</f>
        <v>20703.199999999997</v>
      </c>
      <c r="F43" s="44">
        <v>40511.99</v>
      </c>
      <c r="G43" s="27">
        <v>32908.22</v>
      </c>
      <c r="H43" s="35">
        <v>32970.92</v>
      </c>
    </row>
    <row r="44" spans="1:8" ht="31.2" x14ac:dyDescent="0.3">
      <c r="A44" s="9" t="s">
        <v>54</v>
      </c>
      <c r="B44" s="65">
        <v>45</v>
      </c>
      <c r="C44" s="24"/>
      <c r="D44" s="32"/>
      <c r="E44" s="32"/>
      <c r="F44" s="44"/>
      <c r="G44" s="27"/>
      <c r="H44" s="35"/>
    </row>
    <row r="45" spans="1:8" ht="15.6" x14ac:dyDescent="0.3">
      <c r="A45" s="8" t="s">
        <v>42</v>
      </c>
      <c r="B45" s="52">
        <f>B46</f>
        <v>5955.73</v>
      </c>
      <c r="C45" s="23">
        <f>C46</f>
        <v>4980.74</v>
      </c>
      <c r="D45" s="23">
        <f>D46</f>
        <v>53545.06</v>
      </c>
      <c r="E45" s="23">
        <f>E46</f>
        <v>54520.05</v>
      </c>
      <c r="F45" s="40">
        <f t="shared" ref="F45:H45" si="17">F46</f>
        <v>59500.79</v>
      </c>
      <c r="G45" s="23">
        <f t="shared" si="17"/>
        <v>0</v>
      </c>
      <c r="H45" s="23">
        <f t="shared" si="17"/>
        <v>0</v>
      </c>
    </row>
    <row r="46" spans="1:8" ht="15.6" x14ac:dyDescent="0.3">
      <c r="A46" s="6" t="s">
        <v>26</v>
      </c>
      <c r="B46" s="50">
        <v>5955.73</v>
      </c>
      <c r="C46" s="24">
        <v>4980.74</v>
      </c>
      <c r="D46" s="24">
        <f>F46-B46</f>
        <v>53545.06</v>
      </c>
      <c r="E46" s="24">
        <f>F46-C46</f>
        <v>54520.05</v>
      </c>
      <c r="F46" s="45">
        <v>59500.79</v>
      </c>
      <c r="G46" s="28">
        <v>0</v>
      </c>
      <c r="H46" s="35">
        <v>0</v>
      </c>
    </row>
    <row r="47" spans="1:8" ht="15.6" x14ac:dyDescent="0.3">
      <c r="A47" s="8" t="s">
        <v>56</v>
      </c>
      <c r="B47" s="52">
        <f>B48</f>
        <v>3189.6</v>
      </c>
      <c r="C47" s="23">
        <f>C48</f>
        <v>3851.35</v>
      </c>
      <c r="D47" s="23">
        <f>D48</f>
        <v>630.45000000000027</v>
      </c>
      <c r="E47" s="23">
        <f>E48</f>
        <v>-31.299999999999727</v>
      </c>
      <c r="F47" s="40">
        <f t="shared" ref="F47:H47" si="18">F48</f>
        <v>3820.05</v>
      </c>
      <c r="G47" s="23">
        <f t="shared" si="18"/>
        <v>3293.45</v>
      </c>
      <c r="H47" s="23">
        <f t="shared" si="18"/>
        <v>3426.55</v>
      </c>
    </row>
    <row r="48" spans="1:8" ht="15.6" x14ac:dyDescent="0.3">
      <c r="A48" s="6" t="s">
        <v>11</v>
      </c>
      <c r="B48" s="50">
        <v>3189.6</v>
      </c>
      <c r="C48" s="24">
        <v>3851.35</v>
      </c>
      <c r="D48" s="24">
        <f>F48-B48</f>
        <v>630.45000000000027</v>
      </c>
      <c r="E48" s="24">
        <f>F48-C48</f>
        <v>-31.299999999999727</v>
      </c>
      <c r="F48" s="43">
        <v>3820.05</v>
      </c>
      <c r="G48" s="26">
        <v>3293.45</v>
      </c>
      <c r="H48" s="35">
        <v>3426.55</v>
      </c>
    </row>
    <row r="49" spans="1:11" ht="31.2" x14ac:dyDescent="0.3">
      <c r="A49" s="12" t="s">
        <v>43</v>
      </c>
      <c r="B49" s="52">
        <f t="shared" ref="B49:H49" si="19">B50</f>
        <v>0</v>
      </c>
      <c r="C49" s="23">
        <f t="shared" si="19"/>
        <v>25</v>
      </c>
      <c r="D49" s="23">
        <f t="shared" si="19"/>
        <v>25</v>
      </c>
      <c r="E49" s="23">
        <f t="shared" si="19"/>
        <v>0</v>
      </c>
      <c r="F49" s="46">
        <f t="shared" si="19"/>
        <v>25</v>
      </c>
      <c r="G49" s="29">
        <f t="shared" si="19"/>
        <v>25</v>
      </c>
      <c r="H49" s="29">
        <f t="shared" si="19"/>
        <v>25</v>
      </c>
    </row>
    <row r="50" spans="1:11" ht="31.2" x14ac:dyDescent="0.3">
      <c r="A50" s="9" t="s">
        <v>24</v>
      </c>
      <c r="B50" s="59"/>
      <c r="C50" s="24">
        <v>25</v>
      </c>
      <c r="D50" s="24">
        <f>F50-B50</f>
        <v>25</v>
      </c>
      <c r="E50" s="24">
        <f>F50-C50</f>
        <v>0</v>
      </c>
      <c r="F50" s="43">
        <v>25</v>
      </c>
      <c r="G50" s="26">
        <v>25</v>
      </c>
      <c r="H50" s="35">
        <v>25</v>
      </c>
    </row>
    <row r="51" spans="1:11" ht="15.6" x14ac:dyDescent="0.3">
      <c r="A51" s="14" t="s">
        <v>2</v>
      </c>
      <c r="B51" s="48">
        <f>B49+B47+B45+B41+B39+B33+B28+B23+B21+B18+B9</f>
        <v>909400.04000000015</v>
      </c>
      <c r="C51" s="23">
        <f>C9+C18+C21+C23+C28+C33+C39+C41+C45+C47+C49</f>
        <v>1243892.01</v>
      </c>
      <c r="D51" s="23">
        <f>D9+D18+D21+D23+D28+D33+D39+D41+D45+D47+D49</f>
        <v>135418.54999999999</v>
      </c>
      <c r="E51" s="23">
        <f>E9+E18+E21+E23+E28+E33+E39+E41+E45+E47+E49</f>
        <v>-199009.58999999997</v>
      </c>
      <c r="F51" s="23">
        <f>F9+F18+F21+F23+F28+F33+F39+F41+F45+F47+F49</f>
        <v>1044582.4200000002</v>
      </c>
      <c r="G51" s="23">
        <f t="shared" ref="G51:K51" si="20">G9+G18+G21+G23+G28+G33+G39+G41+G45+G47+G49</f>
        <v>715895.93</v>
      </c>
      <c r="H51" s="23">
        <f t="shared" si="20"/>
        <v>737927.65000000014</v>
      </c>
      <c r="I51" s="23">
        <f t="shared" si="20"/>
        <v>0</v>
      </c>
      <c r="J51" s="23">
        <f t="shared" si="20"/>
        <v>0</v>
      </c>
      <c r="K51" s="23">
        <f t="shared" si="20"/>
        <v>0</v>
      </c>
    </row>
    <row r="52" spans="1:11" ht="15.6" x14ac:dyDescent="0.3">
      <c r="A52" s="67" t="s">
        <v>3</v>
      </c>
      <c r="B52" s="68">
        <v>18017.63</v>
      </c>
      <c r="C52" s="69">
        <v>-44376.95</v>
      </c>
      <c r="D52" s="24">
        <f>F52-B52</f>
        <v>-23634.370000000003</v>
      </c>
      <c r="E52" s="24">
        <f>F52-C52</f>
        <v>38760.21</v>
      </c>
      <c r="F52" s="70">
        <v>-5616.74</v>
      </c>
      <c r="G52" s="71">
        <v>-12976.81</v>
      </c>
      <c r="H52" s="36">
        <v>-14706.74</v>
      </c>
    </row>
    <row r="57" spans="1:11" ht="15.6" x14ac:dyDescent="0.3">
      <c r="F57" s="19"/>
      <c r="G57" s="20"/>
    </row>
  </sheetData>
  <customSheetViews>
    <customSheetView guid="{A359B9AA-6A09-4465-AE36-C791DDF6A00A}" topLeftCell="A25">
      <selection activeCell="G18" sqref="G18"/>
      <pageMargins left="0.7" right="0.7" top="0.75" bottom="0.75" header="0.3" footer="0.3"/>
      <pageSetup paperSize="9" orientation="portrait" horizontalDpi="4294967295" verticalDpi="4294967295" r:id="rId1"/>
    </customSheetView>
    <customSheetView guid="{3D41C42A-06F3-41D8-AFF8-F530D990D72D}" topLeftCell="A49">
      <selection activeCell="D54" sqref="D54:D56"/>
      <pageMargins left="0.7" right="0.7" top="0.75" bottom="0.75" header="0.3" footer="0.3"/>
      <pageSetup paperSize="9" orientation="portrait" horizontalDpi="4294967295" verticalDpi="4294967295" r:id="rId2"/>
    </customSheetView>
    <customSheetView guid="{23D43619-2110-4C99-A33F-B572F268DD56}" scale="110" topLeftCell="A13">
      <selection activeCell="D50" sqref="D50:D53"/>
      <pageMargins left="0.7" right="0.7" top="0.75" bottom="0.75" header="0.3" footer="0.3"/>
      <pageSetup paperSize="9" orientation="portrait" horizontalDpi="4294967295" verticalDpi="4294967295" r:id="rId3"/>
    </customSheetView>
    <customSheetView guid="{204D67C0-2183-4982-A59F-620EE8D5162A}" topLeftCell="A25">
      <selection activeCell="A35" sqref="A35"/>
      <pageMargins left="0.7" right="0.7" top="0.75" bottom="0.75" header="0.3" footer="0.3"/>
      <pageSetup paperSize="9" orientation="portrait" horizontalDpi="4294967295" verticalDpi="4294967295" r:id="rId4"/>
    </customSheetView>
    <customSheetView guid="{EF1B8546-745B-4616-B138-3BA9C978D9A4}" topLeftCell="A13">
      <selection activeCell="C16" sqref="C16"/>
      <pageMargins left="0.7" right="0.7" top="0.75" bottom="0.75" header="0.3" footer="0.3"/>
      <pageSetup paperSize="9" orientation="portrait" horizontalDpi="4294967295" verticalDpi="4294967295" r:id="rId5"/>
    </customSheetView>
    <customSheetView guid="{DA4BF7C1-0C0B-4DD8-B7AF-3C1874D0325D}">
      <selection activeCell="E10" sqref="E10"/>
      <pageMargins left="0.7" right="0.7" top="0.75" bottom="0.75" header="0.3" footer="0.3"/>
      <pageSetup paperSize="9" orientation="portrait" horizontalDpi="4294967295" verticalDpi="4294967295" r:id="rId6"/>
    </customSheetView>
    <customSheetView guid="{6D8EAC86-EF2B-458B-8B6B-072F21270323}" topLeftCell="A22">
      <selection activeCell="C23" sqref="C23"/>
      <pageMargins left="0.7" right="0.7" top="0.75" bottom="0.75" header="0.3" footer="0.3"/>
      <pageSetup paperSize="9" orientation="portrait" horizontalDpi="4294967295" verticalDpi="4294967295" r:id="rId7"/>
    </customSheetView>
    <customSheetView guid="{4E22CE62-5F42-4C4F-AAFF-B2C7570F32D6}">
      <pane xSplit="1" ySplit="7" topLeftCell="B33" activePane="bottomRight" state="frozen"/>
      <selection pane="bottomRight" activeCell="B8" sqref="B8"/>
      <pageMargins left="0.7" right="0.7" top="0.75" bottom="0.75" header="0.3" footer="0.3"/>
      <pageSetup paperSize="9" orientation="portrait" horizontalDpi="4294967295" verticalDpi="4294967295" r:id="rId8"/>
    </customSheetView>
    <customSheetView guid="{421C2E58-9477-4ADE-A7C3-A95AA011404A}" topLeftCell="A16">
      <selection activeCell="D21" sqref="D21:D22"/>
      <pageMargins left="0.7" right="0.7" top="0.75" bottom="0.75" header="0.3" footer="0.3"/>
      <pageSetup paperSize="9" orientation="portrait" horizontalDpi="4294967295" verticalDpi="4294967295" r:id="rId9"/>
    </customSheetView>
    <customSheetView guid="{A934F598-F282-4DDD-9376-C9AA1B6363BA}">
      <selection activeCell="L11" sqref="K11:L11"/>
      <pageMargins left="0.7" right="0.7" top="0.75" bottom="0.75" header="0.3" footer="0.3"/>
      <pageSetup paperSize="9" orientation="portrait" horizontalDpi="4294967295" verticalDpi="4294967295" r:id="rId10"/>
    </customSheetView>
    <customSheetView guid="{92D78C87-B91D-4FF4-8735-9A7F9FEDCD4E}" scale="110" topLeftCell="A28">
      <selection activeCell="K39" sqref="K39"/>
      <pageMargins left="0.7" right="0.7" top="0.75" bottom="0.75" header="0.3" footer="0.3"/>
      <pageSetup paperSize="9" orientation="portrait" horizontalDpi="4294967295" verticalDpi="4294967295" r:id="rId11"/>
    </customSheetView>
    <customSheetView guid="{F3B10967-F48C-4ABC-91FF-B8D91C56B9D3}" topLeftCell="A46">
      <selection activeCell="B58" sqref="B58:I59"/>
      <pageMargins left="0.7" right="0.7" top="0.75" bottom="0.75" header="0.3" footer="0.3"/>
      <pageSetup paperSize="9" orientation="portrait" horizontalDpi="4294967295" verticalDpi="4294967295" r:id="rId12"/>
    </customSheetView>
    <customSheetView guid="{A0894C77-4742-4B83-B9B5-D788ABC215EA}" topLeftCell="A40">
      <selection activeCell="E47" sqref="E47"/>
      <pageMargins left="0.7" right="0.7" top="0.75" bottom="0.75" header="0.3" footer="0.3"/>
      <pageSetup paperSize="9" orientation="portrait" horizontalDpi="4294967295" verticalDpi="4294967295" r:id="rId13"/>
    </customSheetView>
    <customSheetView guid="{BA56DD81-312B-4146-AF11-46EA4CAF72E8}" hiddenColumns="1" topLeftCell="A13">
      <selection activeCell="F26" sqref="F26"/>
      <pageMargins left="0.7" right="0.7" top="0.75" bottom="0.75" header="0.3" footer="0.3"/>
      <pageSetup paperSize="9" orientation="portrait" horizontalDpi="4294967295" verticalDpi="4294967295" r:id="rId14"/>
    </customSheetView>
    <customSheetView guid="{AAD13D3F-3722-4F38-9A17-94BE3086FD52}" showPageBreaks="1" hiddenColumns="1">
      <pane xSplit="1" ySplit="6" topLeftCell="B28" activePane="bottomRight" state="frozen"/>
      <selection pane="bottomRight" activeCell="B49" sqref="B49"/>
      <pageMargins left="0.21" right="0.2" top="0.28999999999999998" bottom="0.21" header="0.3" footer="0.3"/>
      <pageSetup paperSize="9" orientation="landscape" r:id="rId15"/>
    </customSheetView>
    <customSheetView guid="{71175499-AA11-44AE-A7E9-583FE9217D04}" hiddenColumns="1">
      <pane xSplit="1" ySplit="6" topLeftCell="B7" activePane="bottomRight" state="frozen"/>
      <selection pane="bottomRight" activeCell="A9" sqref="A9"/>
      <pageMargins left="0.7" right="0.7" top="0.75" bottom="0.75" header="0.3" footer="0.3"/>
      <pageSetup paperSize="9" orientation="portrait" horizontalDpi="4294967295" verticalDpi="4294967295" r:id="rId16"/>
    </customSheetView>
  </customSheetViews>
  <mergeCells count="4">
    <mergeCell ref="A3:G3"/>
    <mergeCell ref="A4:G4"/>
    <mergeCell ref="H5:K5"/>
    <mergeCell ref="C1:G2"/>
  </mergeCells>
  <pageMargins left="0.21" right="0.2" top="0.28999999999999998" bottom="0.21" header="0.3" footer="0.3"/>
  <pageSetup paperSize="9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2" workbookViewId="0"/>
  </sheetViews>
  <sheetFormatPr defaultRowHeight="14.4" x14ac:dyDescent="0.3"/>
  <sheetData/>
  <customSheetViews>
    <customSheetView guid="{A359B9AA-6A09-4465-AE36-C791DDF6A00A}" topLeftCell="A22">
      <pageMargins left="0.7" right="0.7" top="0.75" bottom="0.75" header="0.3" footer="0.3"/>
    </customSheetView>
    <customSheetView guid="{3D41C42A-06F3-41D8-AFF8-F530D990D72D}">
      <pageMargins left="0.7" right="0.7" top="0.75" bottom="0.75" header="0.3" footer="0.3"/>
    </customSheetView>
    <customSheetView guid="{23D43619-2110-4C99-A33F-B572F268DD56}">
      <pageMargins left="0.7" right="0.7" top="0.75" bottom="0.75" header="0.3" footer="0.3"/>
    </customSheetView>
    <customSheetView guid="{204D67C0-2183-4982-A59F-620EE8D5162A}">
      <pageMargins left="0.7" right="0.7" top="0.75" bottom="0.75" header="0.3" footer="0.3"/>
    </customSheetView>
    <customSheetView guid="{EF1B8546-745B-4616-B138-3BA9C978D9A4}">
      <pageMargins left="0.7" right="0.7" top="0.75" bottom="0.75" header="0.3" footer="0.3"/>
    </customSheetView>
    <customSheetView guid="{DA4BF7C1-0C0B-4DD8-B7AF-3C1874D0325D}">
      <pageMargins left="0.7" right="0.7" top="0.75" bottom="0.75" header="0.3" footer="0.3"/>
    </customSheetView>
    <customSheetView guid="{6D8EAC86-EF2B-458B-8B6B-072F21270323}">
      <pageMargins left="0.7" right="0.7" top="0.75" bottom="0.75" header="0.3" footer="0.3"/>
    </customSheetView>
    <customSheetView guid="{4E22CE62-5F42-4C4F-AAFF-B2C7570F32D6}">
      <pageMargins left="0.7" right="0.7" top="0.75" bottom="0.75" header="0.3" footer="0.3"/>
    </customSheetView>
    <customSheetView guid="{421C2E58-9477-4ADE-A7C3-A95AA011404A}">
      <pageMargins left="0.7" right="0.7" top="0.75" bottom="0.75" header="0.3" footer="0.3"/>
    </customSheetView>
    <customSheetView guid="{A934F598-F282-4DDD-9376-C9AA1B6363BA}">
      <pageMargins left="0.7" right="0.7" top="0.75" bottom="0.75" header="0.3" footer="0.3"/>
    </customSheetView>
    <customSheetView guid="{92D78C87-B91D-4FF4-8735-9A7F9FEDCD4E}">
      <pageMargins left="0.7" right="0.7" top="0.75" bottom="0.75" header="0.3" footer="0.3"/>
    </customSheetView>
    <customSheetView guid="{F3B10967-F48C-4ABC-91FF-B8D91C56B9D3}">
      <pageMargins left="0.7" right="0.7" top="0.75" bottom="0.75" header="0.3" footer="0.3"/>
    </customSheetView>
    <customSheetView guid="{A0894C77-4742-4B83-B9B5-D788ABC215EA}">
      <pageMargins left="0.7" right="0.7" top="0.75" bottom="0.75" header="0.3" footer="0.3"/>
    </customSheetView>
    <customSheetView guid="{BA56DD81-312B-4146-AF11-46EA4CAF72E8}" topLeftCell="A22">
      <pageMargins left="0.7" right="0.7" top="0.75" bottom="0.75" header="0.3" footer="0.3"/>
    </customSheetView>
    <customSheetView guid="{AAD13D3F-3722-4F38-9A17-94BE3086FD52}" topLeftCell="A22">
      <pageMargins left="0.7" right="0.7" top="0.75" bottom="0.75" header="0.3" footer="0.3"/>
    </customSheetView>
    <customSheetView guid="{71175499-AA11-44AE-A7E9-583FE9217D04}" topLeftCell="A22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A359B9AA-6A09-4465-AE36-C791DDF6A00A}">
      <pageMargins left="0.7" right="0.7" top="0.75" bottom="0.75" header="0.3" footer="0.3"/>
    </customSheetView>
    <customSheetView guid="{3D41C42A-06F3-41D8-AFF8-F530D990D72D}">
      <pageMargins left="0.7" right="0.7" top="0.75" bottom="0.75" header="0.3" footer="0.3"/>
    </customSheetView>
    <customSheetView guid="{23D43619-2110-4C99-A33F-B572F268DD56}">
      <pageMargins left="0.7" right="0.7" top="0.75" bottom="0.75" header="0.3" footer="0.3"/>
    </customSheetView>
    <customSheetView guid="{204D67C0-2183-4982-A59F-620EE8D5162A}">
      <pageMargins left="0.7" right="0.7" top="0.75" bottom="0.75" header="0.3" footer="0.3"/>
    </customSheetView>
    <customSheetView guid="{EF1B8546-745B-4616-B138-3BA9C978D9A4}">
      <pageMargins left="0.7" right="0.7" top="0.75" bottom="0.75" header="0.3" footer="0.3"/>
    </customSheetView>
    <customSheetView guid="{DA4BF7C1-0C0B-4DD8-B7AF-3C1874D0325D}">
      <pageMargins left="0.7" right="0.7" top="0.75" bottom="0.75" header="0.3" footer="0.3"/>
    </customSheetView>
    <customSheetView guid="{6D8EAC86-EF2B-458B-8B6B-072F21270323}">
      <pageMargins left="0.7" right="0.7" top="0.75" bottom="0.75" header="0.3" footer="0.3"/>
    </customSheetView>
    <customSheetView guid="{4E22CE62-5F42-4C4F-AAFF-B2C7570F32D6}">
      <pageMargins left="0.7" right="0.7" top="0.75" bottom="0.75" header="0.3" footer="0.3"/>
    </customSheetView>
    <customSheetView guid="{421C2E58-9477-4ADE-A7C3-A95AA011404A}">
      <pageMargins left="0.7" right="0.7" top="0.75" bottom="0.75" header="0.3" footer="0.3"/>
    </customSheetView>
    <customSheetView guid="{A934F598-F282-4DDD-9376-C9AA1B6363BA}">
      <pageMargins left="0.7" right="0.7" top="0.75" bottom="0.75" header="0.3" footer="0.3"/>
    </customSheetView>
    <customSheetView guid="{92D78C87-B91D-4FF4-8735-9A7F9FEDCD4E}">
      <pageMargins left="0.7" right="0.7" top="0.75" bottom="0.75" header="0.3" footer="0.3"/>
    </customSheetView>
    <customSheetView guid="{F3B10967-F48C-4ABC-91FF-B8D91C56B9D3}">
      <pageMargins left="0.7" right="0.7" top="0.75" bottom="0.75" header="0.3" footer="0.3"/>
    </customSheetView>
    <customSheetView guid="{A0894C77-4742-4B83-B9B5-D788ABC215EA}">
      <pageMargins left="0.7" right="0.7" top="0.75" bottom="0.75" header="0.3" footer="0.3"/>
    </customSheetView>
    <customSheetView guid="{BA56DD81-312B-4146-AF11-46EA4CAF72E8}">
      <pageMargins left="0.7" right="0.7" top="0.75" bottom="0.75" header="0.3" footer="0.3"/>
    </customSheetView>
    <customSheetView guid="{AAD13D3F-3722-4F38-9A17-94BE3086FD52}">
      <pageMargins left="0.7" right="0.7" top="0.75" bottom="0.75" header="0.3" footer="0.3"/>
    </customSheetView>
    <customSheetView guid="{71175499-AA11-44AE-A7E9-583FE9217D04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Умнова</dc:creator>
  <cp:lastModifiedBy>User</cp:lastModifiedBy>
  <cp:lastPrinted>2022-11-15T00:46:34Z</cp:lastPrinted>
  <dcterms:created xsi:type="dcterms:W3CDTF">2016-11-01T02:41:21Z</dcterms:created>
  <dcterms:modified xsi:type="dcterms:W3CDTF">2023-11-21T05:20:14Z</dcterms:modified>
</cp:coreProperties>
</file>