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ESKTOP-S7BR22K\Users\Елена\Desktop\Мониторинг приказ №65 от 14.05.2020\Открытые бюджетные данные\III этап проетк бюджета и материалы к нему\5. Программы в сравнении\"/>
    </mc:Choice>
  </mc:AlternateContent>
  <bookViews>
    <workbookView xWindow="0" yWindow="0" windowWidth="24000" windowHeight="9732"/>
  </bookViews>
  <sheets>
    <sheet name="Документ" sheetId="2" r:id="rId1"/>
  </sheets>
  <definedNames>
    <definedName name="_xlnm._FilterDatabase" localSheetId="0" hidden="1">Документ!$A$12:$G$179</definedName>
    <definedName name="_xlnm.Print_Titles" localSheetId="0">Документ!$11:$11</definedName>
  </definedNames>
  <calcPr calcId="162913"/>
</workbook>
</file>

<file path=xl/calcChain.xml><?xml version="1.0" encoding="utf-8"?>
<calcChain xmlns="http://schemas.openxmlformats.org/spreadsheetml/2006/main">
  <c r="D43" i="2" l="1"/>
  <c r="E43" i="2"/>
  <c r="F43" i="2"/>
  <c r="G43" i="2"/>
  <c r="H43" i="2"/>
  <c r="D45" i="2"/>
  <c r="E45" i="2"/>
  <c r="F45" i="2"/>
  <c r="G45" i="2"/>
  <c r="H45" i="2"/>
  <c r="D47" i="2"/>
  <c r="E47" i="2"/>
  <c r="F47" i="2"/>
  <c r="G47" i="2"/>
  <c r="H47" i="2"/>
  <c r="C47" i="2"/>
  <c r="D68" i="2"/>
  <c r="E68" i="2"/>
  <c r="F68" i="2"/>
  <c r="G68" i="2"/>
  <c r="H68" i="2"/>
  <c r="C68" i="2"/>
  <c r="D89" i="2"/>
  <c r="E89" i="2"/>
  <c r="F89" i="2"/>
  <c r="G89" i="2"/>
  <c r="H89" i="2"/>
  <c r="C89" i="2"/>
  <c r="E42" i="2" l="1"/>
  <c r="G42" i="2"/>
  <c r="D42" i="2"/>
  <c r="F42" i="2"/>
  <c r="H42" i="2"/>
  <c r="C45" i="2"/>
  <c r="D177" i="2" l="1"/>
  <c r="E177" i="2"/>
  <c r="F177" i="2"/>
  <c r="G177" i="2"/>
  <c r="H177" i="2"/>
  <c r="C177" i="2"/>
  <c r="D175" i="2"/>
  <c r="D174" i="2" s="1"/>
  <c r="E175" i="2"/>
  <c r="E174" i="2" s="1"/>
  <c r="F175" i="2"/>
  <c r="F174" i="2" s="1"/>
  <c r="G175" i="2"/>
  <c r="G174" i="2" s="1"/>
  <c r="H175" i="2"/>
  <c r="H174" i="2" s="1"/>
  <c r="C175" i="2"/>
  <c r="C174" i="2" s="1"/>
  <c r="D172" i="2"/>
  <c r="D171" i="2" s="1"/>
  <c r="E172" i="2"/>
  <c r="E171" i="2" s="1"/>
  <c r="F172" i="2"/>
  <c r="F171" i="2" s="1"/>
  <c r="G172" i="2"/>
  <c r="G171" i="2" s="1"/>
  <c r="H172" i="2"/>
  <c r="H171" i="2" s="1"/>
  <c r="C172" i="2"/>
  <c r="C171" i="2" s="1"/>
  <c r="D169" i="2"/>
  <c r="E169" i="2"/>
  <c r="F169" i="2"/>
  <c r="G169" i="2"/>
  <c r="H169" i="2"/>
  <c r="C169" i="2"/>
  <c r="D164" i="2"/>
  <c r="D163" i="2" s="1"/>
  <c r="E164" i="2"/>
  <c r="E163" i="2" s="1"/>
  <c r="F164" i="2"/>
  <c r="F163" i="2" s="1"/>
  <c r="G164" i="2"/>
  <c r="H164" i="2"/>
  <c r="C164" i="2"/>
  <c r="D157" i="2"/>
  <c r="E157" i="2"/>
  <c r="F157" i="2"/>
  <c r="G157" i="2"/>
  <c r="H157" i="2"/>
  <c r="C157" i="2"/>
  <c r="D159" i="2"/>
  <c r="D156" i="2" s="1"/>
  <c r="E159" i="2"/>
  <c r="E156" i="2" s="1"/>
  <c r="F159" i="2"/>
  <c r="G159" i="2"/>
  <c r="H159" i="2"/>
  <c r="C159" i="2"/>
  <c r="D154" i="2"/>
  <c r="D153" i="2" s="1"/>
  <c r="E154" i="2"/>
  <c r="E153" i="2" s="1"/>
  <c r="F154" i="2"/>
  <c r="F153" i="2" s="1"/>
  <c r="G154" i="2"/>
  <c r="G153" i="2" s="1"/>
  <c r="H154" i="2"/>
  <c r="H153" i="2" s="1"/>
  <c r="C154" i="2"/>
  <c r="C153" i="2" s="1"/>
  <c r="D150" i="2"/>
  <c r="E150" i="2"/>
  <c r="F150" i="2"/>
  <c r="G150" i="2"/>
  <c r="H150" i="2"/>
  <c r="C150" i="2"/>
  <c r="D145" i="2"/>
  <c r="E145" i="2"/>
  <c r="F145" i="2"/>
  <c r="G145" i="2"/>
  <c r="H145" i="2"/>
  <c r="C145" i="2"/>
  <c r="D140" i="2"/>
  <c r="E140" i="2"/>
  <c r="F140" i="2"/>
  <c r="G140" i="2"/>
  <c r="H140" i="2"/>
  <c r="D142" i="2"/>
  <c r="E142" i="2"/>
  <c r="F142" i="2"/>
  <c r="G142" i="2"/>
  <c r="H142" i="2"/>
  <c r="C142" i="2"/>
  <c r="C140" i="2"/>
  <c r="D136" i="2"/>
  <c r="E136" i="2"/>
  <c r="F136" i="2"/>
  <c r="G136" i="2"/>
  <c r="H136" i="2"/>
  <c r="C136" i="2"/>
  <c r="D134" i="2"/>
  <c r="E134" i="2"/>
  <c r="F134" i="2"/>
  <c r="G134" i="2"/>
  <c r="H134" i="2"/>
  <c r="C134" i="2"/>
  <c r="D132" i="2"/>
  <c r="E132" i="2"/>
  <c r="F132" i="2"/>
  <c r="G132" i="2"/>
  <c r="H132" i="2"/>
  <c r="C132" i="2"/>
  <c r="D124" i="2"/>
  <c r="E124" i="2"/>
  <c r="F124" i="2"/>
  <c r="G124" i="2"/>
  <c r="H124" i="2"/>
  <c r="C124" i="2"/>
  <c r="D114" i="2"/>
  <c r="E114" i="2"/>
  <c r="F114" i="2"/>
  <c r="G114" i="2"/>
  <c r="H114" i="2"/>
  <c r="C114" i="2"/>
  <c r="H163" i="2" l="1"/>
  <c r="C163" i="2"/>
  <c r="G156" i="2"/>
  <c r="G163" i="2"/>
  <c r="H131" i="2"/>
  <c r="F131" i="2"/>
  <c r="D131" i="2"/>
  <c r="H156" i="2"/>
  <c r="F156" i="2"/>
  <c r="C131" i="2"/>
  <c r="G131" i="2"/>
  <c r="E131" i="2"/>
  <c r="C156" i="2"/>
  <c r="D107" i="2"/>
  <c r="D106" i="2" s="1"/>
  <c r="E107" i="2"/>
  <c r="E106" i="2" s="1"/>
  <c r="F107" i="2"/>
  <c r="F106" i="2" s="1"/>
  <c r="G107" i="2"/>
  <c r="G106" i="2" s="1"/>
  <c r="H107" i="2"/>
  <c r="H106" i="2" s="1"/>
  <c r="C107" i="2"/>
  <c r="C106" i="2" s="1"/>
  <c r="D104" i="2"/>
  <c r="D103" i="2" s="1"/>
  <c r="E104" i="2"/>
  <c r="E103" i="2" s="1"/>
  <c r="F104" i="2"/>
  <c r="F103" i="2" s="1"/>
  <c r="G104" i="2"/>
  <c r="G103" i="2" s="1"/>
  <c r="H104" i="2"/>
  <c r="H103" i="2" s="1"/>
  <c r="C104" i="2"/>
  <c r="C103" i="2" s="1"/>
  <c r="D100" i="2"/>
  <c r="D99" i="2" s="1"/>
  <c r="E100" i="2"/>
  <c r="E99" i="2" s="1"/>
  <c r="F100" i="2"/>
  <c r="F99" i="2" s="1"/>
  <c r="G100" i="2"/>
  <c r="G99" i="2" s="1"/>
  <c r="H100" i="2"/>
  <c r="H99" i="2" s="1"/>
  <c r="C100" i="2"/>
  <c r="C99" i="2" s="1"/>
  <c r="D97" i="2"/>
  <c r="D96" i="2" s="1"/>
  <c r="E97" i="2"/>
  <c r="E96" i="2" s="1"/>
  <c r="F97" i="2"/>
  <c r="F96" i="2" s="1"/>
  <c r="G97" i="2"/>
  <c r="G96" i="2" s="1"/>
  <c r="H97" i="2"/>
  <c r="H96" i="2" s="1"/>
  <c r="C97" i="2"/>
  <c r="C96" i="2" s="1"/>
  <c r="C43" i="2"/>
  <c r="C42" i="2" s="1"/>
  <c r="D40" i="2"/>
  <c r="E40" i="2"/>
  <c r="F40" i="2"/>
  <c r="G40" i="2"/>
  <c r="H40" i="2"/>
  <c r="C40" i="2"/>
  <c r="D37" i="2"/>
  <c r="E37" i="2"/>
  <c r="F37" i="2"/>
  <c r="G37" i="2"/>
  <c r="H37" i="2"/>
  <c r="C37" i="2"/>
  <c r="D35" i="2"/>
  <c r="E35" i="2"/>
  <c r="F35" i="2"/>
  <c r="G35" i="2"/>
  <c r="H35" i="2"/>
  <c r="C35" i="2"/>
  <c r="D32" i="2"/>
  <c r="E32" i="2"/>
  <c r="F32" i="2"/>
  <c r="G32" i="2"/>
  <c r="H32" i="2"/>
  <c r="C32" i="2"/>
  <c r="D30" i="2"/>
  <c r="E30" i="2"/>
  <c r="F30" i="2"/>
  <c r="G30" i="2"/>
  <c r="H30" i="2"/>
  <c r="C30" i="2"/>
  <c r="D28" i="2"/>
  <c r="E28" i="2"/>
  <c r="F28" i="2"/>
  <c r="G28" i="2"/>
  <c r="H28" i="2"/>
  <c r="C28" i="2"/>
  <c r="D25" i="2"/>
  <c r="E25" i="2"/>
  <c r="F25" i="2"/>
  <c r="G25" i="2"/>
  <c r="H25" i="2"/>
  <c r="C25" i="2"/>
  <c r="D18" i="2"/>
  <c r="E18" i="2"/>
  <c r="F18" i="2"/>
  <c r="G18" i="2"/>
  <c r="H18" i="2"/>
  <c r="C18" i="2"/>
  <c r="D14" i="2"/>
  <c r="E14" i="2"/>
  <c r="F14" i="2"/>
  <c r="G14" i="2"/>
  <c r="H14" i="2"/>
  <c r="C14" i="2"/>
  <c r="F13" i="2" l="1"/>
  <c r="E13" i="2"/>
  <c r="D13" i="2"/>
  <c r="G13" i="2"/>
  <c r="C13" i="2"/>
  <c r="C179" i="2" s="1"/>
  <c r="D179" i="2"/>
  <c r="E179" i="2"/>
  <c r="G179" i="2"/>
  <c r="F179" i="2"/>
  <c r="H13" i="2"/>
  <c r="H179" i="2" s="1"/>
</calcChain>
</file>

<file path=xl/sharedStrings.xml><?xml version="1.0" encoding="utf-8"?>
<sst xmlns="http://schemas.openxmlformats.org/spreadsheetml/2006/main" count="232" uniqueCount="226">
  <si>
    <t>63001L5150</t>
  </si>
  <si>
    <t xml:space="preserve">          Основное мероприятие: "Содержание автомобильных дорог общего пользования местного значения и инженерных сооружений на них"</t>
  </si>
  <si>
    <t xml:space="preserve">          Основное мероприятие: "Мероприятия по ремонту и капитальному ремонту автомобильных дорог общего пользования местного значения и искусственных сооружений на них"</t>
  </si>
  <si>
    <t xml:space="preserve">        Муниципальная программа "Капитальный ремонт муниципального жилищного фонда Тернейского муниципального округа на период 2018 - 2021"</t>
  </si>
  <si>
    <t>5700000000</t>
  </si>
  <si>
    <t xml:space="preserve">          Основное мероприятие: "Капитальный ремонт муниципального жилищного фонда"</t>
  </si>
  <si>
    <t xml:space="preserve">            Капитальный ремонт муниципального жилищного фонда</t>
  </si>
  <si>
    <t xml:space="preserve">            Субсидии на возмещение выпадающих доходов организациям, оказывающим услуги по снабжению населения твёрдым топливом, для стабилизации работы за счёт краевого бюджета</t>
  </si>
  <si>
    <t xml:space="preserve">            Обеспечение деятельности подведомственных детских дошкольных учреждений за счет доходов от оказания платных услуг</t>
  </si>
  <si>
    <t xml:space="preserve">            Строительство средней общеобразовательной школы на 80 мест в пгт.Светлая (Субсидии бюджетам муниципальных образований Приморского края на строительство, реконструкцию и приобретение зданий муниципальных общеобразовательных организаций за счет средств краевого бюджета)</t>
  </si>
  <si>
    <t xml:space="preserve">            Организация и проведение единого государственного экзамена подведомственных учреждений</t>
  </si>
  <si>
    <t xml:space="preserve">            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 Приморского края</t>
  </si>
  <si>
    <t xml:space="preserve">            Субвенции бюджетам муниципальных образований Приморского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счёт средств федерального бюджета</t>
  </si>
  <si>
    <t xml:space="preserve">          Основное мероприятие: Укрепление материально-технической базы учреждений</t>
  </si>
  <si>
    <t xml:space="preserve">          Основное мероприятие: "Организация работы детских оздоровительных лагерей с дневным пребыванием детей"</t>
  </si>
  <si>
    <t xml:space="preserve">            Оплата труда воспитателей, педагогов-организаторов и услуг по приготовлению пищи</t>
  </si>
  <si>
    <t xml:space="preserve">            Приобретение товаров для укрепления материально-технической базы пришкольных лагерей</t>
  </si>
  <si>
    <t xml:space="preserve">            Витаминизация детского питания (приобретение соков)</t>
  </si>
  <si>
    <t xml:space="preserve">            Оплата наборов продуктов питания для организации 2-х разового питания в детских оздоровительных лагерях с дневным пребыванием детей (Субвенции на организацию и обеспечение оздоровления и отдыха детей Приморского края за исключением организации отдыха детей в каникулярное время)</t>
  </si>
  <si>
    <t xml:space="preserve">          Основное мероприятие: "Организация трудоустройства несовершеннолетних граждан"</t>
  </si>
  <si>
    <t xml:space="preserve">            Оплата труда несовершеннолетних граждан</t>
  </si>
  <si>
    <t xml:space="preserve">          Основное мероприятие: "Участие творческих коллективов в краевых и региональных мероприятиях"</t>
  </si>
  <si>
    <t xml:space="preserve">            Участие творческих коллективов в краевых, региональных и в районных мероприятиях</t>
  </si>
  <si>
    <t xml:space="preserve">          Основное мероприятие: Строительство дома культуры в пгт. Пластун</t>
  </si>
  <si>
    <t xml:space="preserve">            Строительство Дома культуры в пгт. Пластун</t>
  </si>
  <si>
    <t>56003S2052</t>
  </si>
  <si>
    <t xml:space="preserve">            Субсидии на комплектование книжного фонда и обеспечение информационно-техническим оборудованием за счёт краевого бюджета</t>
  </si>
  <si>
    <t xml:space="preserve">            Комплектование книжного фонда и обеспечение информационно-техническим оборудованием за счёт местного бюджета</t>
  </si>
  <si>
    <t>56004S2540</t>
  </si>
  <si>
    <t xml:space="preserve">          Основное мероприятие: "Привлечение кадров для работы в муниципальных учреждениях культуры"</t>
  </si>
  <si>
    <t xml:space="preserve">            Предоставление единовременной выплаты специалистам, поступившим на работу в муниципальные казённые учреждения культуры ТМР</t>
  </si>
  <si>
    <t xml:space="preserve">          Основное мероприятие: "Предоставление социальных выплат молодым семьям - участникам программы для приобретения (строительства) стандартного жилья"</t>
  </si>
  <si>
    <t xml:space="preserve">            Предоставление социальных выплат молодым семьям - участникам программы для приобретения (строительства) стандартного жилья за счёт местного, краевого и федерального бюджетов</t>
  </si>
  <si>
    <t>33001L4970</t>
  </si>
  <si>
    <t xml:space="preserve">            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</si>
  <si>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Наименование</t>
  </si>
  <si>
    <t>Целевая статья</t>
  </si>
  <si>
    <t>Тернейского муниципального округа</t>
  </si>
  <si>
    <t>(рублей)</t>
  </si>
  <si>
    <t xml:space="preserve">        Муниципальная программа "Развитие образования" на 2021 - 2025 годы</t>
  </si>
  <si>
    <t xml:space="preserve">            Обеспечение деятельности подведомственных общеобразовательных учреждений  за счёт местного бюджета </t>
  </si>
  <si>
    <t xml:space="preserve">            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</si>
  <si>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 xml:space="preserve">        Основное мероприятие: "Привлечение специалистов для работы в сфере образования Тернейского муниципального округа"</t>
  </si>
  <si>
    <t>Капитальный ремонт приточно-вытяжной вентиляции МКУ СОШ п.Терней</t>
  </si>
  <si>
    <t xml:space="preserve">          Основное мероприятие:  Обеспечение деятельности подведомственных детских дошкольных учреждений  </t>
  </si>
  <si>
    <t xml:space="preserve">           Обеспечение деятельности подведомственных детских дошкольных учреждений за счёт местного бюджета </t>
  </si>
  <si>
    <t xml:space="preserve">            Обеспечение деятельности подведомственных детских дошкольных учреждений за счёт субвенции на обеспечение государственных гарантий реализации прав на получение общедоступного и бесплатного дошкольного образования</t>
  </si>
  <si>
    <t xml:space="preserve"> Основное мероприятие:Обеспечение деятельности подведомственных общеобразовательных учреждений </t>
  </si>
  <si>
    <t xml:space="preserve">            Обеспечение деятельности подведомственных общеобразовательных учреждений  за счёи субвенции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</si>
  <si>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 xml:space="preserve">            Основное меропритяие: Строительство средней общеобразовательной школы на 80 мест пгт.Светлая</t>
  </si>
  <si>
    <t>15003S2040</t>
  </si>
  <si>
    <t xml:space="preserve">            Строительство средней общеобразовательной школы на 80 мест пгт.Светлая, софинансирование местный бюджет</t>
  </si>
  <si>
    <t xml:space="preserve"> Капитальный ремонт спортивного зала МКУ СОШ П.Пластун за счёт субсидии 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 включая софинансирование с местного бюджета </t>
  </si>
  <si>
    <t>Основное меропритя: Ремонт и капитальный ремонт общеобразовательных учреждений.</t>
  </si>
  <si>
    <t xml:space="preserve">       Привлечение специалистов для работы в сфере образования (единовременные выплаты, компенсация расходов к месту обучения, аренда жилых помещений )</t>
  </si>
  <si>
    <t xml:space="preserve"> Основное мероприятие:Обеспечение деятельности подведомственных учреждений дополнительного образования  </t>
  </si>
  <si>
    <t xml:space="preserve">            Обеспечение деятельности подведомственных  учреждений  дополнительного образования за счёт местного бюджета </t>
  </si>
  <si>
    <t xml:space="preserve">            Обеспечение деятельности подведомственных  учреждений  дополнительного образования за счёт платных услуг</t>
  </si>
  <si>
    <t>Основное мероприятие:Реализация национального проекта  "Образование", федерального проекта "Успех каждого ребёнка"</t>
  </si>
  <si>
    <t xml:space="preserve"> Приобретение оборудования  за счёт субсидии  на создание новых мест в образовательных организациях различных типов для реализации дополнительных общеразвивающих программ всех направленностей включая софинансирование с местного бюджета </t>
  </si>
  <si>
    <t>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</t>
  </si>
  <si>
    <t xml:space="preserve">             Обеспечение деятельности учебно-методических кабинетов, централизованных бухгалтерий, групп хозяйственного обслуживания учреждений за счёт местного бюджета </t>
  </si>
  <si>
    <t xml:space="preserve">        Муниципальная программа "Содействие развитию коренных малочисленных народов Севера, проживающих в Тернейском муниципальном округе" на 2019-2023 годы</t>
  </si>
  <si>
    <t xml:space="preserve">        Муниципальная программа "Модернизация дорожной сети и повышение безопасности дорожного движения на территории  Тернейского муниципального округа " на 2021 - 2023 годы</t>
  </si>
  <si>
    <t xml:space="preserve">            Содержание автомобильных дорог общего пользования местного значения и инженерных сооружений на них  в п.Терней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</si>
  <si>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п.Пластун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</si>
  <si>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п.Светлая 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</si>
  <si>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с.Амгу,с.Максимовка, с.Усть-Соболевка 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</si>
  <si>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с.Малая Кема  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</si>
  <si>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 в с.Перетычиха, с.Единка   Тернейского муниципального округа</t>
  </si>
  <si>
    <t xml:space="preserve">            Капитальный ремонт автомобильной дороги общего пользования местного значения Рудная Пристань-Терней км. 82+80 -аэропорт п.Пластун  Тернейского муниципального округа</t>
  </si>
  <si>
    <t xml:space="preserve">            Капитальный ремонт автомобильной дороги общего пользования местного значения   Тернейского муниципального округа</t>
  </si>
  <si>
    <t xml:space="preserve">            Ремонт асфальтированного покрытия автомобильной дороги по ул.30 лет Победы в пгт.Терней  Тернейского муниципального округа</t>
  </si>
  <si>
    <t xml:space="preserve">            Ремонтдорожного полотна  асфальтобетонной смесью толщиной слоя 5 см.  автомобильной дороги по ул.Студенческая пгт.Пластун Тернейского муниципального округа</t>
  </si>
  <si>
    <t xml:space="preserve">          Основное мероприятие: "Мероприятия по повышению безопасности дорожного движения "</t>
  </si>
  <si>
    <t xml:space="preserve">            Обустройство пешеходных переходов в пгт.Пластун  Тернейского муниципального округа</t>
  </si>
  <si>
    <t xml:space="preserve">            Содержание пешеходных переходов  и тротуаров в пгт.Терней   Тернейского муниципального округа</t>
  </si>
  <si>
    <t xml:space="preserve">            Содержание пешеходных переходов  и тротуаров в пгт. Пластун   Тернейского муниципального округа</t>
  </si>
  <si>
    <t xml:space="preserve">            Содержание сети уличного освещения на дорогах общего пользования в пгт. Пластун   Тернейского муниципального округа</t>
  </si>
  <si>
    <t xml:space="preserve">            Содержание сети уличного освещения на дорогах общего пользования в пгт. Терней   Тернейского муниципального округа</t>
  </si>
  <si>
    <t xml:space="preserve">            Устройство посадочных площадок с павильёнами для обеспечения безопасной перевозки учащихся на ул.Артёмово мкр.Пионерский , мкр.Дубки в пгт. Терней   </t>
  </si>
  <si>
    <t>150E500000</t>
  </si>
  <si>
    <t>Основное мероприятие:Реализация национального проекта  "Образование", федерального проекта "Учитель будущего"</t>
  </si>
  <si>
    <t>150E593140</t>
  </si>
  <si>
    <t xml:space="preserve">            Обеспечение пожарной безопасности на границе земель госземзапаса с лесами Тернейского муниципального округа: Проведение работ по обустройству минерализованных полос на границе земель госземзапаса и лесов Тернейского муниципального округа </t>
  </si>
  <si>
    <t xml:space="preserve">          Основное мероприятие: "Обеспечение пожарной безопасности на территроии Тернейского муниципального округа"</t>
  </si>
  <si>
    <t xml:space="preserve">          Основное мероприятие: " Обеспечение пожарной безопасности в учреждениях культуры Тернейского муниципального округа "</t>
  </si>
  <si>
    <t>Монтаж и наладка пожарной сигнализации  и системы оповещения о пожаре МКУ ДО ДШИ (п.Пластун)</t>
  </si>
  <si>
    <t xml:space="preserve">        Обеспечение деятельности дворцов, домов культуры и других учреждений культуры за счёт местного бюджета</t>
  </si>
  <si>
    <t xml:space="preserve">           Обеспечение деятельности дворцов, домов культуры и других учреждений культуры за счёт доходов от платных услуг</t>
  </si>
  <si>
    <t>Основные мероприятие: "Обеспечение деятельности подведомственных библиотечных учреждений"</t>
  </si>
  <si>
    <t xml:space="preserve">Обеспечение деятельности подведомственных библиотечных учреждений за счёт местного бюджета </t>
  </si>
  <si>
    <t xml:space="preserve">           Обеспечение деятельности подведомственных библиотечных учреждений  за счёт доходов от платных услуг</t>
  </si>
  <si>
    <t>Разработка проектно-сметной документации и выполнение изыскательских работ для строительства физкультурно-оздоровительного комплекса  в пгт. Терней.</t>
  </si>
  <si>
    <t>Муниципальная программа  "Формирование современной городской среды Тернейского муниципального округа на 2021 - 2023 годы"</t>
  </si>
  <si>
    <t xml:space="preserve">          Основное мероприятие: " Уличное освещение "</t>
  </si>
  <si>
    <t xml:space="preserve">           Уличное освещение </t>
  </si>
  <si>
    <t xml:space="preserve">          Основное мероприятие: " Устройство и содержание объектов благоустройства  и их элементов"</t>
  </si>
  <si>
    <t xml:space="preserve">            Устройство и содержание объектов благоустройства  и их элементов</t>
  </si>
  <si>
    <t xml:space="preserve">        Муниципальная программа "Охрана окружающей среды Тернейского муниципального округа на 2021 - 2023 годы"</t>
  </si>
  <si>
    <t xml:space="preserve">          Основное мероприятие: "Обустройство контейнерных площадок"</t>
  </si>
  <si>
    <t xml:space="preserve">        Муниципальная программа "Обеспечение населения Тернейского муниципального округа  твёрдым топливом на 2021-2023годы"</t>
  </si>
  <si>
    <t xml:space="preserve">          Основное мероприятие: "Предоставление субсидий из бюджета Тернейского муниципального округа  на возмещение выпадающих доходов в связи с обеспечением населения твёрдым топливом (дровами)"</t>
  </si>
  <si>
    <t xml:space="preserve">           Софинансирование с местного бюджета на предоставление субсидий из бюджета Тернейского муниципального округа  на возмещение выпадающих доходов в связи с обеспечением населения твёрдым топливом (дровами) </t>
  </si>
  <si>
    <t>19001S2620</t>
  </si>
  <si>
    <t xml:space="preserve">Основное мероприятие: "Реализация национального мероприятия "Демография" , федерального проекта "Спорт -норма жизни" </t>
  </si>
  <si>
    <t>Субсидии бюджетам муниципальных образований Приморского края на оснащение объектов спортивной инфраструктуры спортивно-технологическим оборудованием, включая  софинансирование за счёт местного бюджета</t>
  </si>
  <si>
    <t>Субсидии бюджетам муниципальных образований Приморского края на организацию физкультурно-спортивной работы по месту жительства, включая софинансирование за счёт местного бюджета</t>
  </si>
  <si>
    <t xml:space="preserve">        Муниципальная программа "Организация летнего оздоровления, отдыха и занятости детей и подростков Тернейского муниципального округа на 2019-2021 годы"</t>
  </si>
  <si>
    <t>Субсидии бюджетам муниципальных образований Приморского края на обеспечение развития и укрепления материально-технической базы домов культуры в населенных пунктах с числом жителей до 50 тысяч человек, включая софинансирование с местного бюджета</t>
  </si>
  <si>
    <t xml:space="preserve">        Муниципальная программа " Обеспечение жильем молодых семей Тернейского муниципального округа на период 2013 - 2027 годы"</t>
  </si>
  <si>
    <t>Проектирование фотолюдминесцентной эвакуационной системы и ее элементов МКУ ДШИ п.Пластун</t>
  </si>
  <si>
    <t xml:space="preserve">        Муниципальная программа "Развитие культуры и туризма в Тернейском муниципальном округе на период 2018 - 2022 годы"</t>
  </si>
  <si>
    <t>56007S2480</t>
  </si>
  <si>
    <t>Всго, рублей</t>
  </si>
  <si>
    <t xml:space="preserve"> Основное мероприятие: Обеспечение деятельности учебно-методических кабинетов, централизованных бухгалтерий, групп хозяйственного обслуживания учреждений</t>
  </si>
  <si>
    <t>150E200000</t>
  </si>
  <si>
    <t>150E250970</t>
  </si>
  <si>
    <t>150E254910</t>
  </si>
  <si>
    <t xml:space="preserve">            Ремонт дорожного полотна  асфальтобетонной смесью толщиной слоя 5 см.  автомобильной дороги по пер.Школьный  пгт.Пластун Тернейского муниципального округа</t>
  </si>
  <si>
    <t>Обустройство площадок временного хранения ТКО на территории Тернейского муниципального округа</t>
  </si>
  <si>
    <t>Субсидии бюджетам муниципальных образований Приморского края ремонт дорожного полотна полотнацементно-бетонной смесью толщиной слоя 15 см. автомобильной дороги по ул.Матросова в пгт.Пластун  Тернейского муниципального округа</t>
  </si>
  <si>
    <t xml:space="preserve">            Софиннсирование с местного бюджета на ремонт дорожного полотна полотнацементно-бетонной смесью толщиной слоя 15 см. автомобильной дороги по ул.Матросова в пгт.Пластун  Тернейского муниципального округа</t>
  </si>
  <si>
    <t>40002S2391</t>
  </si>
  <si>
    <t>40002S2392</t>
  </si>
  <si>
    <t>5600842700</t>
  </si>
  <si>
    <t xml:space="preserve">          Основное мероприятие: "Предоставление субсидий некоммерческим организациям - общинам коренных малочисленных народов Севера, Сибири, Дальнего Востока, зарегистрированным и проживающим в Тернейском муниципальном округе, на строительство и ремонт учреждений культуры"</t>
  </si>
  <si>
    <t xml:space="preserve">            Предоставление субсидий некоммерческим организациям - общинам коренных малочисленных народов Севера, Сибири, Дальнего востока, зарегистрированным и проживающим в Тернейском муниципальном округе, на строительство и ремонт учреждений культуры за счёт местного, краевого и федерального бюджетов</t>
  </si>
  <si>
    <t>Предупреждение чрезвычайных ситуаций природного характера</t>
  </si>
  <si>
    <t>ИТОГО</t>
  </si>
  <si>
    <t xml:space="preserve">            Ремонт асфальтированного покрытия автомобильной дороги по ул.Ивановской от дома №74 до дома №98  в пгт. Терней Тернейского муниципального округа</t>
  </si>
  <si>
    <t>Субсидии бюджетам муниципальных образований Приморского края на ремонт асфальтированного покрытия автомобильной дороги по ул.Ивановской от дома №74 до дома №98 в пгт. Терней  Тернейского муниципального округа</t>
  </si>
  <si>
    <t xml:space="preserve">Приложение №10    </t>
  </si>
  <si>
    <t xml:space="preserve">Расходы  бюджета Тернейского муниципального округа на 2021 год и плановый период 2022 и 2023 годов по финансовому обеспечению муниципальных программ </t>
  </si>
  <si>
    <t>Муниципальная программа «Защита населения и территории Тернейского муниципального района от чрезвычайных ситуаций на 2020-2024 годы.»</t>
  </si>
  <si>
    <t xml:space="preserve">          Основное мероприятие: "Предупреждение чрезвычайных ситуаций природного характера "</t>
  </si>
  <si>
    <t xml:space="preserve">        Муниципальная программа "Развитие физической культуры и спорта в Тернейском муниципальном округе " на 2021-2027 годы</t>
  </si>
  <si>
    <t xml:space="preserve">          Основное мероприятие: "Создание условий для привлечения населения Тернейского муиципального округа к занятиям физической культурой и спортом"</t>
  </si>
  <si>
    <t xml:space="preserve">            Участие сборных команд  Тернейского муниципального округа в физкультурных и спортивных мероприятиях межмуниципального ,краевого ,межрегионального , российского и международного уровней</t>
  </si>
  <si>
    <t>200P500000</t>
  </si>
  <si>
    <t>200P511021</t>
  </si>
  <si>
    <t>200P552280</t>
  </si>
  <si>
    <t>200P592220</t>
  </si>
  <si>
    <t>15002L3041</t>
  </si>
  <si>
    <t>1700200000</t>
  </si>
  <si>
    <t xml:space="preserve">          Основное мероприятие: "  Благоустройство дворовых территорий многоквартирных жилых домов   "</t>
  </si>
  <si>
    <t xml:space="preserve">          Основное мероприятие: "  Благоустройство общественных территорий  "</t>
  </si>
  <si>
    <t xml:space="preserve">          Основное мероприятие: "  Благоустройство дворовых территорий  (в рамках регионального проекта "1000 дворов""</t>
  </si>
  <si>
    <t>17003S2610</t>
  </si>
  <si>
    <t>17003S2611</t>
  </si>
  <si>
    <t xml:space="preserve">Благоустройство дворовой территории пгт. Пластун ул.Лермонтова 8 софинансирование за счёт местного бюджета  </t>
  </si>
  <si>
    <t xml:space="preserve">Благоустройство дворовой территории пгт. Терней  ул.Тернейская д.8 за счёт субсидии  на поддержку муниципальных программ по благоустройству территорий муниципальных образований Приморского края </t>
  </si>
  <si>
    <t>17003S2612</t>
  </si>
  <si>
    <t xml:space="preserve">                Благоустройство дворовой территории пгт. Терней ул. Комсомольская д.5 за счёт субсидии  на поддержку муниципальных программ по благоустройству территорий муниципальных образований Приморского края </t>
  </si>
  <si>
    <t>17003S2613</t>
  </si>
  <si>
    <t xml:space="preserve">                               Благоустройство дворовой территории пгт. Терней                                          ул. Комсомольская д.18А   за счёт субсидии  на поддержку муниципальных программ по благоустройству территорий муниципальных образований Приморского края </t>
  </si>
  <si>
    <t>17003S2614</t>
  </si>
  <si>
    <t xml:space="preserve">                         Благоустройство дворовой территории пгт. Пластун  ул. Лермонтова д. 6       за счёт субсидии  на поддержку муниципальных программ по благоустройству территорий муниципальных образований Приморского края </t>
  </si>
  <si>
    <t>17003S2615</t>
  </si>
  <si>
    <t xml:space="preserve">                         Благоустройство дворовой территории пгт. Пластун ул. Третий квартал, д.9       за счёт субсидии  на поддержку муниципальных программ по благоустройству территорий муниципальных образований Приморского края </t>
  </si>
  <si>
    <t>17003S2616</t>
  </si>
  <si>
    <t xml:space="preserve">                         Благоустройство дворовой территории пгт. Пластун ул. Третий квартал, д.4       за счёт субсидии  на поддержку муниципальных программ по благоустройству территорий муниципальных образований Приморского края </t>
  </si>
  <si>
    <t>17003S2617</t>
  </si>
  <si>
    <t xml:space="preserve">                         Благоустройство дворовой территории пгт. Пластун ул. Третий квартал, д.8       за счёт субсидии  на поддержку муниципальных программ по благоустройству территорий муниципальных образований Приморского края </t>
  </si>
  <si>
    <t>17003S2618</t>
  </si>
  <si>
    <t xml:space="preserve">                        Благоустройство дворовой территории пгт. Терней  ул. Юбилейная д.2А  за счёт субсидии  на поддержку муниципальных программ по благоустройству территорий муниципальных образований Приморского края </t>
  </si>
  <si>
    <t>17003S2619</t>
  </si>
  <si>
    <t xml:space="preserve">                       Благоустройство дворовой территории пгт. Пластун ул. Третий квартал, д.10 за счёт субсидии  на поддержку муниципальных программ по благоустройству территорий муниципальных образований Приморского края </t>
  </si>
  <si>
    <t>17004S2620</t>
  </si>
  <si>
    <t>17004S2621</t>
  </si>
  <si>
    <t xml:space="preserve">Устройство автомобильной стоянки пгт Терней, ул. Партизанская, 71 за счёт субсидии  на поддержку муниципальных программ по благоустройству территорий муниципальных образований Приморского края </t>
  </si>
  <si>
    <t>17004S2622</t>
  </si>
  <si>
    <t xml:space="preserve">           Благоустройство общественного сквера пгт Пластун, ул. Пушкина, 34 софинансирование за счёт местного бюджета  </t>
  </si>
  <si>
    <t xml:space="preserve">Установка уличного освещения         пгт Терней, ул. Ивановская  за счёт субсидии  на поддержку муниципальных программ по благоустройству территорий муниципальных образований Приморского края </t>
  </si>
  <si>
    <t xml:space="preserve">             Установка уличного освещения пгт Терней, ул. Ивановская  софинансирование за счёт местного бюджета  </t>
  </si>
  <si>
    <t xml:space="preserve">Благоустройство дворовой территории пгт. Пластун ул. Третий квартал, д.10 софинансирование за счёт местного бюджета  </t>
  </si>
  <si>
    <t xml:space="preserve">Благоустройство дворовой территории пгт. Терней  ул. Юбилейная д.2А софинансирование за счёт местного бюджета  </t>
  </si>
  <si>
    <t xml:space="preserve">Благоустройство дворовой территории пгт. Пластун ул. Третий квартал, д. 8 софинансирование за счёт местного бюджета  </t>
  </si>
  <si>
    <t xml:space="preserve">Благоустройство дворовой территории пгт. Пластун ул. Третий квартал, д. 4 софинансирование за счёт местного бюджета  </t>
  </si>
  <si>
    <t xml:space="preserve">Благоустройство дворовой территории пгт. Пластун ул. Третий квартал, д. 9 софинансирование за счёт местного бюджета  </t>
  </si>
  <si>
    <t xml:space="preserve">Благоустройство дворовой территории пгт. Пластун  ул. Лермонтова д. 6 софинансирование за счёт местного бюджета  </t>
  </si>
  <si>
    <t xml:space="preserve">Благоустройство дворовой территории пгт. Терней    ул. Комсомольская д.18А софинансирование за счёт местного бюджета  </t>
  </si>
  <si>
    <t xml:space="preserve">Благоустройство дворовой территории пгт. Терней ул. Комсомольская д.5 софинансирование за счёт местного бюджета  </t>
  </si>
  <si>
    <t xml:space="preserve">Благоустройство дворовой территории пгт. Пластун ул.Лермонтова 8 за счёт субсидии  на поддержку муниципальных программ по благоустройству территорий муниципальных образований Приморского края </t>
  </si>
  <si>
    <t>17004S2623</t>
  </si>
  <si>
    <t xml:space="preserve">Установка уличного освещения        пгт Терней, ул. Партизанская   за счёт субсидии  на поддержку муниципальных программ по благоустройству территорий муниципальных образований Приморского края </t>
  </si>
  <si>
    <t xml:space="preserve">          Установка уличного освещения        пгт Терней, ул. Партизанская  софинансирование за счёт местного бюджета  </t>
  </si>
  <si>
    <t>17004S2624</t>
  </si>
  <si>
    <t xml:space="preserve">Пешеходная зона пгт. Пластун    по ул. Студенческая   за счёт субсидии  на поддержку муниципальных программ по благоустройству территорий муниципальных образований Приморского края </t>
  </si>
  <si>
    <t xml:space="preserve">          Пешеходная зона пгт. Пластун    по ул. Студенческая   софинансирование за счёт местного бюджета  </t>
  </si>
  <si>
    <t>17004S2625</t>
  </si>
  <si>
    <t xml:space="preserve">Обустройство детской оздоровительной площадки     пгт Терней, ул. Ивановская, 84    за счёт субсидии  на поддержку муниципальных программ по благоустройству территорий муниципальных образований Приморского края </t>
  </si>
  <si>
    <t xml:space="preserve">         Обустройство детской оздоровительной площадки   пгт Терней, ул. Ивановская, 84    софинансирование за счёт местного бюджета  </t>
  </si>
  <si>
    <t xml:space="preserve">Установка уличного освещения     пгт Терней, ул. 50 лет Октября     за счёт субсидии  на поддержку муниципальных программ по благоустройству территорий муниципальных образований Приморского края </t>
  </si>
  <si>
    <t>17004S2626</t>
  </si>
  <si>
    <t xml:space="preserve">         Установка уличного освещения       пгт Терней, ул. 50 лет Октября    софинансирование за счёт местного бюджета  </t>
  </si>
  <si>
    <t xml:space="preserve">Благоустройство видовой площадки пгт Пластун, ул.Октябрьская д.2    за счёт субсидии  на поддержку муниципальных программ по благоустройству территорий муниципальных образований Приморского края </t>
  </si>
  <si>
    <t>17004S2627</t>
  </si>
  <si>
    <t xml:space="preserve">         Благоустройство видовой площадки пгт Пластун, ул.Октябрьская д.2  софинансирование за счёт местного бюджета  </t>
  </si>
  <si>
    <t xml:space="preserve">Устройство детской игровой площадки Ориентир: 28,5м северо-восточнее ориентира за пределами участка. Ориентир дом. Адрес ориентира: Приморский край, Тернейский район, пгт. Терней, ул. 50 лет Октября, д. 14 за счёт субсидии  на поддержку муниципальных программ по благоустройству территорий муниципальных образований Приморского края </t>
  </si>
  <si>
    <t xml:space="preserve">         Устройство детской игровой площадки Ориентир: 28,5м северо-восточнее ориентира за пределами участка. Ориентир дом. Адрес ориентира: Приморский край, Тернейский район, пгт. Терней, ул. 50 лет Октября, д. 14 софинансирование за счёт местного бюджета  </t>
  </si>
  <si>
    <t>17004S2628</t>
  </si>
  <si>
    <t xml:space="preserve">Благоустройство общественной территории возле мемориального комплекса, расположенного по адресу: Приморский край, Тернейский район, пгт. Терней,ул.Ивановская 2 за  счёт субсидии  на поддержку муниципальных программ по благоустройству территорий муниципальных образований Приморского края </t>
  </si>
  <si>
    <t>17004S2629</t>
  </si>
  <si>
    <t xml:space="preserve">       Благоустройство общественной территории возле мемориального комплекса, расположенного по адресу: Приморский край, Тернейский район, пгт. Терней,                ул. Ивановская 2 софинансирование за счёт местного бюджета  </t>
  </si>
  <si>
    <t>17005S2630</t>
  </si>
  <si>
    <t xml:space="preserve">Обустройство детской площадки с.Амгу, ул. Молодежная 20А  за счёт субсидии  на поддержку муниципальных программ по благоустройству территорий муниципальных образований Приморского края </t>
  </si>
  <si>
    <t xml:space="preserve">      Обустройство детской площадки с.Амгу, ул. Молодежная 20А софинансирование за счёт местного бюджета  </t>
  </si>
  <si>
    <t xml:space="preserve">Обустройство детской площадки  с.Единка  за счёт субсидии  на поддержку муниципальных программ по благоустройству территорий муниципальных образований Приморского края </t>
  </si>
  <si>
    <t xml:space="preserve">    Обустройство детской площадки  с.Единка софинансирование за счёт местного бюджета  </t>
  </si>
  <si>
    <t>17005S2631</t>
  </si>
  <si>
    <t>17005S2632</t>
  </si>
  <si>
    <t xml:space="preserve">Обустройство детской площадки  с.Малая-Кема  за счёт субсидии  на поддержку муниципальных программ по благоустройству территорий муниципальных образований Приморского края </t>
  </si>
  <si>
    <t xml:space="preserve">    Обустройство детской площадки  с.Малая-Кема софинансирование за счёт местного бюджета  </t>
  </si>
  <si>
    <t>56004L4670</t>
  </si>
  <si>
    <t xml:space="preserve"> Основное мероприятие: "Обеспечение деятельности дворцов, домов культуры и других учреждений культуры "</t>
  </si>
  <si>
    <t>в т.ч. за счёт средст местного бюджета</t>
  </si>
  <si>
    <t>Софинансирование на  приобретение музыкальных инструментов и художественного инвентаря для учреждений дополнительного образования детей в сфере культуры</t>
  </si>
  <si>
    <t>Приморскогок края</t>
  </si>
  <si>
    <t xml:space="preserve"> Благоустройство общественного сквера пгт Пластун, ул. Пушкина, 34 за счёт субсидии  на поддержку муниципальных программ по благоустройству территорий муниципальных образований Приморского края </t>
  </si>
  <si>
    <t xml:space="preserve">к проекту решению Думы </t>
  </si>
  <si>
    <t xml:space="preserve">от 24.12.2020 г. № </t>
  </si>
  <si>
    <t xml:space="preserve">* В связи с образованием Тернейского муниципального округа проект бюджета на 2021-2023 годы составлен как бюджет муниципального округа (ранее бюджет муниципального района). Графы по данным за прошлые года отсутсвуют в связи с несопоставимостью показателей. </t>
  </si>
  <si>
    <t>2021 год*</t>
  </si>
  <si>
    <t>2022 год*</t>
  </si>
  <si>
    <t>2023 год*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</si>
</sst>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8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3" fillId="0" borderId="2">
      <alignment vertical="top" wrapText="1"/>
    </xf>
    <xf numFmtId="4" fontId="3" fillId="3" borderId="2">
      <alignment horizontal="right" vertical="top" shrinkToFit="1"/>
    </xf>
    <xf numFmtId="0" fontId="12" fillId="0" borderId="1"/>
  </cellStyleXfs>
  <cellXfs count="5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0" fillId="0" borderId="0" xfId="0" applyFont="1" applyProtection="1">
      <protection locked="0"/>
    </xf>
    <xf numFmtId="0" fontId="5" fillId="0" borderId="0" xfId="0" applyFont="1" applyFill="1" applyAlignment="1">
      <alignment horizontal="right"/>
    </xf>
    <xf numFmtId="0" fontId="6" fillId="0" borderId="0" xfId="0" applyFont="1" applyProtection="1">
      <protection locked="0"/>
    </xf>
    <xf numFmtId="0" fontId="6" fillId="0" borderId="0" xfId="0" applyFont="1" applyFill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4" fontId="7" fillId="0" borderId="2" xfId="9" applyNumberFormat="1" applyFont="1" applyFill="1" applyProtection="1">
      <alignment horizontal="right" vertical="top" shrinkToFit="1"/>
    </xf>
    <xf numFmtId="1" fontId="7" fillId="0" borderId="2" xfId="7" applyNumberFormat="1" applyFont="1" applyFill="1" applyProtection="1">
      <alignment horizontal="center" vertical="top" shrinkToFit="1"/>
    </xf>
    <xf numFmtId="4" fontId="7" fillId="0" borderId="4" xfId="9" applyNumberFormat="1" applyFont="1" applyFill="1" applyBorder="1" applyProtection="1">
      <alignment horizontal="right" vertical="top" shrinkToFit="1"/>
    </xf>
    <xf numFmtId="1" fontId="8" fillId="0" borderId="1" xfId="20" applyNumberFormat="1" applyFont="1" applyFill="1" applyAlignment="1" applyProtection="1">
      <alignment horizontal="center" vertical="top" shrinkToFit="1"/>
    </xf>
    <xf numFmtId="4" fontId="7" fillId="0" borderId="9" xfId="9" applyNumberFormat="1" applyFont="1" applyFill="1" applyBorder="1" applyProtection="1">
      <alignment horizontal="right" vertical="top" shrinkToFit="1"/>
    </xf>
    <xf numFmtId="1" fontId="7" fillId="0" borderId="9" xfId="7" applyNumberFormat="1" applyFont="1" applyFill="1" applyBorder="1" applyProtection="1">
      <alignment horizontal="center" vertical="top" shrinkToFit="1"/>
    </xf>
    <xf numFmtId="49" fontId="7" fillId="0" borderId="9" xfId="7" applyNumberFormat="1" applyFont="1" applyFill="1" applyBorder="1" applyProtection="1">
      <alignment horizontal="center" vertical="top" shrinkToFit="1"/>
    </xf>
    <xf numFmtId="1" fontId="7" fillId="0" borderId="4" xfId="7" applyNumberFormat="1" applyFont="1" applyFill="1" applyBorder="1" applyProtection="1">
      <alignment horizontal="center" vertical="top" shrinkToFit="1"/>
    </xf>
    <xf numFmtId="4" fontId="7" fillId="0" borderId="12" xfId="9" applyNumberFormat="1" applyFont="1" applyFill="1" applyBorder="1" applyProtection="1">
      <alignment horizontal="right" vertical="top" shrinkToFit="1"/>
    </xf>
    <xf numFmtId="4" fontId="7" fillId="0" borderId="8" xfId="9" applyNumberFormat="1" applyFont="1" applyFill="1" applyBorder="1" applyProtection="1">
      <alignment horizontal="right" vertical="top" shrinkToFit="1"/>
    </xf>
    <xf numFmtId="4" fontId="7" fillId="0" borderId="6" xfId="9" applyNumberFormat="1" applyFont="1" applyFill="1" applyBorder="1" applyProtection="1">
      <alignment horizontal="right" vertical="top" shrinkToFit="1"/>
    </xf>
    <xf numFmtId="1" fontId="7" fillId="0" borderId="4" xfId="20" applyNumberFormat="1" applyFont="1" applyFill="1" applyBorder="1" applyAlignment="1" applyProtection="1">
      <alignment horizontal="center" vertical="top" shrinkToFit="1"/>
    </xf>
    <xf numFmtId="0" fontId="5" fillId="0" borderId="0" xfId="0" applyFont="1" applyAlignment="1" applyProtection="1">
      <alignment horizontal="right"/>
      <protection locked="0"/>
    </xf>
    <xf numFmtId="0" fontId="7" fillId="0" borderId="5" xfId="5" applyNumberFormat="1" applyFont="1" applyFill="1" applyBorder="1" applyProtection="1">
      <alignment horizontal="center" vertical="center" wrapText="1"/>
    </xf>
    <xf numFmtId="0" fontId="7" fillId="0" borderId="2" xfId="5" applyNumberFormat="1" applyFont="1" applyFill="1" applyProtection="1">
      <alignment horizontal="center" vertical="center" wrapText="1"/>
    </xf>
    <xf numFmtId="0" fontId="9" fillId="0" borderId="0" xfId="0" applyFont="1" applyFill="1" applyAlignment="1">
      <alignment horizontal="right"/>
    </xf>
    <xf numFmtId="1" fontId="7" fillId="0" borderId="5" xfId="7" applyNumberFormat="1" applyFont="1" applyFill="1" applyBorder="1" applyProtection="1">
      <alignment horizontal="center" vertical="top" shrinkToFit="1"/>
    </xf>
    <xf numFmtId="4" fontId="7" fillId="0" borderId="5" xfId="9" applyNumberFormat="1" applyFont="1" applyFill="1" applyBorder="1" applyProtection="1">
      <alignment horizontal="right" vertical="top" shrinkToFit="1"/>
    </xf>
    <xf numFmtId="0" fontId="7" fillId="0" borderId="8" xfId="6" applyNumberFormat="1" applyFont="1" applyFill="1" applyBorder="1" applyProtection="1">
      <alignment vertical="top" wrapText="1"/>
    </xf>
    <xf numFmtId="49" fontId="5" fillId="0" borderId="4" xfId="0" applyNumberFormat="1" applyFont="1" applyFill="1" applyBorder="1" applyAlignment="1" applyProtection="1">
      <alignment horizontal="center"/>
      <protection locked="0"/>
    </xf>
    <xf numFmtId="4" fontId="5" fillId="0" borderId="4" xfId="0" applyNumberFormat="1" applyFont="1" applyFill="1" applyBorder="1" applyProtection="1">
      <protection locked="0"/>
    </xf>
    <xf numFmtId="4" fontId="7" fillId="0" borderId="15" xfId="9" applyNumberFormat="1" applyFont="1" applyFill="1" applyBorder="1" applyProtection="1">
      <alignment horizontal="right" vertical="top" shrinkToFit="1"/>
    </xf>
    <xf numFmtId="0" fontId="7" fillId="0" borderId="2" xfId="6" applyNumberFormat="1" applyFont="1" applyFill="1" applyProtection="1">
      <alignment vertical="top" wrapText="1"/>
    </xf>
    <xf numFmtId="1" fontId="7" fillId="0" borderId="8" xfId="7" applyNumberFormat="1" applyFont="1" applyFill="1" applyBorder="1" applyProtection="1">
      <alignment horizontal="center" vertical="top" shrinkToFit="1"/>
    </xf>
    <xf numFmtId="4" fontId="7" fillId="0" borderId="14" xfId="9" applyNumberFormat="1" applyFont="1" applyFill="1" applyBorder="1" applyProtection="1">
      <alignment horizontal="right" vertical="top" shrinkToFit="1"/>
    </xf>
    <xf numFmtId="4" fontId="7" fillId="0" borderId="1" xfId="9" applyNumberFormat="1" applyFont="1" applyFill="1" applyBorder="1" applyProtection="1">
      <alignment horizontal="right" vertical="top" shrinkToFit="1"/>
    </xf>
    <xf numFmtId="4" fontId="7" fillId="0" borderId="10" xfId="9" applyNumberFormat="1" applyFont="1" applyFill="1" applyBorder="1" applyProtection="1">
      <alignment horizontal="right" vertical="top" shrinkToFit="1"/>
    </xf>
    <xf numFmtId="4" fontId="7" fillId="0" borderId="17" xfId="9" applyNumberFormat="1" applyFont="1" applyFill="1" applyBorder="1" applyProtection="1">
      <alignment horizontal="right" vertical="top" shrinkToFit="1"/>
    </xf>
    <xf numFmtId="4" fontId="7" fillId="0" borderId="13" xfId="9" applyNumberFormat="1" applyFont="1" applyFill="1" applyBorder="1" applyProtection="1">
      <alignment horizontal="right" vertical="top" shrinkToFit="1"/>
    </xf>
    <xf numFmtId="4" fontId="7" fillId="0" borderId="16" xfId="9" applyNumberFormat="1" applyFont="1" applyFill="1" applyBorder="1" applyProtection="1">
      <alignment horizontal="right" vertical="top" shrinkToFit="1"/>
    </xf>
    <xf numFmtId="1" fontId="7" fillId="0" borderId="12" xfId="7" applyNumberFormat="1" applyFont="1" applyFill="1" applyBorder="1" applyProtection="1">
      <alignment horizontal="center" vertical="top" shrinkToFit="1"/>
    </xf>
    <xf numFmtId="0" fontId="5" fillId="0" borderId="0" xfId="0" applyFont="1" applyAlignment="1" applyProtection="1">
      <alignment horizontal="center" wrapText="1"/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0" fillId="0" borderId="4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8" xfId="25" applyNumberFormat="1" applyFont="1" applyFill="1" applyBorder="1" applyProtection="1">
      <alignment vertical="top" wrapText="1"/>
    </xf>
    <xf numFmtId="0" fontId="7" fillId="0" borderId="6" xfId="2" applyNumberFormat="1" applyFont="1" applyFill="1" applyBorder="1" applyAlignment="1" applyProtection="1">
      <alignment horizontal="center"/>
    </xf>
    <xf numFmtId="0" fontId="7" fillId="0" borderId="7" xfId="2" applyNumberFormat="1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wrapText="1"/>
      <protection locked="0"/>
    </xf>
    <xf numFmtId="0" fontId="11" fillId="0" borderId="8" xfId="6" applyNumberFormat="1" applyFont="1" applyFill="1" applyBorder="1" applyAlignment="1" applyProtection="1">
      <alignment horizontal="center" vertical="top" wrapText="1"/>
    </xf>
    <xf numFmtId="0" fontId="11" fillId="0" borderId="13" xfId="6" applyNumberFormat="1" applyFont="1" applyFill="1" applyBorder="1" applyAlignment="1" applyProtection="1">
      <alignment horizontal="center" vertical="top" wrapText="1"/>
    </xf>
    <xf numFmtId="0" fontId="7" fillId="0" borderId="10" xfId="5" applyNumberFormat="1" applyFont="1" applyFill="1" applyBorder="1" applyAlignment="1" applyProtection="1">
      <alignment horizontal="center" vertical="center" wrapText="1"/>
    </xf>
    <xf numFmtId="0" fontId="7" fillId="0" borderId="11" xfId="5" applyNumberFormat="1" applyFont="1" applyFill="1" applyBorder="1" applyAlignment="1" applyProtection="1">
      <alignment horizontal="center" vertical="center" wrapText="1"/>
    </xf>
    <xf numFmtId="0" fontId="12" fillId="0" borderId="1" xfId="27" applyAlignment="1">
      <alignment vertical="top" wrapText="1"/>
    </xf>
    <xf numFmtId="0" fontId="13" fillId="0" borderId="1" xfId="27" applyFont="1" applyAlignment="1">
      <alignment horizontal="left" vertical="top" wrapText="1"/>
    </xf>
  </cellXfs>
  <cellStyles count="28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xl61" xfId="25"/>
    <cellStyle name="xl64" xfId="26"/>
    <cellStyle name="Обычный" xfId="0" builtinId="0"/>
    <cellStyle name="Обычный 2" xf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1"/>
  <sheetViews>
    <sheetView showGridLines="0" tabSelected="1" zoomScaleNormal="100" zoomScaleSheetLayoutView="100" workbookViewId="0">
      <pane ySplit="11" topLeftCell="A174" activePane="bottomLeft" state="frozen"/>
      <selection pane="bottomLeft" activeCell="G11" sqref="G11"/>
    </sheetView>
  </sheetViews>
  <sheetFormatPr defaultColWidth="9.109375" defaultRowHeight="14.4" outlineLevelRow="7" x14ac:dyDescent="0.3"/>
  <cols>
    <col min="1" max="1" width="79" style="3" customWidth="1"/>
    <col min="2" max="2" width="10.6640625" style="1" customWidth="1"/>
    <col min="3" max="4" width="15.33203125" style="1" customWidth="1"/>
    <col min="5" max="5" width="15" style="1" customWidth="1"/>
    <col min="6" max="6" width="14.44140625" style="1" customWidth="1"/>
    <col min="7" max="7" width="15.6640625" style="1" customWidth="1"/>
    <col min="8" max="8" width="15.109375" style="1" customWidth="1"/>
    <col min="9" max="9" width="9.109375" style="1" customWidth="1"/>
    <col min="10" max="16384" width="9.109375" style="1"/>
  </cols>
  <sheetData>
    <row r="1" spans="1:9" ht="0.6" customHeight="1" x14ac:dyDescent="0.3">
      <c r="A1" s="5"/>
      <c r="B1" s="5"/>
      <c r="C1" s="5"/>
      <c r="D1" s="5"/>
      <c r="E1" s="5"/>
      <c r="F1" s="5"/>
      <c r="G1" s="5"/>
      <c r="H1" s="5"/>
    </row>
    <row r="2" spans="1:9" ht="15.6" x14ac:dyDescent="0.3">
      <c r="A2" s="5"/>
      <c r="B2" s="5"/>
      <c r="C2" s="23"/>
      <c r="D2" s="4"/>
      <c r="E2" s="6"/>
      <c r="F2" s="6"/>
      <c r="G2" s="20" t="s">
        <v>132</v>
      </c>
      <c r="H2" s="7"/>
    </row>
    <row r="3" spans="1:9" x14ac:dyDescent="0.3">
      <c r="A3" s="5"/>
      <c r="B3" s="5"/>
      <c r="C3" s="4"/>
      <c r="D3" s="4"/>
      <c r="E3" s="6"/>
      <c r="F3" s="6"/>
      <c r="G3" s="20" t="s">
        <v>220</v>
      </c>
      <c r="H3" s="7"/>
    </row>
    <row r="4" spans="1:9" x14ac:dyDescent="0.3">
      <c r="A4" s="5"/>
      <c r="B4" s="5"/>
      <c r="C4" s="4"/>
      <c r="D4" s="4"/>
      <c r="E4" s="6"/>
      <c r="F4" s="6"/>
      <c r="G4" s="20" t="s">
        <v>37</v>
      </c>
      <c r="H4" s="7"/>
    </row>
    <row r="5" spans="1:9" x14ac:dyDescent="0.3">
      <c r="A5" s="5"/>
      <c r="B5" s="5"/>
      <c r="C5" s="4"/>
      <c r="D5" s="4"/>
      <c r="E5" s="6"/>
      <c r="F5" s="6"/>
      <c r="G5" s="20" t="s">
        <v>218</v>
      </c>
      <c r="H5" s="7"/>
    </row>
    <row r="6" spans="1:9" x14ac:dyDescent="0.3">
      <c r="A6" s="5"/>
      <c r="B6" s="5"/>
      <c r="C6" s="4"/>
      <c r="D6" s="4"/>
      <c r="E6" s="6"/>
      <c r="F6" s="6"/>
      <c r="G6" s="20" t="s">
        <v>221</v>
      </c>
      <c r="H6" s="7"/>
    </row>
    <row r="7" spans="1:9" hidden="1" x14ac:dyDescent="0.3">
      <c r="A7" s="5"/>
      <c r="B7" s="5"/>
      <c r="C7" s="5"/>
      <c r="D7" s="5"/>
      <c r="E7" s="5"/>
      <c r="F7" s="5"/>
      <c r="G7" s="5"/>
      <c r="H7" s="5"/>
    </row>
    <row r="8" spans="1:9" ht="12" customHeight="1" x14ac:dyDescent="0.3">
      <c r="A8" s="47" t="s">
        <v>133</v>
      </c>
      <c r="B8" s="47"/>
      <c r="C8" s="47"/>
      <c r="D8" s="47"/>
      <c r="E8" s="47"/>
      <c r="F8" s="47"/>
      <c r="G8" s="47"/>
      <c r="H8" s="39"/>
    </row>
    <row r="9" spans="1:9" x14ac:dyDescent="0.3">
      <c r="A9" s="40"/>
      <c r="B9" s="40"/>
      <c r="C9" s="40"/>
      <c r="D9" s="40"/>
      <c r="E9" s="40"/>
      <c r="F9" s="40"/>
      <c r="G9" s="41" t="s">
        <v>38</v>
      </c>
      <c r="H9" s="41"/>
    </row>
    <row r="10" spans="1:9" ht="15" customHeight="1" x14ac:dyDescent="0.3">
      <c r="A10" s="50" t="s">
        <v>35</v>
      </c>
      <c r="B10" s="50" t="s">
        <v>36</v>
      </c>
      <c r="C10" s="45" t="s">
        <v>223</v>
      </c>
      <c r="D10" s="46"/>
      <c r="E10" s="45" t="s">
        <v>224</v>
      </c>
      <c r="F10" s="46"/>
      <c r="G10" s="45" t="s">
        <v>225</v>
      </c>
      <c r="H10" s="46"/>
      <c r="I10" s="2"/>
    </row>
    <row r="11" spans="1:9" ht="43.5" customHeight="1" x14ac:dyDescent="0.3">
      <c r="A11" s="51"/>
      <c r="B11" s="51"/>
      <c r="C11" s="21" t="s">
        <v>114</v>
      </c>
      <c r="D11" s="21" t="s">
        <v>216</v>
      </c>
      <c r="E11" s="21" t="s">
        <v>114</v>
      </c>
      <c r="F11" s="21" t="s">
        <v>216</v>
      </c>
      <c r="G11" s="21" t="s">
        <v>114</v>
      </c>
      <c r="H11" s="21" t="s">
        <v>216</v>
      </c>
      <c r="I11" s="2"/>
    </row>
    <row r="12" spans="1:9" ht="16.2" customHeight="1" x14ac:dyDescent="0.3">
      <c r="A12" s="21">
        <v>1</v>
      </c>
      <c r="B12" s="21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1">
        <v>8</v>
      </c>
      <c r="I12" s="2"/>
    </row>
    <row r="13" spans="1:9" ht="20.399999999999999" customHeight="1" x14ac:dyDescent="0.3">
      <c r="A13" s="30" t="s">
        <v>39</v>
      </c>
      <c r="B13" s="9">
        <v>1500000000</v>
      </c>
      <c r="C13" s="8">
        <f>C14+C18+C25++C28+C30+C32+C35+C37+C40</f>
        <v>528786619.38</v>
      </c>
      <c r="D13" s="8">
        <f t="shared" ref="D13:H13" si="0">D14+D18+D25++D28+D30+D32+D35+D37+D40</f>
        <v>137890805.47999999</v>
      </c>
      <c r="E13" s="8">
        <f t="shared" si="0"/>
        <v>332266237.06</v>
      </c>
      <c r="F13" s="8">
        <f t="shared" si="0"/>
        <v>125061187.13</v>
      </c>
      <c r="G13" s="8">
        <f t="shared" si="0"/>
        <v>396205144.19999999</v>
      </c>
      <c r="H13" s="8">
        <f t="shared" si="0"/>
        <v>123892165.14999999</v>
      </c>
      <c r="I13" s="2"/>
    </row>
    <row r="14" spans="1:9" ht="34.5" customHeight="1" outlineLevel="1" x14ac:dyDescent="0.3">
      <c r="A14" s="30" t="s">
        <v>44</v>
      </c>
      <c r="B14" s="9">
        <v>1500100000</v>
      </c>
      <c r="C14" s="8">
        <f>C15+C16+C17</f>
        <v>100474316</v>
      </c>
      <c r="D14" s="8">
        <f t="shared" ref="D14:H14" si="1">D15+D16+D17</f>
        <v>42056350</v>
      </c>
      <c r="E14" s="8">
        <f t="shared" si="1"/>
        <v>100918255</v>
      </c>
      <c r="F14" s="8">
        <f t="shared" si="1"/>
        <v>40161322</v>
      </c>
      <c r="G14" s="8">
        <f t="shared" si="1"/>
        <v>104519769</v>
      </c>
      <c r="H14" s="8">
        <f t="shared" si="1"/>
        <v>40161322</v>
      </c>
      <c r="I14" s="2"/>
    </row>
    <row r="15" spans="1:9" ht="33" customHeight="1" outlineLevel="2" x14ac:dyDescent="0.3">
      <c r="A15" s="30" t="s">
        <v>8</v>
      </c>
      <c r="B15" s="9">
        <v>1500120700</v>
      </c>
      <c r="C15" s="8">
        <v>8882280</v>
      </c>
      <c r="D15" s="8">
        <v>8882280</v>
      </c>
      <c r="E15" s="8">
        <v>8882280</v>
      </c>
      <c r="F15" s="8">
        <v>8882280</v>
      </c>
      <c r="G15" s="8">
        <v>8882280</v>
      </c>
      <c r="H15" s="8">
        <v>8882280</v>
      </c>
      <c r="I15" s="2"/>
    </row>
    <row r="16" spans="1:9" ht="33" customHeight="1" outlineLevel="3" x14ac:dyDescent="0.3">
      <c r="A16" s="30" t="s">
        <v>45</v>
      </c>
      <c r="B16" s="9">
        <v>1500120990</v>
      </c>
      <c r="C16" s="8">
        <v>33174070</v>
      </c>
      <c r="D16" s="8">
        <v>33174070</v>
      </c>
      <c r="E16" s="8">
        <v>31279042</v>
      </c>
      <c r="F16" s="8">
        <v>31279042</v>
      </c>
      <c r="G16" s="8">
        <v>31279042</v>
      </c>
      <c r="H16" s="8">
        <v>31279042</v>
      </c>
      <c r="I16" s="2"/>
    </row>
    <row r="17" spans="1:9" ht="47.25" customHeight="1" outlineLevel="4" x14ac:dyDescent="0.3">
      <c r="A17" s="30" t="s">
        <v>46</v>
      </c>
      <c r="B17" s="9">
        <v>1500193070</v>
      </c>
      <c r="C17" s="8">
        <v>58417966</v>
      </c>
      <c r="D17" s="8">
        <v>0</v>
      </c>
      <c r="E17" s="8">
        <v>60756933</v>
      </c>
      <c r="F17" s="8">
        <v>0</v>
      </c>
      <c r="G17" s="8">
        <v>64358447</v>
      </c>
      <c r="H17" s="8">
        <v>0</v>
      </c>
      <c r="I17" s="2"/>
    </row>
    <row r="18" spans="1:9" ht="26.4" outlineLevel="5" x14ac:dyDescent="0.3">
      <c r="A18" s="30" t="s">
        <v>47</v>
      </c>
      <c r="B18" s="9">
        <v>1500200000</v>
      </c>
      <c r="C18" s="8">
        <f>C19+C20+C21+C22+C23+C24</f>
        <v>178583193</v>
      </c>
      <c r="D18" s="8">
        <f t="shared" ref="D18:H18" si="2">D19+D20+D21+D22+D23+D24</f>
        <v>44682050</v>
      </c>
      <c r="E18" s="8">
        <f t="shared" si="2"/>
        <v>182494859</v>
      </c>
      <c r="F18" s="8">
        <f t="shared" si="2"/>
        <v>42129642</v>
      </c>
      <c r="G18" s="8">
        <f t="shared" si="2"/>
        <v>243329797.38</v>
      </c>
      <c r="H18" s="8">
        <f t="shared" si="2"/>
        <v>40975546.380000003</v>
      </c>
      <c r="I18" s="2"/>
    </row>
    <row r="19" spans="1:9" ht="26.4" outlineLevel="6" x14ac:dyDescent="0.3">
      <c r="A19" s="30" t="s">
        <v>40</v>
      </c>
      <c r="B19" s="9">
        <v>1500221990</v>
      </c>
      <c r="C19" s="8">
        <v>44341800</v>
      </c>
      <c r="D19" s="8">
        <v>44341800</v>
      </c>
      <c r="E19" s="8">
        <v>41808828</v>
      </c>
      <c r="F19" s="8">
        <v>41808828</v>
      </c>
      <c r="G19" s="8">
        <v>40654732.380000003</v>
      </c>
      <c r="H19" s="8">
        <v>40654732.380000003</v>
      </c>
      <c r="I19" s="2"/>
    </row>
    <row r="20" spans="1:9" ht="52.8" outlineLevel="7" x14ac:dyDescent="0.3">
      <c r="A20" s="30" t="s">
        <v>48</v>
      </c>
      <c r="B20" s="9">
        <v>1500293060</v>
      </c>
      <c r="C20" s="8">
        <v>110284443</v>
      </c>
      <c r="D20" s="8">
        <v>0</v>
      </c>
      <c r="E20" s="8">
        <v>116748517</v>
      </c>
      <c r="F20" s="8">
        <v>0</v>
      </c>
      <c r="G20" s="8">
        <v>123607551</v>
      </c>
      <c r="H20" s="8">
        <v>0</v>
      </c>
      <c r="I20" s="2"/>
    </row>
    <row r="21" spans="1:9" ht="36.6" customHeight="1" outlineLevel="2" x14ac:dyDescent="0.3">
      <c r="A21" s="30" t="s">
        <v>10</v>
      </c>
      <c r="B21" s="9">
        <v>1500220080</v>
      </c>
      <c r="C21" s="8">
        <v>340250</v>
      </c>
      <c r="D21" s="8">
        <v>340250</v>
      </c>
      <c r="E21" s="8">
        <v>320814</v>
      </c>
      <c r="F21" s="8">
        <v>320814</v>
      </c>
      <c r="G21" s="8">
        <v>320814</v>
      </c>
      <c r="H21" s="8">
        <v>320814</v>
      </c>
      <c r="I21" s="2"/>
    </row>
    <row r="22" spans="1:9" ht="39.6" outlineLevel="3" x14ac:dyDescent="0.3">
      <c r="A22" s="30" t="s">
        <v>41</v>
      </c>
      <c r="B22" s="9">
        <v>1500253030</v>
      </c>
      <c r="C22" s="8">
        <v>14601600</v>
      </c>
      <c r="D22" s="8">
        <v>0</v>
      </c>
      <c r="E22" s="8">
        <v>14601600</v>
      </c>
      <c r="F22" s="8">
        <v>0</v>
      </c>
      <c r="G22" s="8">
        <v>14601600</v>
      </c>
      <c r="H22" s="8">
        <v>0</v>
      </c>
      <c r="I22" s="2"/>
    </row>
    <row r="23" spans="1:9" ht="39.6" outlineLevel="4" x14ac:dyDescent="0.3">
      <c r="A23" s="30" t="s">
        <v>11</v>
      </c>
      <c r="B23" s="9">
        <v>1500293150</v>
      </c>
      <c r="C23" s="8">
        <v>2886600</v>
      </c>
      <c r="D23" s="8">
        <v>0</v>
      </c>
      <c r="E23" s="8">
        <v>2886600</v>
      </c>
      <c r="F23" s="8">
        <v>0</v>
      </c>
      <c r="G23" s="8">
        <v>2886600</v>
      </c>
      <c r="H23" s="8">
        <v>0</v>
      </c>
      <c r="I23" s="2"/>
    </row>
    <row r="24" spans="1:9" ht="52.8" outlineLevel="4" x14ac:dyDescent="0.3">
      <c r="A24" s="30" t="s">
        <v>12</v>
      </c>
      <c r="B24" s="9" t="s">
        <v>143</v>
      </c>
      <c r="C24" s="8">
        <v>6128500</v>
      </c>
      <c r="D24" s="8">
        <v>0</v>
      </c>
      <c r="E24" s="8">
        <v>6128500</v>
      </c>
      <c r="F24" s="8">
        <v>0</v>
      </c>
      <c r="G24" s="8">
        <v>61258500</v>
      </c>
      <c r="H24" s="8">
        <v>0</v>
      </c>
      <c r="I24" s="2"/>
    </row>
    <row r="25" spans="1:9" ht="26.4" outlineLevel="5" x14ac:dyDescent="0.3">
      <c r="A25" s="30" t="s">
        <v>49</v>
      </c>
      <c r="B25" s="9">
        <v>1500300000</v>
      </c>
      <c r="C25" s="8">
        <f>C26+C27</f>
        <v>194402360.38</v>
      </c>
      <c r="D25" s="8">
        <f t="shared" ref="D25:H25" si="3">D26+D27</f>
        <v>1555218.88</v>
      </c>
      <c r="E25" s="8">
        <f t="shared" si="3"/>
        <v>0</v>
      </c>
      <c r="F25" s="8">
        <f t="shared" si="3"/>
        <v>0</v>
      </c>
      <c r="G25" s="8">
        <f t="shared" si="3"/>
        <v>0</v>
      </c>
      <c r="H25" s="8">
        <f t="shared" si="3"/>
        <v>0</v>
      </c>
      <c r="I25" s="2"/>
    </row>
    <row r="26" spans="1:9" ht="52.8" outlineLevel="6" x14ac:dyDescent="0.3">
      <c r="A26" s="30" t="s">
        <v>9</v>
      </c>
      <c r="B26" s="9">
        <v>1500392040</v>
      </c>
      <c r="C26" s="8">
        <v>192847141.5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2"/>
    </row>
    <row r="27" spans="1:9" ht="26.4" outlineLevel="7" x14ac:dyDescent="0.3">
      <c r="A27" s="30" t="s">
        <v>51</v>
      </c>
      <c r="B27" s="9" t="s">
        <v>50</v>
      </c>
      <c r="C27" s="8">
        <v>1555218.88</v>
      </c>
      <c r="D27" s="8">
        <v>1555218.88</v>
      </c>
      <c r="E27" s="8">
        <v>0</v>
      </c>
      <c r="F27" s="8">
        <v>0</v>
      </c>
      <c r="G27" s="8">
        <v>0</v>
      </c>
      <c r="H27" s="8">
        <v>0</v>
      </c>
      <c r="I27" s="2"/>
    </row>
    <row r="28" spans="1:9" outlineLevel="6" x14ac:dyDescent="0.3">
      <c r="A28" s="30" t="s">
        <v>53</v>
      </c>
      <c r="B28" s="9">
        <v>1500400000</v>
      </c>
      <c r="C28" s="8">
        <f>C29</f>
        <v>3069280</v>
      </c>
      <c r="D28" s="8">
        <f t="shared" ref="D28:H28" si="4">D29</f>
        <v>3069280</v>
      </c>
      <c r="E28" s="8">
        <f t="shared" si="4"/>
        <v>0</v>
      </c>
      <c r="F28" s="8">
        <f t="shared" si="4"/>
        <v>0</v>
      </c>
      <c r="G28" s="8">
        <f t="shared" si="4"/>
        <v>0</v>
      </c>
      <c r="H28" s="8">
        <f t="shared" si="4"/>
        <v>0</v>
      </c>
      <c r="I28" s="2"/>
    </row>
    <row r="29" spans="1:9" outlineLevel="7" x14ac:dyDescent="0.3">
      <c r="A29" s="30" t="s">
        <v>43</v>
      </c>
      <c r="B29" s="9">
        <v>1500400243</v>
      </c>
      <c r="C29" s="8">
        <v>3069280</v>
      </c>
      <c r="D29" s="8">
        <v>3069280</v>
      </c>
      <c r="E29" s="8">
        <v>0</v>
      </c>
      <c r="F29" s="8">
        <v>0</v>
      </c>
      <c r="G29" s="8">
        <v>0</v>
      </c>
      <c r="H29" s="8">
        <v>0</v>
      </c>
      <c r="I29" s="2"/>
    </row>
    <row r="30" spans="1:9" ht="26.4" outlineLevel="6" x14ac:dyDescent="0.3">
      <c r="A30" s="30" t="s">
        <v>42</v>
      </c>
      <c r="B30" s="9">
        <v>1500500000</v>
      </c>
      <c r="C30" s="8">
        <f>C31</f>
        <v>298870</v>
      </c>
      <c r="D30" s="8">
        <f t="shared" ref="D30:H30" si="5">D31</f>
        <v>298870</v>
      </c>
      <c r="E30" s="8">
        <f t="shared" si="5"/>
        <v>0</v>
      </c>
      <c r="F30" s="8">
        <f t="shared" si="5"/>
        <v>0</v>
      </c>
      <c r="G30" s="8">
        <f t="shared" si="5"/>
        <v>0</v>
      </c>
      <c r="H30" s="8">
        <f t="shared" si="5"/>
        <v>0</v>
      </c>
      <c r="I30" s="2"/>
    </row>
    <row r="31" spans="1:9" ht="26.4" outlineLevel="7" x14ac:dyDescent="0.3">
      <c r="A31" s="30" t="s">
        <v>54</v>
      </c>
      <c r="B31" s="9">
        <v>1500500320</v>
      </c>
      <c r="C31" s="8">
        <v>298870</v>
      </c>
      <c r="D31" s="8">
        <v>298870</v>
      </c>
      <c r="E31" s="8">
        <v>0</v>
      </c>
      <c r="F31" s="8">
        <v>0</v>
      </c>
      <c r="G31" s="8">
        <v>0</v>
      </c>
      <c r="H31" s="8">
        <v>0</v>
      </c>
      <c r="I31" s="2"/>
    </row>
    <row r="32" spans="1:9" ht="26.4" outlineLevel="5" x14ac:dyDescent="0.3">
      <c r="A32" s="30" t="s">
        <v>55</v>
      </c>
      <c r="B32" s="9">
        <v>1500600000</v>
      </c>
      <c r="C32" s="8">
        <f>C33+C34</f>
        <v>28258340</v>
      </c>
      <c r="D32" s="8">
        <f t="shared" ref="D32:H32" si="6">D33+D34</f>
        <v>28258340</v>
      </c>
      <c r="E32" s="8">
        <f t="shared" si="6"/>
        <v>26660568</v>
      </c>
      <c r="F32" s="8">
        <f t="shared" si="6"/>
        <v>26660568</v>
      </c>
      <c r="G32" s="8">
        <f t="shared" si="6"/>
        <v>26660568</v>
      </c>
      <c r="H32" s="8">
        <f t="shared" si="6"/>
        <v>26660568</v>
      </c>
      <c r="I32" s="2"/>
    </row>
    <row r="33" spans="1:9" ht="26.4" outlineLevel="6" x14ac:dyDescent="0.3">
      <c r="A33" s="30" t="s">
        <v>57</v>
      </c>
      <c r="B33" s="9">
        <v>1500623700</v>
      </c>
      <c r="C33" s="8">
        <v>288000</v>
      </c>
      <c r="D33" s="8">
        <v>288000</v>
      </c>
      <c r="E33" s="8">
        <v>288000</v>
      </c>
      <c r="F33" s="8">
        <v>288000</v>
      </c>
      <c r="G33" s="8">
        <v>288000</v>
      </c>
      <c r="H33" s="8">
        <v>288000</v>
      </c>
      <c r="I33" s="2"/>
    </row>
    <row r="34" spans="1:9" ht="26.4" outlineLevel="7" x14ac:dyDescent="0.3">
      <c r="A34" s="30" t="s">
        <v>56</v>
      </c>
      <c r="B34" s="9">
        <v>1500623990</v>
      </c>
      <c r="C34" s="8">
        <v>27970340</v>
      </c>
      <c r="D34" s="8">
        <v>27970340</v>
      </c>
      <c r="E34" s="8">
        <v>26372568</v>
      </c>
      <c r="F34" s="8">
        <v>26372568</v>
      </c>
      <c r="G34" s="8">
        <v>26372568</v>
      </c>
      <c r="H34" s="8">
        <v>26372568</v>
      </c>
      <c r="I34" s="2"/>
    </row>
    <row r="35" spans="1:9" ht="34.5" customHeight="1" outlineLevel="6" x14ac:dyDescent="0.3">
      <c r="A35" s="30" t="s">
        <v>115</v>
      </c>
      <c r="B35" s="9">
        <v>150070000</v>
      </c>
      <c r="C35" s="8">
        <f>C36</f>
        <v>17022260</v>
      </c>
      <c r="D35" s="8">
        <f t="shared" ref="D35:H35" si="7">D36</f>
        <v>17022260</v>
      </c>
      <c r="E35" s="8">
        <f t="shared" si="7"/>
        <v>16050184</v>
      </c>
      <c r="F35" s="8">
        <f t="shared" si="7"/>
        <v>16050184</v>
      </c>
      <c r="G35" s="8">
        <f t="shared" si="7"/>
        <v>16050184</v>
      </c>
      <c r="H35" s="8">
        <f t="shared" si="7"/>
        <v>16050184</v>
      </c>
      <c r="I35" s="2"/>
    </row>
    <row r="36" spans="1:9" ht="26.4" outlineLevel="7" x14ac:dyDescent="0.3">
      <c r="A36" s="30" t="s">
        <v>61</v>
      </c>
      <c r="B36" s="9">
        <v>1500745990</v>
      </c>
      <c r="C36" s="8">
        <v>17022260</v>
      </c>
      <c r="D36" s="8">
        <v>17022260</v>
      </c>
      <c r="E36" s="8">
        <v>16050184</v>
      </c>
      <c r="F36" s="8">
        <v>16050184</v>
      </c>
      <c r="G36" s="8">
        <v>16050184</v>
      </c>
      <c r="H36" s="8">
        <v>16050184</v>
      </c>
      <c r="I36" s="2"/>
    </row>
    <row r="37" spans="1:9" ht="26.4" outlineLevel="2" x14ac:dyDescent="0.3">
      <c r="A37" s="30" t="s">
        <v>58</v>
      </c>
      <c r="B37" s="9" t="s">
        <v>116</v>
      </c>
      <c r="C37" s="8">
        <f>C38+C39</f>
        <v>2518000</v>
      </c>
      <c r="D37" s="8">
        <f t="shared" ref="D37:H37" si="8">D38+D39</f>
        <v>948436.6</v>
      </c>
      <c r="E37" s="8">
        <f t="shared" si="8"/>
        <v>1982371.06</v>
      </c>
      <c r="F37" s="8">
        <f t="shared" si="8"/>
        <v>59471.13</v>
      </c>
      <c r="G37" s="8">
        <f t="shared" si="8"/>
        <v>1484825.82</v>
      </c>
      <c r="H37" s="8">
        <f t="shared" si="8"/>
        <v>44544.77</v>
      </c>
      <c r="I37" s="2"/>
    </row>
    <row r="38" spans="1:9" ht="52.8" outlineLevel="3" x14ac:dyDescent="0.3">
      <c r="A38" s="30" t="s">
        <v>52</v>
      </c>
      <c r="B38" s="9" t="s">
        <v>117</v>
      </c>
      <c r="C38" s="8">
        <v>2518000</v>
      </c>
      <c r="D38" s="8">
        <v>948436.6</v>
      </c>
      <c r="E38" s="8">
        <v>1513487.99</v>
      </c>
      <c r="F38" s="8">
        <v>45404.639999999999</v>
      </c>
      <c r="G38" s="8">
        <v>1484825.82</v>
      </c>
      <c r="H38" s="8">
        <v>44544.77</v>
      </c>
      <c r="I38" s="2"/>
    </row>
    <row r="39" spans="1:9" ht="39.6" outlineLevel="4" x14ac:dyDescent="0.3">
      <c r="A39" s="30" t="s">
        <v>59</v>
      </c>
      <c r="B39" s="9" t="s">
        <v>118</v>
      </c>
      <c r="C39" s="8">
        <v>0</v>
      </c>
      <c r="D39" s="8">
        <v>0</v>
      </c>
      <c r="E39" s="8">
        <v>468883.07</v>
      </c>
      <c r="F39" s="8">
        <v>14066.49</v>
      </c>
      <c r="G39" s="8">
        <v>0</v>
      </c>
      <c r="H39" s="8">
        <v>0</v>
      </c>
      <c r="I39" s="2"/>
    </row>
    <row r="40" spans="1:9" ht="26.4" outlineLevel="5" x14ac:dyDescent="0.3">
      <c r="A40" s="30" t="s">
        <v>82</v>
      </c>
      <c r="B40" s="9" t="s">
        <v>81</v>
      </c>
      <c r="C40" s="8">
        <f>C41</f>
        <v>4160000</v>
      </c>
      <c r="D40" s="8">
        <f t="shared" ref="D40:H40" si="9">D41</f>
        <v>0</v>
      </c>
      <c r="E40" s="8">
        <f t="shared" si="9"/>
        <v>4160000</v>
      </c>
      <c r="F40" s="8">
        <f t="shared" si="9"/>
        <v>0</v>
      </c>
      <c r="G40" s="8">
        <f t="shared" si="9"/>
        <v>4160000</v>
      </c>
      <c r="H40" s="8">
        <f t="shared" si="9"/>
        <v>0</v>
      </c>
      <c r="I40" s="2"/>
    </row>
    <row r="41" spans="1:9" ht="39.6" outlineLevel="6" x14ac:dyDescent="0.3">
      <c r="A41" s="30" t="s">
        <v>34</v>
      </c>
      <c r="B41" s="9" t="s">
        <v>83</v>
      </c>
      <c r="C41" s="8">
        <v>4160000</v>
      </c>
      <c r="D41" s="8">
        <v>0</v>
      </c>
      <c r="E41" s="8">
        <v>4160000</v>
      </c>
      <c r="F41" s="8">
        <v>0</v>
      </c>
      <c r="G41" s="8">
        <v>4160000</v>
      </c>
      <c r="H41" s="8">
        <v>0</v>
      </c>
      <c r="I41" s="2"/>
    </row>
    <row r="42" spans="1:9" ht="26.4" outlineLevel="7" x14ac:dyDescent="0.3">
      <c r="A42" s="30" t="s">
        <v>94</v>
      </c>
      <c r="B42" s="9">
        <v>1700000000</v>
      </c>
      <c r="C42" s="8">
        <f>C43+C45+C47+C68+C89</f>
        <v>7156170.96</v>
      </c>
      <c r="D42" s="8">
        <f t="shared" ref="D42:H42" si="10">D43+D45+D47+D68+D89</f>
        <v>3949185.13</v>
      </c>
      <c r="E42" s="8">
        <f t="shared" si="10"/>
        <v>6631766.2400000002</v>
      </c>
      <c r="F42" s="8">
        <f t="shared" si="10"/>
        <v>198952.99</v>
      </c>
      <c r="G42" s="8">
        <f t="shared" si="10"/>
        <v>6631766.2400000002</v>
      </c>
      <c r="H42" s="8">
        <f t="shared" si="10"/>
        <v>228952.29</v>
      </c>
      <c r="I42" s="2"/>
    </row>
    <row r="43" spans="1:9" outlineLevel="2" x14ac:dyDescent="0.3">
      <c r="A43" s="30" t="s">
        <v>95</v>
      </c>
      <c r="B43" s="9">
        <v>1700100000</v>
      </c>
      <c r="C43" s="8">
        <f>C44</f>
        <v>1050000</v>
      </c>
      <c r="D43" s="8">
        <f t="shared" ref="D43:H43" si="11">D44</f>
        <v>1050000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11"/>
        <v>0</v>
      </c>
      <c r="I43" s="2"/>
    </row>
    <row r="44" spans="1:9" outlineLevel="3" x14ac:dyDescent="0.3">
      <c r="A44" s="30" t="s">
        <v>96</v>
      </c>
      <c r="B44" s="13">
        <v>1700105031</v>
      </c>
      <c r="C44" s="12">
        <v>1050000</v>
      </c>
      <c r="D44" s="12">
        <v>1050000</v>
      </c>
      <c r="E44" s="12">
        <v>0</v>
      </c>
      <c r="F44" s="12">
        <v>0</v>
      </c>
      <c r="G44" s="12">
        <v>0</v>
      </c>
      <c r="H44" s="12"/>
      <c r="I44" s="2"/>
    </row>
    <row r="45" spans="1:9" ht="26.4" outlineLevel="4" x14ac:dyDescent="0.3">
      <c r="A45" s="26" t="s">
        <v>97</v>
      </c>
      <c r="B45" s="27" t="s">
        <v>144</v>
      </c>
      <c r="C45" s="28">
        <f>C46</f>
        <v>2800000</v>
      </c>
      <c r="D45" s="28">
        <f t="shared" ref="D45:H45" si="12">D46</f>
        <v>2800000</v>
      </c>
      <c r="E45" s="28">
        <f t="shared" si="12"/>
        <v>0</v>
      </c>
      <c r="F45" s="28">
        <f t="shared" si="12"/>
        <v>0</v>
      </c>
      <c r="G45" s="28">
        <f t="shared" si="12"/>
        <v>0</v>
      </c>
      <c r="H45" s="28">
        <f t="shared" si="12"/>
        <v>0</v>
      </c>
      <c r="I45" s="2"/>
    </row>
    <row r="46" spans="1:9" outlineLevel="5" x14ac:dyDescent="0.3">
      <c r="A46" s="30" t="s">
        <v>98</v>
      </c>
      <c r="B46" s="24">
        <v>1700205032</v>
      </c>
      <c r="C46" s="29">
        <v>2800000</v>
      </c>
      <c r="D46" s="29">
        <v>2800000</v>
      </c>
      <c r="E46" s="29">
        <v>0</v>
      </c>
      <c r="F46" s="25">
        <v>0</v>
      </c>
      <c r="G46" s="25">
        <v>0</v>
      </c>
      <c r="H46" s="25">
        <v>0</v>
      </c>
      <c r="I46" s="2"/>
    </row>
    <row r="47" spans="1:9" ht="26.4" outlineLevel="5" x14ac:dyDescent="0.3">
      <c r="A47" s="30" t="s">
        <v>145</v>
      </c>
      <c r="B47" s="31">
        <v>1700300000</v>
      </c>
      <c r="C47" s="10">
        <f>SUM(C48:C67)</f>
        <v>760459.96000000008</v>
      </c>
      <c r="D47" s="10">
        <f t="shared" ref="D47:H47" si="13">SUM(D48:D67)</f>
        <v>22813.8</v>
      </c>
      <c r="E47" s="10">
        <f t="shared" si="13"/>
        <v>4335406.24</v>
      </c>
      <c r="F47" s="10">
        <f t="shared" si="13"/>
        <v>130062.19</v>
      </c>
      <c r="G47" s="10">
        <f t="shared" si="13"/>
        <v>1500000</v>
      </c>
      <c r="H47" s="10">
        <f t="shared" si="13"/>
        <v>45000</v>
      </c>
      <c r="I47" s="2"/>
    </row>
    <row r="48" spans="1:9" ht="39.6" outlineLevel="5" x14ac:dyDescent="0.3">
      <c r="A48" s="30" t="s">
        <v>183</v>
      </c>
      <c r="B48" s="31">
        <v>1700392610</v>
      </c>
      <c r="C48" s="10">
        <v>319102.34999999998</v>
      </c>
      <c r="D48" s="10">
        <v>0</v>
      </c>
      <c r="E48" s="10"/>
      <c r="F48" s="32"/>
      <c r="G48" s="8"/>
      <c r="H48" s="25"/>
      <c r="I48" s="2"/>
    </row>
    <row r="49" spans="1:9" ht="26.4" outlineLevel="5" x14ac:dyDescent="0.3">
      <c r="A49" s="30" t="s">
        <v>150</v>
      </c>
      <c r="B49" s="31" t="s">
        <v>148</v>
      </c>
      <c r="C49" s="10">
        <v>9869.15</v>
      </c>
      <c r="D49" s="10">
        <v>9869.15</v>
      </c>
      <c r="E49" s="10"/>
      <c r="F49" s="32"/>
      <c r="G49" s="8"/>
      <c r="H49" s="25"/>
      <c r="I49" s="2"/>
    </row>
    <row r="50" spans="1:9" ht="39.6" outlineLevel="5" x14ac:dyDescent="0.3">
      <c r="A50" s="30" t="s">
        <v>151</v>
      </c>
      <c r="B50" s="31">
        <v>1700392611</v>
      </c>
      <c r="C50" s="10">
        <v>120073.39</v>
      </c>
      <c r="D50" s="10">
        <v>0</v>
      </c>
      <c r="E50" s="10"/>
      <c r="F50" s="32"/>
      <c r="G50" s="8"/>
      <c r="H50" s="25"/>
      <c r="I50" s="2"/>
    </row>
    <row r="51" spans="1:9" ht="39.6" outlineLevel="5" x14ac:dyDescent="0.3">
      <c r="A51" s="30" t="s">
        <v>151</v>
      </c>
      <c r="B51" s="31" t="s">
        <v>149</v>
      </c>
      <c r="C51" s="10">
        <v>3713.61</v>
      </c>
      <c r="D51" s="10">
        <v>3713.61</v>
      </c>
      <c r="E51" s="10"/>
      <c r="F51" s="32"/>
      <c r="G51" s="8"/>
      <c r="H51" s="25"/>
      <c r="I51" s="2"/>
    </row>
    <row r="52" spans="1:9" ht="39.6" outlineLevel="5" x14ac:dyDescent="0.3">
      <c r="A52" s="30" t="s">
        <v>153</v>
      </c>
      <c r="B52" s="31">
        <v>1700392612</v>
      </c>
      <c r="C52" s="10">
        <v>120073.39</v>
      </c>
      <c r="D52" s="10">
        <v>0</v>
      </c>
      <c r="E52" s="10"/>
      <c r="F52" s="32"/>
      <c r="G52" s="8"/>
      <c r="H52" s="25"/>
      <c r="I52" s="2"/>
    </row>
    <row r="53" spans="1:9" ht="26.4" outlineLevel="5" x14ac:dyDescent="0.3">
      <c r="A53" s="30" t="s">
        <v>182</v>
      </c>
      <c r="B53" s="31" t="s">
        <v>152</v>
      </c>
      <c r="C53" s="10">
        <v>3713.61</v>
      </c>
      <c r="D53" s="10">
        <v>3713.61</v>
      </c>
      <c r="E53" s="10"/>
      <c r="F53" s="32"/>
      <c r="G53" s="8"/>
      <c r="H53" s="25"/>
      <c r="I53" s="2"/>
    </row>
    <row r="54" spans="1:9" ht="39.6" outlineLevel="5" x14ac:dyDescent="0.3">
      <c r="A54" s="30" t="s">
        <v>155</v>
      </c>
      <c r="B54" s="31">
        <v>1700392613</v>
      </c>
      <c r="C54" s="10">
        <v>178397.03</v>
      </c>
      <c r="D54" s="10">
        <v>0</v>
      </c>
      <c r="E54" s="10"/>
      <c r="F54" s="32"/>
      <c r="G54" s="8"/>
      <c r="H54" s="25"/>
      <c r="I54" s="2"/>
    </row>
    <row r="55" spans="1:9" ht="26.4" outlineLevel="5" x14ac:dyDescent="0.3">
      <c r="A55" s="30" t="s">
        <v>181</v>
      </c>
      <c r="B55" s="31" t="s">
        <v>154</v>
      </c>
      <c r="C55" s="10">
        <v>5517.43</v>
      </c>
      <c r="D55" s="10">
        <v>5517.43</v>
      </c>
      <c r="E55" s="10"/>
      <c r="F55" s="33"/>
      <c r="G55" s="8"/>
      <c r="H55" s="25"/>
      <c r="I55" s="2"/>
    </row>
    <row r="56" spans="1:9" ht="39.6" outlineLevel="5" x14ac:dyDescent="0.3">
      <c r="A56" s="30" t="s">
        <v>157</v>
      </c>
      <c r="B56" s="31">
        <v>1700392614</v>
      </c>
      <c r="C56" s="10">
        <v>0</v>
      </c>
      <c r="D56" s="42"/>
      <c r="E56" s="10">
        <v>477240</v>
      </c>
      <c r="F56" s="10">
        <v>0</v>
      </c>
      <c r="G56" s="8"/>
      <c r="H56" s="25"/>
      <c r="I56" s="2"/>
    </row>
    <row r="57" spans="1:9" ht="26.4" outlineLevel="5" x14ac:dyDescent="0.3">
      <c r="A57" s="30" t="s">
        <v>180</v>
      </c>
      <c r="B57" s="31" t="s">
        <v>156</v>
      </c>
      <c r="C57" s="10"/>
      <c r="D57" s="42"/>
      <c r="E57" s="10">
        <v>14760</v>
      </c>
      <c r="F57" s="10">
        <v>14760</v>
      </c>
      <c r="G57" s="8"/>
      <c r="H57" s="25"/>
      <c r="I57" s="2"/>
    </row>
    <row r="58" spans="1:9" ht="39.6" outlineLevel="5" x14ac:dyDescent="0.3">
      <c r="A58" s="30" t="s">
        <v>159</v>
      </c>
      <c r="B58" s="31">
        <v>1700392615</v>
      </c>
      <c r="C58" s="10"/>
      <c r="D58" s="42"/>
      <c r="E58" s="10">
        <v>901522.66</v>
      </c>
      <c r="F58" s="10">
        <v>0</v>
      </c>
      <c r="G58" s="8"/>
      <c r="H58" s="25"/>
      <c r="I58" s="2"/>
    </row>
    <row r="59" spans="1:9" ht="26.4" outlineLevel="5" x14ac:dyDescent="0.3">
      <c r="A59" s="30" t="s">
        <v>179</v>
      </c>
      <c r="B59" s="31" t="s">
        <v>158</v>
      </c>
      <c r="C59" s="10"/>
      <c r="D59" s="42"/>
      <c r="E59" s="10">
        <v>27882.15</v>
      </c>
      <c r="F59" s="10">
        <v>27882.15</v>
      </c>
      <c r="G59" s="8"/>
      <c r="H59" s="25"/>
      <c r="I59" s="2"/>
    </row>
    <row r="60" spans="1:9" ht="39.6" outlineLevel="5" x14ac:dyDescent="0.3">
      <c r="A60" s="30" t="s">
        <v>161</v>
      </c>
      <c r="B60" s="31">
        <v>1700392616</v>
      </c>
      <c r="C60" s="10"/>
      <c r="D60" s="42"/>
      <c r="E60" s="10">
        <v>901522.67</v>
      </c>
      <c r="F60" s="10">
        <v>0</v>
      </c>
      <c r="G60" s="8"/>
      <c r="H60" s="25"/>
      <c r="I60" s="2"/>
    </row>
    <row r="61" spans="1:9" ht="26.4" outlineLevel="5" x14ac:dyDescent="0.3">
      <c r="A61" s="30" t="s">
        <v>178</v>
      </c>
      <c r="B61" s="31" t="s">
        <v>160</v>
      </c>
      <c r="C61" s="10"/>
      <c r="D61" s="42"/>
      <c r="E61" s="10">
        <v>27882.14</v>
      </c>
      <c r="F61" s="10">
        <v>27882.14</v>
      </c>
      <c r="G61" s="8"/>
      <c r="H61" s="25"/>
      <c r="I61" s="2"/>
    </row>
    <row r="62" spans="1:9" ht="39.6" outlineLevel="5" x14ac:dyDescent="0.3">
      <c r="A62" s="30" t="s">
        <v>163</v>
      </c>
      <c r="B62" s="31">
        <v>1700392617</v>
      </c>
      <c r="C62" s="10"/>
      <c r="D62" s="42"/>
      <c r="E62" s="10">
        <v>1803036.6</v>
      </c>
      <c r="F62" s="10">
        <v>0</v>
      </c>
      <c r="G62" s="8"/>
      <c r="H62" s="25"/>
      <c r="I62" s="2"/>
    </row>
    <row r="63" spans="1:9" ht="26.4" outlineLevel="5" x14ac:dyDescent="0.3">
      <c r="A63" s="30" t="s">
        <v>177</v>
      </c>
      <c r="B63" s="31" t="s">
        <v>162</v>
      </c>
      <c r="C63" s="10"/>
      <c r="D63" s="42"/>
      <c r="E63" s="10">
        <v>55764.02</v>
      </c>
      <c r="F63" s="10">
        <v>55764.02</v>
      </c>
      <c r="G63" s="8"/>
      <c r="H63" s="25"/>
      <c r="I63" s="2"/>
    </row>
    <row r="64" spans="1:9" ht="39.6" outlineLevel="5" x14ac:dyDescent="0.3">
      <c r="A64" s="30" t="s">
        <v>165</v>
      </c>
      <c r="B64" s="31">
        <v>1700392618</v>
      </c>
      <c r="C64" s="10"/>
      <c r="D64" s="42"/>
      <c r="E64" s="10">
        <v>122022.12</v>
      </c>
      <c r="F64" s="10">
        <v>0</v>
      </c>
      <c r="G64" s="8"/>
      <c r="H64" s="25"/>
      <c r="I64" s="2"/>
    </row>
    <row r="65" spans="1:9" ht="26.4" outlineLevel="5" x14ac:dyDescent="0.3">
      <c r="A65" s="30" t="s">
        <v>176</v>
      </c>
      <c r="B65" s="31" t="s">
        <v>164</v>
      </c>
      <c r="C65" s="34"/>
      <c r="D65" s="43"/>
      <c r="E65" s="34">
        <v>3773.88</v>
      </c>
      <c r="F65" s="10">
        <v>3773.88</v>
      </c>
      <c r="G65" s="35"/>
      <c r="H65" s="25"/>
      <c r="I65" s="2"/>
    </row>
    <row r="66" spans="1:9" ht="39.6" outlineLevel="5" x14ac:dyDescent="0.3">
      <c r="A66" s="30" t="s">
        <v>167</v>
      </c>
      <c r="B66" s="31">
        <v>1700392619</v>
      </c>
      <c r="C66" s="34"/>
      <c r="D66" s="43"/>
      <c r="E66" s="34"/>
      <c r="F66" s="10"/>
      <c r="G66" s="10">
        <v>1455000</v>
      </c>
      <c r="H66" s="36">
        <v>0</v>
      </c>
      <c r="I66" s="2"/>
    </row>
    <row r="67" spans="1:9" ht="26.4" outlineLevel="5" x14ac:dyDescent="0.3">
      <c r="A67" s="30" t="s">
        <v>175</v>
      </c>
      <c r="B67" s="31" t="s">
        <v>166</v>
      </c>
      <c r="C67" s="34"/>
      <c r="D67" s="43"/>
      <c r="E67" s="34"/>
      <c r="F67" s="10"/>
      <c r="G67" s="10">
        <v>45000</v>
      </c>
      <c r="H67" s="36">
        <v>45000</v>
      </c>
      <c r="I67" s="2"/>
    </row>
    <row r="68" spans="1:9" outlineLevel="5" x14ac:dyDescent="0.3">
      <c r="A68" s="30" t="s">
        <v>146</v>
      </c>
      <c r="B68" s="31">
        <v>1700400000</v>
      </c>
      <c r="C68" s="10">
        <f>SUM(C69:C88)</f>
        <v>2545711</v>
      </c>
      <c r="D68" s="10">
        <f t="shared" ref="D68:H68" si="14">SUM(D69:D88)</f>
        <v>76371.329999999987</v>
      </c>
      <c r="E68" s="10">
        <f t="shared" si="14"/>
        <v>2296360</v>
      </c>
      <c r="F68" s="10">
        <f t="shared" si="14"/>
        <v>68890.8</v>
      </c>
      <c r="G68" s="10">
        <f t="shared" si="14"/>
        <v>3550000</v>
      </c>
      <c r="H68" s="10">
        <f t="shared" si="14"/>
        <v>136500</v>
      </c>
      <c r="I68" s="2"/>
    </row>
    <row r="69" spans="1:9" ht="39.6" outlineLevel="5" x14ac:dyDescent="0.3">
      <c r="A69" s="30" t="s">
        <v>173</v>
      </c>
      <c r="B69" s="31">
        <v>1700492620</v>
      </c>
      <c r="C69" s="10">
        <v>435704.6</v>
      </c>
      <c r="D69" s="10">
        <v>0</v>
      </c>
      <c r="E69" s="10"/>
      <c r="F69" s="42"/>
      <c r="G69" s="10"/>
      <c r="H69" s="32"/>
      <c r="I69" s="2"/>
    </row>
    <row r="70" spans="1:9" ht="26.4" outlineLevel="5" x14ac:dyDescent="0.3">
      <c r="A70" s="30" t="s">
        <v>174</v>
      </c>
      <c r="B70" s="31" t="s">
        <v>168</v>
      </c>
      <c r="C70" s="10">
        <v>13475.4</v>
      </c>
      <c r="D70" s="10">
        <v>13475.4</v>
      </c>
      <c r="E70" s="10"/>
      <c r="F70" s="42"/>
      <c r="G70" s="10"/>
      <c r="H70" s="32"/>
      <c r="I70" s="2"/>
    </row>
    <row r="71" spans="1:9" ht="39.6" outlineLevel="5" x14ac:dyDescent="0.3">
      <c r="A71" s="30" t="s">
        <v>170</v>
      </c>
      <c r="B71" s="31">
        <v>1700492621</v>
      </c>
      <c r="C71" s="10">
        <v>749244.49</v>
      </c>
      <c r="D71" s="10">
        <v>0</v>
      </c>
      <c r="E71" s="10"/>
      <c r="F71" s="42"/>
      <c r="G71" s="10"/>
      <c r="H71" s="32"/>
      <c r="I71" s="2"/>
    </row>
    <row r="72" spans="1:9" ht="39.6" outlineLevel="5" x14ac:dyDescent="0.3">
      <c r="A72" s="30" t="s">
        <v>170</v>
      </c>
      <c r="B72" s="31" t="s">
        <v>169</v>
      </c>
      <c r="C72" s="10">
        <v>23172.51</v>
      </c>
      <c r="D72" s="10">
        <v>23172.51</v>
      </c>
      <c r="E72" s="10"/>
      <c r="F72" s="42"/>
      <c r="G72" s="10"/>
      <c r="H72" s="32"/>
      <c r="I72" s="2"/>
    </row>
    <row r="73" spans="1:9" ht="39.6" outlineLevel="5" x14ac:dyDescent="0.3">
      <c r="A73" s="30" t="s">
        <v>219</v>
      </c>
      <c r="B73" s="31">
        <v>1700492622</v>
      </c>
      <c r="C73" s="10">
        <v>1284390.58</v>
      </c>
      <c r="D73" s="10">
        <v>0</v>
      </c>
      <c r="E73" s="10"/>
      <c r="F73" s="42"/>
      <c r="G73" s="10"/>
      <c r="H73" s="32"/>
      <c r="I73" s="2"/>
    </row>
    <row r="74" spans="1:9" ht="26.4" outlineLevel="5" x14ac:dyDescent="0.3">
      <c r="A74" s="30" t="s">
        <v>172</v>
      </c>
      <c r="B74" s="31" t="s">
        <v>171</v>
      </c>
      <c r="C74" s="10">
        <v>39723.42</v>
      </c>
      <c r="D74" s="10">
        <v>39723.42</v>
      </c>
      <c r="E74" s="10"/>
      <c r="F74" s="42"/>
      <c r="G74" s="10"/>
      <c r="H74" s="32"/>
      <c r="I74" s="2"/>
    </row>
    <row r="75" spans="1:9" ht="39.6" outlineLevel="5" x14ac:dyDescent="0.3">
      <c r="A75" s="30" t="s">
        <v>185</v>
      </c>
      <c r="B75" s="31">
        <v>1700492623</v>
      </c>
      <c r="C75" s="10"/>
      <c r="D75" s="42"/>
      <c r="E75" s="10">
        <v>435704.6</v>
      </c>
      <c r="F75" s="10">
        <v>0</v>
      </c>
      <c r="G75" s="10"/>
      <c r="H75" s="32"/>
      <c r="I75" s="2"/>
    </row>
    <row r="76" spans="1:9" ht="26.4" outlineLevel="5" x14ac:dyDescent="0.3">
      <c r="A76" s="30" t="s">
        <v>186</v>
      </c>
      <c r="B76" s="31" t="s">
        <v>184</v>
      </c>
      <c r="C76" s="10"/>
      <c r="D76" s="42"/>
      <c r="E76" s="10">
        <v>13475.4</v>
      </c>
      <c r="F76" s="10">
        <v>13475.4</v>
      </c>
      <c r="G76" s="10"/>
      <c r="H76" s="32"/>
      <c r="I76" s="2"/>
    </row>
    <row r="77" spans="1:9" ht="39.6" outlineLevel="5" x14ac:dyDescent="0.3">
      <c r="A77" s="30" t="s">
        <v>188</v>
      </c>
      <c r="B77" s="31">
        <v>1700492624</v>
      </c>
      <c r="C77" s="10"/>
      <c r="D77" s="42"/>
      <c r="E77" s="10">
        <v>337560</v>
      </c>
      <c r="F77" s="10">
        <v>0</v>
      </c>
      <c r="G77" s="10"/>
      <c r="H77" s="32"/>
      <c r="I77" s="2"/>
    </row>
    <row r="78" spans="1:9" ht="26.4" outlineLevel="5" x14ac:dyDescent="0.3">
      <c r="A78" s="30" t="s">
        <v>189</v>
      </c>
      <c r="B78" s="31" t="s">
        <v>187</v>
      </c>
      <c r="C78" s="10"/>
      <c r="D78" s="42"/>
      <c r="E78" s="10">
        <v>10440</v>
      </c>
      <c r="F78" s="10">
        <v>10440</v>
      </c>
      <c r="G78" s="10"/>
      <c r="H78" s="32"/>
      <c r="I78" s="2"/>
    </row>
    <row r="79" spans="1:9" ht="39.6" outlineLevel="5" x14ac:dyDescent="0.3">
      <c r="A79" s="30" t="s">
        <v>191</v>
      </c>
      <c r="B79" s="31">
        <v>1700492625</v>
      </c>
      <c r="C79" s="10"/>
      <c r="D79" s="42"/>
      <c r="E79" s="10">
        <v>1018500</v>
      </c>
      <c r="F79" s="10">
        <v>0</v>
      </c>
      <c r="G79" s="10"/>
      <c r="H79" s="32"/>
      <c r="I79" s="2"/>
    </row>
    <row r="80" spans="1:9" ht="26.4" outlineLevel="5" x14ac:dyDescent="0.3">
      <c r="A80" s="30" t="s">
        <v>192</v>
      </c>
      <c r="B80" s="31" t="s">
        <v>190</v>
      </c>
      <c r="C80" s="10"/>
      <c r="D80" s="42"/>
      <c r="E80" s="10">
        <v>31500</v>
      </c>
      <c r="F80" s="10">
        <v>31500</v>
      </c>
      <c r="G80" s="10"/>
      <c r="H80" s="32"/>
      <c r="I80" s="2"/>
    </row>
    <row r="81" spans="1:9" ht="42" customHeight="1" outlineLevel="5" x14ac:dyDescent="0.3">
      <c r="A81" s="30" t="s">
        <v>193</v>
      </c>
      <c r="B81" s="31">
        <v>1700492626</v>
      </c>
      <c r="C81" s="10"/>
      <c r="D81" s="42"/>
      <c r="E81" s="10">
        <v>435704.6</v>
      </c>
      <c r="F81" s="10">
        <v>0</v>
      </c>
      <c r="G81" s="10"/>
      <c r="H81" s="37"/>
      <c r="I81" s="2"/>
    </row>
    <row r="82" spans="1:9" ht="25.5" customHeight="1" outlineLevel="5" x14ac:dyDescent="0.3">
      <c r="A82" s="30" t="s">
        <v>195</v>
      </c>
      <c r="B82" s="31" t="s">
        <v>194</v>
      </c>
      <c r="C82" s="10"/>
      <c r="D82" s="42"/>
      <c r="E82" s="10">
        <v>13475.4</v>
      </c>
      <c r="F82" s="10">
        <v>13475.4</v>
      </c>
      <c r="G82" s="10"/>
      <c r="H82" s="10"/>
      <c r="I82" s="2"/>
    </row>
    <row r="83" spans="1:9" ht="39.6" outlineLevel="5" x14ac:dyDescent="0.3">
      <c r="A83" s="30" t="s">
        <v>196</v>
      </c>
      <c r="B83" s="31">
        <v>1700492627</v>
      </c>
      <c r="C83" s="10"/>
      <c r="D83" s="42"/>
      <c r="E83" s="10"/>
      <c r="F83" s="42"/>
      <c r="G83" s="10">
        <v>1455000</v>
      </c>
      <c r="H83" s="10">
        <v>0</v>
      </c>
      <c r="I83" s="2"/>
    </row>
    <row r="84" spans="1:9" ht="26.4" outlineLevel="5" x14ac:dyDescent="0.3">
      <c r="A84" s="30" t="s">
        <v>198</v>
      </c>
      <c r="B84" s="31" t="s">
        <v>197</v>
      </c>
      <c r="C84" s="10"/>
      <c r="D84" s="42"/>
      <c r="E84" s="10"/>
      <c r="F84" s="42"/>
      <c r="G84" s="10">
        <v>45000</v>
      </c>
      <c r="H84" s="10">
        <v>45000</v>
      </c>
      <c r="I84" s="2"/>
    </row>
    <row r="85" spans="1:9" ht="52.8" outlineLevel="5" x14ac:dyDescent="0.3">
      <c r="A85" s="30" t="s">
        <v>199</v>
      </c>
      <c r="B85" s="31">
        <v>1700492628</v>
      </c>
      <c r="C85" s="10"/>
      <c r="D85" s="42"/>
      <c r="E85" s="10"/>
      <c r="F85" s="42"/>
      <c r="G85" s="10">
        <v>1018500</v>
      </c>
      <c r="H85" s="10">
        <v>0</v>
      </c>
      <c r="I85" s="2"/>
    </row>
    <row r="86" spans="1:9" ht="39.6" outlineLevel="5" x14ac:dyDescent="0.3">
      <c r="A86" s="30" t="s">
        <v>200</v>
      </c>
      <c r="B86" s="31" t="s">
        <v>201</v>
      </c>
      <c r="C86" s="10"/>
      <c r="D86" s="42"/>
      <c r="E86" s="10"/>
      <c r="F86" s="42"/>
      <c r="G86" s="10">
        <v>31500</v>
      </c>
      <c r="H86" s="10">
        <v>31500</v>
      </c>
      <c r="I86" s="2"/>
    </row>
    <row r="87" spans="1:9" ht="52.8" outlineLevel="5" x14ac:dyDescent="0.3">
      <c r="A87" s="30" t="s">
        <v>202</v>
      </c>
      <c r="B87" s="31">
        <v>1700492629</v>
      </c>
      <c r="C87" s="10"/>
      <c r="D87" s="42"/>
      <c r="E87" s="10"/>
      <c r="F87" s="42"/>
      <c r="G87" s="10">
        <v>970000</v>
      </c>
      <c r="H87" s="10">
        <v>30000</v>
      </c>
      <c r="I87" s="2"/>
    </row>
    <row r="88" spans="1:9" ht="39.6" outlineLevel="5" x14ac:dyDescent="0.3">
      <c r="A88" s="30" t="s">
        <v>204</v>
      </c>
      <c r="B88" s="31" t="s">
        <v>203</v>
      </c>
      <c r="C88" s="10"/>
      <c r="D88" s="42"/>
      <c r="E88" s="10"/>
      <c r="F88" s="42"/>
      <c r="G88" s="10">
        <v>30000</v>
      </c>
      <c r="H88" s="10">
        <v>30000</v>
      </c>
      <c r="I88" s="2"/>
    </row>
    <row r="89" spans="1:9" ht="26.4" outlineLevel="5" x14ac:dyDescent="0.3">
      <c r="A89" s="30" t="s">
        <v>147</v>
      </c>
      <c r="B89" s="31">
        <v>1700500000</v>
      </c>
      <c r="C89" s="10">
        <f>SUM(C90:C95)</f>
        <v>0</v>
      </c>
      <c r="D89" s="10">
        <f t="shared" ref="D89:H89" si="15">SUM(D90:D95)</f>
        <v>0</v>
      </c>
      <c r="E89" s="10">
        <f t="shared" si="15"/>
        <v>0</v>
      </c>
      <c r="F89" s="10">
        <f t="shared" si="15"/>
        <v>0</v>
      </c>
      <c r="G89" s="10">
        <f t="shared" si="15"/>
        <v>1581766.24</v>
      </c>
      <c r="H89" s="10">
        <f t="shared" si="15"/>
        <v>47452.29</v>
      </c>
      <c r="I89" s="2"/>
    </row>
    <row r="90" spans="1:9" ht="39.6" outlineLevel="5" x14ac:dyDescent="0.3">
      <c r="A90" s="30" t="s">
        <v>206</v>
      </c>
      <c r="B90" s="31">
        <v>1700592630</v>
      </c>
      <c r="C90" s="10"/>
      <c r="D90" s="42"/>
      <c r="E90" s="10"/>
      <c r="F90" s="42"/>
      <c r="G90" s="10">
        <v>524770</v>
      </c>
      <c r="H90" s="10">
        <v>0</v>
      </c>
      <c r="I90" s="2"/>
    </row>
    <row r="91" spans="1:9" ht="26.4" outlineLevel="5" x14ac:dyDescent="0.3">
      <c r="A91" s="30" t="s">
        <v>207</v>
      </c>
      <c r="B91" s="31" t="s">
        <v>205</v>
      </c>
      <c r="C91" s="10"/>
      <c r="D91" s="42"/>
      <c r="E91" s="10"/>
      <c r="F91" s="42"/>
      <c r="G91" s="10">
        <v>16230</v>
      </c>
      <c r="H91" s="10">
        <v>16230</v>
      </c>
      <c r="I91" s="2"/>
    </row>
    <row r="92" spans="1:9" ht="26.4" outlineLevel="5" x14ac:dyDescent="0.3">
      <c r="A92" s="30" t="s">
        <v>208</v>
      </c>
      <c r="B92" s="31">
        <v>1700592631</v>
      </c>
      <c r="C92" s="10"/>
      <c r="D92" s="42"/>
      <c r="E92" s="10"/>
      <c r="F92" s="42"/>
      <c r="G92" s="10">
        <v>485000</v>
      </c>
      <c r="H92" s="10">
        <v>0</v>
      </c>
      <c r="I92" s="2"/>
    </row>
    <row r="93" spans="1:9" outlineLevel="5" x14ac:dyDescent="0.3">
      <c r="A93" s="30" t="s">
        <v>209</v>
      </c>
      <c r="B93" s="31" t="s">
        <v>210</v>
      </c>
      <c r="C93" s="10"/>
      <c r="D93" s="42"/>
      <c r="E93" s="10"/>
      <c r="F93" s="42"/>
      <c r="G93" s="10">
        <v>15000</v>
      </c>
      <c r="H93" s="10">
        <v>15000</v>
      </c>
      <c r="I93" s="2"/>
    </row>
    <row r="94" spans="1:9" ht="28.5" customHeight="1" outlineLevel="5" x14ac:dyDescent="0.3">
      <c r="A94" s="30" t="s">
        <v>212</v>
      </c>
      <c r="B94" s="38">
        <v>1700592632</v>
      </c>
      <c r="C94" s="34"/>
      <c r="D94" s="43"/>
      <c r="E94" s="34"/>
      <c r="F94" s="43"/>
      <c r="G94" s="34">
        <v>524543.25</v>
      </c>
      <c r="H94" s="34">
        <v>0</v>
      </c>
      <c r="I94" s="2"/>
    </row>
    <row r="95" spans="1:9" ht="18" customHeight="1" outlineLevel="5" x14ac:dyDescent="0.3">
      <c r="A95" s="26" t="s">
        <v>213</v>
      </c>
      <c r="B95" s="15" t="s">
        <v>211</v>
      </c>
      <c r="C95" s="10"/>
      <c r="D95" s="42"/>
      <c r="E95" s="10"/>
      <c r="F95" s="42"/>
      <c r="G95" s="10">
        <v>16222.99</v>
      </c>
      <c r="H95" s="10">
        <v>16222.29</v>
      </c>
      <c r="I95" s="2"/>
    </row>
    <row r="96" spans="1:9" ht="26.4" outlineLevel="6" x14ac:dyDescent="0.3">
      <c r="A96" s="30" t="s">
        <v>99</v>
      </c>
      <c r="B96" s="24">
        <v>1800000000</v>
      </c>
      <c r="C96" s="25">
        <f>C97</f>
        <v>500000</v>
      </c>
      <c r="D96" s="25">
        <f t="shared" ref="D96:H96" si="16">D97</f>
        <v>500000</v>
      </c>
      <c r="E96" s="25">
        <f t="shared" si="16"/>
        <v>0</v>
      </c>
      <c r="F96" s="25">
        <f t="shared" si="16"/>
        <v>0</v>
      </c>
      <c r="G96" s="25">
        <f t="shared" si="16"/>
        <v>0</v>
      </c>
      <c r="H96" s="25">
        <f t="shared" si="16"/>
        <v>0</v>
      </c>
      <c r="I96" s="2"/>
    </row>
    <row r="97" spans="1:9" outlineLevel="7" x14ac:dyDescent="0.3">
      <c r="A97" s="30" t="s">
        <v>100</v>
      </c>
      <c r="B97" s="9">
        <v>1800100000</v>
      </c>
      <c r="C97" s="8">
        <f>C98</f>
        <v>500000</v>
      </c>
      <c r="D97" s="8">
        <f t="shared" ref="D97:H97" si="17">D98</f>
        <v>500000</v>
      </c>
      <c r="E97" s="8">
        <f t="shared" si="17"/>
        <v>0</v>
      </c>
      <c r="F97" s="8">
        <f t="shared" si="17"/>
        <v>0</v>
      </c>
      <c r="G97" s="8">
        <f t="shared" si="17"/>
        <v>0</v>
      </c>
      <c r="H97" s="8">
        <f t="shared" si="17"/>
        <v>0</v>
      </c>
      <c r="I97" s="2"/>
    </row>
    <row r="98" spans="1:9" ht="26.4" outlineLevel="2" x14ac:dyDescent="0.3">
      <c r="A98" s="30" t="s">
        <v>120</v>
      </c>
      <c r="B98" s="9">
        <v>1800106022</v>
      </c>
      <c r="C98" s="8">
        <v>500000</v>
      </c>
      <c r="D98" s="8">
        <v>500000</v>
      </c>
      <c r="E98" s="8">
        <v>0</v>
      </c>
      <c r="F98" s="8">
        <v>0</v>
      </c>
      <c r="G98" s="8">
        <v>0</v>
      </c>
      <c r="H98" s="8">
        <v>0</v>
      </c>
      <c r="I98" s="2"/>
    </row>
    <row r="99" spans="1:9" ht="26.4" outlineLevel="3" x14ac:dyDescent="0.3">
      <c r="A99" s="30" t="s">
        <v>101</v>
      </c>
      <c r="B99" s="9">
        <v>1900000000</v>
      </c>
      <c r="C99" s="8">
        <f>C100</f>
        <v>369839.74</v>
      </c>
      <c r="D99" s="8">
        <f t="shared" ref="D99:H99" si="18">D100</f>
        <v>69780.19</v>
      </c>
      <c r="E99" s="8">
        <f t="shared" si="18"/>
        <v>0</v>
      </c>
      <c r="F99" s="8">
        <f t="shared" si="18"/>
        <v>0</v>
      </c>
      <c r="G99" s="8">
        <f t="shared" si="18"/>
        <v>0</v>
      </c>
      <c r="H99" s="8">
        <f t="shared" si="18"/>
        <v>0</v>
      </c>
      <c r="I99" s="2"/>
    </row>
    <row r="100" spans="1:9" ht="50.25" customHeight="1" outlineLevel="4" x14ac:dyDescent="0.3">
      <c r="A100" s="30" t="s">
        <v>102</v>
      </c>
      <c r="B100" s="9">
        <v>1900100000</v>
      </c>
      <c r="C100" s="8">
        <f>C101+C102</f>
        <v>369839.74</v>
      </c>
      <c r="D100" s="8">
        <f t="shared" ref="D100:H100" si="19">D101+D102</f>
        <v>69780.19</v>
      </c>
      <c r="E100" s="8">
        <f t="shared" si="19"/>
        <v>0</v>
      </c>
      <c r="F100" s="8">
        <f t="shared" si="19"/>
        <v>0</v>
      </c>
      <c r="G100" s="8">
        <f t="shared" si="19"/>
        <v>0</v>
      </c>
      <c r="H100" s="8">
        <f t="shared" si="19"/>
        <v>0</v>
      </c>
      <c r="I100" s="2"/>
    </row>
    <row r="101" spans="1:9" ht="26.4" outlineLevel="5" x14ac:dyDescent="0.3">
      <c r="A101" s="30" t="s">
        <v>7</v>
      </c>
      <c r="B101" s="9">
        <v>1900192620</v>
      </c>
      <c r="C101" s="8">
        <v>300059.55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2"/>
    </row>
    <row r="102" spans="1:9" ht="39.6" outlineLevel="6" x14ac:dyDescent="0.3">
      <c r="A102" s="30" t="s">
        <v>103</v>
      </c>
      <c r="B102" s="9" t="s">
        <v>104</v>
      </c>
      <c r="C102" s="8">
        <v>69780.19</v>
      </c>
      <c r="D102" s="8">
        <v>69780.19</v>
      </c>
      <c r="E102" s="8">
        <v>0</v>
      </c>
      <c r="F102" s="8">
        <v>0</v>
      </c>
      <c r="G102" s="8">
        <v>0</v>
      </c>
      <c r="H102" s="8">
        <v>0</v>
      </c>
      <c r="I102" s="2"/>
    </row>
    <row r="103" spans="1:9" ht="26.4" outlineLevel="7" x14ac:dyDescent="0.3">
      <c r="A103" s="30" t="s">
        <v>110</v>
      </c>
      <c r="B103" s="9">
        <v>3300000000</v>
      </c>
      <c r="C103" s="8">
        <f>C104</f>
        <v>5258421</v>
      </c>
      <c r="D103" s="8">
        <f t="shared" ref="D103:H103" si="20">D104</f>
        <v>1200000</v>
      </c>
      <c r="E103" s="8">
        <f t="shared" si="20"/>
        <v>5191033.58</v>
      </c>
      <c r="F103" s="8">
        <f t="shared" si="20"/>
        <v>1200000</v>
      </c>
      <c r="G103" s="8">
        <f t="shared" si="20"/>
        <v>5287414.42</v>
      </c>
      <c r="H103" s="8">
        <f t="shared" si="20"/>
        <v>1200000</v>
      </c>
      <c r="I103" s="2"/>
    </row>
    <row r="104" spans="1:9" ht="32.25" customHeight="1" outlineLevel="2" x14ac:dyDescent="0.3">
      <c r="A104" s="30" t="s">
        <v>31</v>
      </c>
      <c r="B104" s="9">
        <v>3000100000</v>
      </c>
      <c r="C104" s="8">
        <f>C105</f>
        <v>5258421</v>
      </c>
      <c r="D104" s="8">
        <f t="shared" ref="D104:H104" si="21">D105</f>
        <v>1200000</v>
      </c>
      <c r="E104" s="8">
        <f t="shared" si="21"/>
        <v>5191033.58</v>
      </c>
      <c r="F104" s="8">
        <f t="shared" si="21"/>
        <v>1200000</v>
      </c>
      <c r="G104" s="8">
        <f t="shared" si="21"/>
        <v>5287414.42</v>
      </c>
      <c r="H104" s="8">
        <f t="shared" si="21"/>
        <v>1200000</v>
      </c>
      <c r="I104" s="2"/>
    </row>
    <row r="105" spans="1:9" ht="46.5" customHeight="1" outlineLevel="3" x14ac:dyDescent="0.3">
      <c r="A105" s="30" t="s">
        <v>32</v>
      </c>
      <c r="B105" s="9" t="s">
        <v>33</v>
      </c>
      <c r="C105" s="8">
        <v>5258421</v>
      </c>
      <c r="D105" s="8">
        <v>1200000</v>
      </c>
      <c r="E105" s="8">
        <v>5191033.58</v>
      </c>
      <c r="F105" s="8">
        <v>1200000</v>
      </c>
      <c r="G105" s="8">
        <v>5287414.42</v>
      </c>
      <c r="H105" s="8">
        <v>1200000</v>
      </c>
      <c r="I105" s="2"/>
    </row>
    <row r="106" spans="1:9" ht="26.4" outlineLevel="4" x14ac:dyDescent="0.3">
      <c r="A106" s="30" t="s">
        <v>63</v>
      </c>
      <c r="B106" s="9">
        <v>4000000000</v>
      </c>
      <c r="C106" s="8">
        <f>C107+C114+C124</f>
        <v>29310090</v>
      </c>
      <c r="D106" s="8">
        <f t="shared" ref="D106:H106" si="22">D107+D114+D124</f>
        <v>19310090</v>
      </c>
      <c r="E106" s="8">
        <f t="shared" si="22"/>
        <v>21317170</v>
      </c>
      <c r="F106" s="8">
        <f t="shared" si="22"/>
        <v>21317170</v>
      </c>
      <c r="G106" s="8">
        <f t="shared" si="22"/>
        <v>21317170</v>
      </c>
      <c r="H106" s="8">
        <f t="shared" si="22"/>
        <v>21317170</v>
      </c>
      <c r="I106" s="2"/>
    </row>
    <row r="107" spans="1:9" ht="26.4" outlineLevel="5" x14ac:dyDescent="0.3">
      <c r="A107" s="30" t="s">
        <v>1</v>
      </c>
      <c r="B107" s="9">
        <v>4000100000</v>
      </c>
      <c r="C107" s="8">
        <f>C108+C109+C110+C111+C112+C113</f>
        <v>13015579.640000001</v>
      </c>
      <c r="D107" s="8">
        <f t="shared" ref="D107:H107" si="23">D108+D109+D110+D111+D112+D113</f>
        <v>13015579.640000001</v>
      </c>
      <c r="E107" s="8">
        <f t="shared" si="23"/>
        <v>14224070</v>
      </c>
      <c r="F107" s="8">
        <f t="shared" si="23"/>
        <v>14224070</v>
      </c>
      <c r="G107" s="8">
        <f t="shared" si="23"/>
        <v>15304840</v>
      </c>
      <c r="H107" s="8">
        <f t="shared" si="23"/>
        <v>15304840</v>
      </c>
      <c r="I107" s="2"/>
    </row>
    <row r="108" spans="1:9" ht="26.4" outlineLevel="6" x14ac:dyDescent="0.3">
      <c r="A108" s="30" t="s">
        <v>64</v>
      </c>
      <c r="B108" s="9">
        <v>4000100401</v>
      </c>
      <c r="C108" s="8">
        <v>1000000</v>
      </c>
      <c r="D108" s="8">
        <v>1000000</v>
      </c>
      <c r="E108" s="8">
        <v>1070000</v>
      </c>
      <c r="F108" s="8">
        <v>1070000</v>
      </c>
      <c r="G108" s="8">
        <v>1155600</v>
      </c>
      <c r="H108" s="8">
        <v>1155600</v>
      </c>
      <c r="I108" s="2"/>
    </row>
    <row r="109" spans="1:9" ht="26.4" outlineLevel="7" x14ac:dyDescent="0.3">
      <c r="A109" s="30" t="s">
        <v>65</v>
      </c>
      <c r="B109" s="9">
        <v>4000100402</v>
      </c>
      <c r="C109" s="8">
        <v>1000000</v>
      </c>
      <c r="D109" s="8">
        <v>1000000</v>
      </c>
      <c r="E109" s="8">
        <v>1070000</v>
      </c>
      <c r="F109" s="8">
        <v>1070000</v>
      </c>
      <c r="G109" s="8">
        <v>1155600</v>
      </c>
      <c r="H109" s="8">
        <v>1155600</v>
      </c>
      <c r="I109" s="2"/>
    </row>
    <row r="110" spans="1:9" ht="26.4" outlineLevel="3" x14ac:dyDescent="0.3">
      <c r="A110" s="30" t="s">
        <v>66</v>
      </c>
      <c r="B110" s="9">
        <v>4000100403</v>
      </c>
      <c r="C110" s="8">
        <v>500000</v>
      </c>
      <c r="D110" s="8">
        <v>500000</v>
      </c>
      <c r="E110" s="8">
        <v>535000</v>
      </c>
      <c r="F110" s="8">
        <v>535000</v>
      </c>
      <c r="G110" s="8">
        <v>577800</v>
      </c>
      <c r="H110" s="8">
        <v>577800</v>
      </c>
      <c r="I110" s="2"/>
    </row>
    <row r="111" spans="1:9" ht="39.6" outlineLevel="4" x14ac:dyDescent="0.3">
      <c r="A111" s="30" t="s">
        <v>67</v>
      </c>
      <c r="B111" s="9">
        <v>4000100404</v>
      </c>
      <c r="C111" s="8">
        <v>7887449.6399999997</v>
      </c>
      <c r="D111" s="8">
        <v>7887449.6399999997</v>
      </c>
      <c r="E111" s="8">
        <v>8725970</v>
      </c>
      <c r="F111" s="8">
        <v>8725970</v>
      </c>
      <c r="G111" s="8">
        <v>9378780</v>
      </c>
      <c r="H111" s="8">
        <v>9378780</v>
      </c>
      <c r="I111" s="2"/>
    </row>
    <row r="112" spans="1:9" ht="35.25" customHeight="1" outlineLevel="5" x14ac:dyDescent="0.3">
      <c r="A112" s="30" t="s">
        <v>68</v>
      </c>
      <c r="B112" s="9">
        <v>4000100405</v>
      </c>
      <c r="C112" s="8">
        <v>500000</v>
      </c>
      <c r="D112" s="8">
        <v>500000</v>
      </c>
      <c r="E112" s="8">
        <v>535000</v>
      </c>
      <c r="F112" s="8">
        <v>535000</v>
      </c>
      <c r="G112" s="8">
        <v>577800</v>
      </c>
      <c r="H112" s="8">
        <v>577800</v>
      </c>
      <c r="I112" s="2"/>
    </row>
    <row r="113" spans="1:12" ht="26.4" outlineLevel="6" x14ac:dyDescent="0.3">
      <c r="A113" s="30" t="s">
        <v>69</v>
      </c>
      <c r="B113" s="9">
        <v>4000100406</v>
      </c>
      <c r="C113" s="8">
        <v>2128130</v>
      </c>
      <c r="D113" s="8">
        <v>2128130</v>
      </c>
      <c r="E113" s="8">
        <v>2288100</v>
      </c>
      <c r="F113" s="8">
        <v>2288100</v>
      </c>
      <c r="G113" s="8">
        <v>2459260</v>
      </c>
      <c r="H113" s="8">
        <v>2459260</v>
      </c>
      <c r="I113" s="2"/>
    </row>
    <row r="114" spans="1:12" ht="39.6" outlineLevel="7" x14ac:dyDescent="0.3">
      <c r="A114" s="30" t="s">
        <v>2</v>
      </c>
      <c r="B114" s="9">
        <v>4000200000</v>
      </c>
      <c r="C114" s="8">
        <f>C115+C116+C117+C118+C119+C120+C121+C122+C123</f>
        <v>13459510.359999999</v>
      </c>
      <c r="D114" s="8">
        <f t="shared" ref="D114:H114" si="24">D115+D116+D117+D118+D119+D120+D121+D122+D123</f>
        <v>3459510.3600000003</v>
      </c>
      <c r="E114" s="8">
        <f t="shared" si="24"/>
        <v>4623100</v>
      </c>
      <c r="F114" s="8">
        <f t="shared" si="24"/>
        <v>4623100</v>
      </c>
      <c r="G114" s="8">
        <f t="shared" si="24"/>
        <v>3344730</v>
      </c>
      <c r="H114" s="8">
        <f t="shared" si="24"/>
        <v>3344730</v>
      </c>
      <c r="I114" s="2"/>
    </row>
    <row r="115" spans="1:12" ht="26.4" outlineLevel="6" x14ac:dyDescent="0.3">
      <c r="A115" s="30" t="s">
        <v>70</v>
      </c>
      <c r="B115" s="9">
        <v>4000200407</v>
      </c>
      <c r="C115" s="8">
        <v>3150232</v>
      </c>
      <c r="D115" s="8">
        <v>3150232</v>
      </c>
      <c r="E115" s="8">
        <v>0</v>
      </c>
      <c r="F115" s="8">
        <v>0</v>
      </c>
      <c r="G115" s="8">
        <v>0</v>
      </c>
      <c r="H115" s="8">
        <v>0</v>
      </c>
      <c r="I115" s="2"/>
    </row>
    <row r="116" spans="1:12" ht="26.4" outlineLevel="6" x14ac:dyDescent="0.3">
      <c r="A116" s="30" t="s">
        <v>71</v>
      </c>
      <c r="B116" s="9">
        <v>4000200408</v>
      </c>
      <c r="C116" s="8">
        <v>0</v>
      </c>
      <c r="D116" s="8">
        <v>0</v>
      </c>
      <c r="E116" s="8">
        <v>4542292</v>
      </c>
      <c r="F116" s="8">
        <v>4542292</v>
      </c>
      <c r="G116" s="8">
        <v>3304326</v>
      </c>
      <c r="H116" s="8">
        <v>3304326</v>
      </c>
      <c r="I116" s="2"/>
    </row>
    <row r="117" spans="1:12" ht="26.4" outlineLevel="7" x14ac:dyDescent="0.3">
      <c r="A117" s="30" t="s">
        <v>72</v>
      </c>
      <c r="B117" s="9">
        <v>4000200411</v>
      </c>
      <c r="C117" s="8">
        <v>0</v>
      </c>
      <c r="D117" s="8">
        <v>0</v>
      </c>
      <c r="E117" s="8">
        <v>40404</v>
      </c>
      <c r="F117" s="8">
        <v>40404</v>
      </c>
      <c r="G117" s="8">
        <v>0</v>
      </c>
      <c r="H117" s="8">
        <v>0</v>
      </c>
      <c r="I117" s="2"/>
    </row>
    <row r="118" spans="1:12" ht="26.4" outlineLevel="6" x14ac:dyDescent="0.3">
      <c r="A118" s="30" t="s">
        <v>73</v>
      </c>
      <c r="B118" s="9">
        <v>4000200412</v>
      </c>
      <c r="C118" s="8">
        <v>0</v>
      </c>
      <c r="D118" s="8">
        <v>0</v>
      </c>
      <c r="E118" s="8">
        <v>40404</v>
      </c>
      <c r="F118" s="8">
        <v>40404</v>
      </c>
      <c r="G118" s="8">
        <v>0</v>
      </c>
      <c r="H118" s="8">
        <v>0</v>
      </c>
      <c r="I118" s="2"/>
    </row>
    <row r="119" spans="1:12" ht="26.4" outlineLevel="7" x14ac:dyDescent="0.3">
      <c r="A119" s="30" t="s">
        <v>119</v>
      </c>
      <c r="B119" s="9">
        <v>4000200413</v>
      </c>
      <c r="C119" s="8">
        <v>0</v>
      </c>
      <c r="D119" s="8">
        <v>0</v>
      </c>
      <c r="E119" s="8">
        <v>0</v>
      </c>
      <c r="F119" s="8">
        <v>0</v>
      </c>
      <c r="G119" s="8">
        <v>40404</v>
      </c>
      <c r="H119" s="8">
        <v>40404</v>
      </c>
      <c r="I119" s="2"/>
    </row>
    <row r="120" spans="1:12" ht="39.6" outlineLevel="7" x14ac:dyDescent="0.3">
      <c r="A120" s="30" t="s">
        <v>131</v>
      </c>
      <c r="B120" s="9">
        <v>4000292391</v>
      </c>
      <c r="C120" s="8">
        <v>5000000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2"/>
    </row>
    <row r="121" spans="1:12" ht="35.25" customHeight="1" outlineLevel="7" x14ac:dyDescent="0.3">
      <c r="A121" s="30" t="s">
        <v>130</v>
      </c>
      <c r="B121" s="9" t="s">
        <v>123</v>
      </c>
      <c r="C121" s="8">
        <v>154639.18</v>
      </c>
      <c r="D121" s="8">
        <v>154639.18</v>
      </c>
      <c r="E121" s="8">
        <v>0</v>
      </c>
      <c r="F121" s="8">
        <v>0</v>
      </c>
      <c r="G121" s="8">
        <v>0</v>
      </c>
      <c r="H121" s="8">
        <v>0</v>
      </c>
      <c r="I121" s="2"/>
    </row>
    <row r="122" spans="1:12" ht="39.6" outlineLevel="7" x14ac:dyDescent="0.3">
      <c r="A122" s="30" t="s">
        <v>121</v>
      </c>
      <c r="B122" s="9">
        <v>4000292392</v>
      </c>
      <c r="C122" s="8">
        <v>5000000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2"/>
    </row>
    <row r="123" spans="1:12" ht="39.6" outlineLevel="7" x14ac:dyDescent="0.3">
      <c r="A123" s="30" t="s">
        <v>122</v>
      </c>
      <c r="B123" s="9" t="s">
        <v>124</v>
      </c>
      <c r="C123" s="8">
        <v>154639.18</v>
      </c>
      <c r="D123" s="8">
        <v>154639.18</v>
      </c>
      <c r="E123" s="8">
        <v>0</v>
      </c>
      <c r="F123" s="8">
        <v>0</v>
      </c>
      <c r="G123" s="8">
        <v>0</v>
      </c>
      <c r="H123" s="8">
        <v>0</v>
      </c>
      <c r="I123" s="2"/>
    </row>
    <row r="124" spans="1:12" ht="26.4" outlineLevel="7" x14ac:dyDescent="0.3">
      <c r="A124" s="30" t="s">
        <v>74</v>
      </c>
      <c r="B124" s="9">
        <v>4000300000</v>
      </c>
      <c r="C124" s="8">
        <f>C125+C126+C127+C128+C129+C130</f>
        <v>2835000</v>
      </c>
      <c r="D124" s="8">
        <f t="shared" ref="D124:H124" si="25">D125+D126+D127+D128+D129+D130</f>
        <v>2835000</v>
      </c>
      <c r="E124" s="8">
        <f t="shared" si="25"/>
        <v>2470000</v>
      </c>
      <c r="F124" s="8">
        <f t="shared" si="25"/>
        <v>2470000</v>
      </c>
      <c r="G124" s="8">
        <f t="shared" si="25"/>
        <v>2667600</v>
      </c>
      <c r="H124" s="8">
        <f t="shared" si="25"/>
        <v>2667600</v>
      </c>
      <c r="I124" s="2"/>
    </row>
    <row r="125" spans="1:12" ht="26.4" outlineLevel="7" x14ac:dyDescent="0.3">
      <c r="A125" s="30" t="s">
        <v>75</v>
      </c>
      <c r="B125" s="9">
        <v>4000300414</v>
      </c>
      <c r="C125" s="8">
        <v>285000</v>
      </c>
      <c r="D125" s="8">
        <v>285000</v>
      </c>
      <c r="E125" s="8">
        <v>0</v>
      </c>
      <c r="F125" s="8">
        <v>0</v>
      </c>
      <c r="G125" s="8">
        <v>0</v>
      </c>
      <c r="H125" s="12">
        <v>0</v>
      </c>
      <c r="I125" s="2"/>
    </row>
    <row r="126" spans="1:12" ht="26.4" outlineLevel="7" x14ac:dyDescent="0.3">
      <c r="A126" s="30" t="s">
        <v>76</v>
      </c>
      <c r="B126" s="13">
        <v>4000300415</v>
      </c>
      <c r="C126" s="12">
        <v>650000</v>
      </c>
      <c r="D126" s="12">
        <v>650000</v>
      </c>
      <c r="E126" s="12">
        <v>695500</v>
      </c>
      <c r="F126" s="12">
        <v>695500</v>
      </c>
      <c r="G126" s="16">
        <v>751140</v>
      </c>
      <c r="H126" s="10">
        <v>751140</v>
      </c>
      <c r="I126" s="2"/>
    </row>
    <row r="127" spans="1:12" ht="26.4" outlineLevel="7" x14ac:dyDescent="0.3">
      <c r="A127" s="44" t="s">
        <v>77</v>
      </c>
      <c r="B127" s="19">
        <v>4000300416</v>
      </c>
      <c r="C127" s="8">
        <v>750000</v>
      </c>
      <c r="D127" s="8">
        <v>750000</v>
      </c>
      <c r="E127" s="8">
        <v>802500</v>
      </c>
      <c r="F127" s="8">
        <v>802500</v>
      </c>
      <c r="G127" s="17">
        <v>866700</v>
      </c>
      <c r="H127" s="10">
        <v>866700</v>
      </c>
      <c r="I127" s="11"/>
      <c r="J127" s="11"/>
      <c r="K127" s="11"/>
      <c r="L127" s="11"/>
    </row>
    <row r="128" spans="1:12" ht="26.4" outlineLevel="7" x14ac:dyDescent="0.3">
      <c r="A128" s="44" t="s">
        <v>78</v>
      </c>
      <c r="B128" s="19">
        <v>4000300417</v>
      </c>
      <c r="C128" s="12">
        <v>450000</v>
      </c>
      <c r="D128" s="12">
        <v>450000</v>
      </c>
      <c r="E128" s="12">
        <v>486000</v>
      </c>
      <c r="F128" s="12">
        <v>486000</v>
      </c>
      <c r="G128" s="16">
        <v>524880</v>
      </c>
      <c r="H128" s="10">
        <v>524880</v>
      </c>
      <c r="I128" s="11"/>
      <c r="J128" s="11"/>
      <c r="K128" s="11"/>
      <c r="L128" s="11"/>
    </row>
    <row r="129" spans="1:12" ht="26.4" outlineLevel="7" x14ac:dyDescent="0.3">
      <c r="A129" s="44" t="s">
        <v>79</v>
      </c>
      <c r="B129" s="19">
        <v>4000300418</v>
      </c>
      <c r="C129" s="10">
        <v>450000</v>
      </c>
      <c r="D129" s="10">
        <v>450000</v>
      </c>
      <c r="E129" s="10">
        <v>486000</v>
      </c>
      <c r="F129" s="10">
        <v>486000</v>
      </c>
      <c r="G129" s="18">
        <v>524880</v>
      </c>
      <c r="H129" s="10">
        <v>524880</v>
      </c>
      <c r="I129" s="11"/>
      <c r="J129" s="11"/>
      <c r="K129" s="11"/>
      <c r="L129" s="11"/>
    </row>
    <row r="130" spans="1:12" ht="26.4" outlineLevel="5" x14ac:dyDescent="0.3">
      <c r="A130" s="30" t="s">
        <v>80</v>
      </c>
      <c r="B130" s="9">
        <v>4000300419</v>
      </c>
      <c r="C130" s="8">
        <v>250000</v>
      </c>
      <c r="D130" s="8">
        <v>250000</v>
      </c>
      <c r="E130" s="8">
        <v>0</v>
      </c>
      <c r="F130" s="8">
        <v>0</v>
      </c>
      <c r="G130" s="17">
        <v>0</v>
      </c>
      <c r="H130" s="10">
        <v>0</v>
      </c>
      <c r="I130" s="2"/>
    </row>
    <row r="131" spans="1:12" ht="26.4" outlineLevel="6" x14ac:dyDescent="0.3">
      <c r="A131" s="30" t="s">
        <v>112</v>
      </c>
      <c r="B131" s="9">
        <v>5600000000</v>
      </c>
      <c r="C131" s="8">
        <f>C132+C134+C136+C140+C142+C145+C150</f>
        <v>22795407.539999999</v>
      </c>
      <c r="D131" s="8">
        <f t="shared" ref="D131:H131" si="26">D132+D134+D136+D140+D142+D145+D150</f>
        <v>20971866.810000002</v>
      </c>
      <c r="E131" s="8">
        <f t="shared" si="26"/>
        <v>18357412.619999997</v>
      </c>
      <c r="F131" s="8">
        <f t="shared" si="26"/>
        <v>18189407.619999997</v>
      </c>
      <c r="G131" s="8">
        <f t="shared" si="26"/>
        <v>19388340.460000001</v>
      </c>
      <c r="H131" s="8">
        <f t="shared" si="26"/>
        <v>18220335.460000001</v>
      </c>
      <c r="I131" s="2"/>
    </row>
    <row r="132" spans="1:12" ht="26.4" outlineLevel="7" x14ac:dyDescent="0.3">
      <c r="A132" s="30" t="s">
        <v>21</v>
      </c>
      <c r="B132" s="9">
        <v>5600100000</v>
      </c>
      <c r="C132" s="8">
        <f>C133</f>
        <v>200000</v>
      </c>
      <c r="D132" s="8">
        <f t="shared" ref="D132:H132" si="27">D133</f>
        <v>200000</v>
      </c>
      <c r="E132" s="8">
        <f t="shared" si="27"/>
        <v>0</v>
      </c>
      <c r="F132" s="8">
        <f t="shared" si="27"/>
        <v>0</v>
      </c>
      <c r="G132" s="8">
        <f t="shared" si="27"/>
        <v>0</v>
      </c>
      <c r="H132" s="8">
        <f t="shared" si="27"/>
        <v>0</v>
      </c>
      <c r="I132" s="2"/>
    </row>
    <row r="133" spans="1:12" outlineLevel="6" x14ac:dyDescent="0.3">
      <c r="A133" s="30" t="s">
        <v>22</v>
      </c>
      <c r="B133" s="9">
        <v>5600108010</v>
      </c>
      <c r="C133" s="8">
        <v>200000</v>
      </c>
      <c r="D133" s="8">
        <v>200000</v>
      </c>
      <c r="E133" s="8">
        <v>0</v>
      </c>
      <c r="F133" s="8">
        <v>0</v>
      </c>
      <c r="G133" s="8">
        <v>0</v>
      </c>
      <c r="H133" s="8">
        <v>0</v>
      </c>
      <c r="I133" s="2"/>
    </row>
    <row r="134" spans="1:12" outlineLevel="7" x14ac:dyDescent="0.3">
      <c r="A134" s="30" t="s">
        <v>23</v>
      </c>
      <c r="B134" s="9">
        <v>5600300000</v>
      </c>
      <c r="C134" s="8">
        <f>C135</f>
        <v>1417300</v>
      </c>
      <c r="D134" s="8">
        <f t="shared" ref="D134:H134" si="28">D135</f>
        <v>1417300</v>
      </c>
      <c r="E134" s="8">
        <f t="shared" si="28"/>
        <v>0</v>
      </c>
      <c r="F134" s="8">
        <f t="shared" si="28"/>
        <v>0</v>
      </c>
      <c r="G134" s="8">
        <f t="shared" si="28"/>
        <v>0</v>
      </c>
      <c r="H134" s="8">
        <f t="shared" si="28"/>
        <v>0</v>
      </c>
      <c r="I134" s="2"/>
    </row>
    <row r="135" spans="1:12" outlineLevel="6" x14ac:dyDescent="0.3">
      <c r="A135" s="30" t="s">
        <v>24</v>
      </c>
      <c r="B135" s="9" t="s">
        <v>25</v>
      </c>
      <c r="C135" s="8">
        <v>1417300</v>
      </c>
      <c r="D135" s="8">
        <v>1417300</v>
      </c>
      <c r="E135" s="8">
        <v>0</v>
      </c>
      <c r="F135" s="8">
        <v>0</v>
      </c>
      <c r="G135" s="8">
        <v>0</v>
      </c>
      <c r="H135" s="8">
        <v>0</v>
      </c>
      <c r="I135" s="2"/>
    </row>
    <row r="136" spans="1:12" outlineLevel="7" x14ac:dyDescent="0.3">
      <c r="A136" s="30" t="s">
        <v>13</v>
      </c>
      <c r="B136" s="9">
        <v>5600400000</v>
      </c>
      <c r="C136" s="8">
        <f>C137+C138+C139</f>
        <v>1764374.12</v>
      </c>
      <c r="D136" s="8">
        <f t="shared" ref="D136:H136" si="29">D137+D138+D139</f>
        <v>7003.39</v>
      </c>
      <c r="E136" s="8">
        <f t="shared" si="29"/>
        <v>173201.03</v>
      </c>
      <c r="F136" s="8">
        <f t="shared" si="29"/>
        <v>5196.03</v>
      </c>
      <c r="G136" s="8">
        <f t="shared" si="29"/>
        <v>173201.03</v>
      </c>
      <c r="H136" s="8">
        <f t="shared" si="29"/>
        <v>5196.03</v>
      </c>
      <c r="I136" s="2"/>
    </row>
    <row r="137" spans="1:12" ht="26.4" outlineLevel="6" x14ac:dyDescent="0.3">
      <c r="A137" s="30" t="s">
        <v>26</v>
      </c>
      <c r="B137" s="9">
        <v>5600492540</v>
      </c>
      <c r="C137" s="8">
        <v>226442.89</v>
      </c>
      <c r="D137" s="8">
        <v>0</v>
      </c>
      <c r="E137" s="8">
        <v>168005</v>
      </c>
      <c r="F137" s="8">
        <v>0</v>
      </c>
      <c r="G137" s="8">
        <v>168005</v>
      </c>
      <c r="H137" s="8">
        <v>0</v>
      </c>
      <c r="I137" s="2"/>
    </row>
    <row r="138" spans="1:12" ht="26.4" outlineLevel="7" x14ac:dyDescent="0.3">
      <c r="A138" s="30" t="s">
        <v>27</v>
      </c>
      <c r="B138" s="9" t="s">
        <v>28</v>
      </c>
      <c r="C138" s="8">
        <v>7003.39</v>
      </c>
      <c r="D138" s="8">
        <v>7003.39</v>
      </c>
      <c r="E138" s="8">
        <v>5196.03</v>
      </c>
      <c r="F138" s="8">
        <v>5196.03</v>
      </c>
      <c r="G138" s="8">
        <v>5196.03</v>
      </c>
      <c r="H138" s="8">
        <v>5196.03</v>
      </c>
      <c r="I138" s="2"/>
    </row>
    <row r="139" spans="1:12" ht="63.6" customHeight="1" outlineLevel="5" x14ac:dyDescent="0.3">
      <c r="A139" s="30" t="s">
        <v>109</v>
      </c>
      <c r="B139" s="9" t="s">
        <v>214</v>
      </c>
      <c r="C139" s="8">
        <v>1530927.84</v>
      </c>
      <c r="D139" s="8">
        <v>0</v>
      </c>
      <c r="E139" s="8">
        <v>0</v>
      </c>
      <c r="F139" s="8">
        <v>0</v>
      </c>
      <c r="G139" s="8">
        <v>0</v>
      </c>
      <c r="H139" s="8"/>
      <c r="I139" s="2"/>
    </row>
    <row r="140" spans="1:12" ht="32.25" customHeight="1" outlineLevel="6" x14ac:dyDescent="0.3">
      <c r="A140" s="30" t="s">
        <v>29</v>
      </c>
      <c r="B140" s="9">
        <v>5600500000</v>
      </c>
      <c r="C140" s="8">
        <f>C141</f>
        <v>66170</v>
      </c>
      <c r="D140" s="8">
        <f t="shared" ref="D140:H140" si="30">D141</f>
        <v>0</v>
      </c>
      <c r="E140" s="8">
        <f t="shared" si="30"/>
        <v>0</v>
      </c>
      <c r="F140" s="8">
        <f t="shared" si="30"/>
        <v>0</v>
      </c>
      <c r="G140" s="8">
        <f t="shared" si="30"/>
        <v>0</v>
      </c>
      <c r="H140" s="8">
        <f t="shared" si="30"/>
        <v>0</v>
      </c>
      <c r="I140" s="2"/>
    </row>
    <row r="141" spans="1:12" ht="30.75" customHeight="1" outlineLevel="7" x14ac:dyDescent="0.3">
      <c r="A141" s="30" t="s">
        <v>30</v>
      </c>
      <c r="B141" s="9">
        <v>5600508014</v>
      </c>
      <c r="C141" s="8">
        <v>66170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2"/>
    </row>
    <row r="142" spans="1:12" ht="26.4" outlineLevel="6" x14ac:dyDescent="0.3">
      <c r="A142" s="30" t="s">
        <v>86</v>
      </c>
      <c r="B142" s="9">
        <v>5600600000</v>
      </c>
      <c r="C142" s="8">
        <f>C143+C144</f>
        <v>103000</v>
      </c>
      <c r="D142" s="8">
        <f t="shared" ref="D142:H142" si="31">D143+D144</f>
        <v>103000</v>
      </c>
      <c r="E142" s="8">
        <f t="shared" si="31"/>
        <v>0</v>
      </c>
      <c r="F142" s="8">
        <f t="shared" si="31"/>
        <v>0</v>
      </c>
      <c r="G142" s="8">
        <f t="shared" si="31"/>
        <v>0</v>
      </c>
      <c r="H142" s="8">
        <f t="shared" si="31"/>
        <v>0</v>
      </c>
      <c r="I142" s="2"/>
    </row>
    <row r="143" spans="1:12" ht="26.4" outlineLevel="7" x14ac:dyDescent="0.3">
      <c r="A143" s="30" t="s">
        <v>87</v>
      </c>
      <c r="B143" s="9">
        <v>5600608015</v>
      </c>
      <c r="C143" s="8">
        <v>90000</v>
      </c>
      <c r="D143" s="8">
        <v>90000</v>
      </c>
      <c r="E143" s="8">
        <v>0</v>
      </c>
      <c r="F143" s="8">
        <v>0</v>
      </c>
      <c r="G143" s="8">
        <v>0</v>
      </c>
      <c r="H143" s="8">
        <v>0</v>
      </c>
      <c r="I143" s="2"/>
    </row>
    <row r="144" spans="1:12" ht="31.5" customHeight="1" outlineLevel="5" x14ac:dyDescent="0.3">
      <c r="A144" s="30" t="s">
        <v>111</v>
      </c>
      <c r="B144" s="9">
        <v>5600608016</v>
      </c>
      <c r="C144" s="8">
        <v>13000</v>
      </c>
      <c r="D144" s="8">
        <v>13000</v>
      </c>
      <c r="E144" s="8">
        <v>0</v>
      </c>
      <c r="F144" s="8">
        <v>0</v>
      </c>
      <c r="G144" s="8">
        <v>0</v>
      </c>
      <c r="H144" s="8">
        <v>0</v>
      </c>
      <c r="I144" s="2"/>
    </row>
    <row r="145" spans="1:9" ht="39" customHeight="1" outlineLevel="6" x14ac:dyDescent="0.3">
      <c r="A145" s="30" t="s">
        <v>215</v>
      </c>
      <c r="B145" s="9">
        <v>5600700000</v>
      </c>
      <c r="C145" s="8">
        <f>C146+C147+C148+C149</f>
        <v>11850020</v>
      </c>
      <c r="D145" s="8">
        <f t="shared" ref="D145:H145" si="32">D146+D147+D148+D149</f>
        <v>11850020</v>
      </c>
      <c r="E145" s="8">
        <f t="shared" si="32"/>
        <v>11210233</v>
      </c>
      <c r="F145" s="8">
        <f t="shared" si="32"/>
        <v>11210233</v>
      </c>
      <c r="G145" s="8">
        <f t="shared" si="32"/>
        <v>12241160.84</v>
      </c>
      <c r="H145" s="8">
        <f t="shared" si="32"/>
        <v>11241160.84</v>
      </c>
      <c r="I145" s="2"/>
    </row>
    <row r="146" spans="1:9" ht="33" customHeight="1" outlineLevel="7" x14ac:dyDescent="0.3">
      <c r="A146" s="30" t="s">
        <v>89</v>
      </c>
      <c r="B146" s="9">
        <v>5600740700</v>
      </c>
      <c r="C146" s="8">
        <v>650000</v>
      </c>
      <c r="D146" s="8">
        <v>650000</v>
      </c>
      <c r="E146" s="8">
        <v>650000</v>
      </c>
      <c r="F146" s="8">
        <v>650000</v>
      </c>
      <c r="G146" s="8">
        <v>650000</v>
      </c>
      <c r="H146" s="8">
        <v>650000</v>
      </c>
      <c r="I146" s="2"/>
    </row>
    <row r="147" spans="1:9" ht="31.95" customHeight="1" outlineLevel="6" x14ac:dyDescent="0.3">
      <c r="A147" s="30" t="s">
        <v>88</v>
      </c>
      <c r="B147" s="9">
        <v>5600740990</v>
      </c>
      <c r="C147" s="8">
        <v>11200020</v>
      </c>
      <c r="D147" s="8">
        <v>11200020</v>
      </c>
      <c r="E147" s="8">
        <v>10560233</v>
      </c>
      <c r="F147" s="8">
        <v>10560233</v>
      </c>
      <c r="G147" s="8">
        <v>10560233</v>
      </c>
      <c r="H147" s="8">
        <v>10560233</v>
      </c>
      <c r="I147" s="2"/>
    </row>
    <row r="148" spans="1:9" ht="47.25" customHeight="1" outlineLevel="7" x14ac:dyDescent="0.3">
      <c r="A148" s="30" t="s">
        <v>60</v>
      </c>
      <c r="B148" s="9">
        <v>5600792480</v>
      </c>
      <c r="C148" s="8">
        <v>0</v>
      </c>
      <c r="D148" s="8">
        <v>0</v>
      </c>
      <c r="E148" s="8">
        <v>0</v>
      </c>
      <c r="F148" s="8">
        <v>0</v>
      </c>
      <c r="G148" s="8">
        <v>1000000</v>
      </c>
      <c r="H148" s="8">
        <v>0</v>
      </c>
      <c r="I148" s="2"/>
    </row>
    <row r="149" spans="1:9" ht="37.200000000000003" customHeight="1" outlineLevel="4" x14ac:dyDescent="0.3">
      <c r="A149" s="30" t="s">
        <v>217</v>
      </c>
      <c r="B149" s="9" t="s">
        <v>113</v>
      </c>
      <c r="C149" s="8">
        <v>0</v>
      </c>
      <c r="D149" s="8">
        <v>0</v>
      </c>
      <c r="E149" s="8">
        <v>0</v>
      </c>
      <c r="F149" s="8">
        <v>0</v>
      </c>
      <c r="G149" s="8">
        <v>30927.84</v>
      </c>
      <c r="H149" s="8">
        <v>30927.84</v>
      </c>
      <c r="I149" s="2"/>
    </row>
    <row r="150" spans="1:9" ht="37.200000000000003" customHeight="1" outlineLevel="6" x14ac:dyDescent="0.3">
      <c r="A150" s="30" t="s">
        <v>90</v>
      </c>
      <c r="B150" s="9">
        <v>5600800000</v>
      </c>
      <c r="C150" s="8">
        <f>C151+C152</f>
        <v>7394543.4199999999</v>
      </c>
      <c r="D150" s="8">
        <f t="shared" ref="D150:H150" si="33">D151+D152</f>
        <v>7394543.4199999999</v>
      </c>
      <c r="E150" s="8">
        <f t="shared" si="33"/>
        <v>6973978.5899999999</v>
      </c>
      <c r="F150" s="8">
        <f t="shared" si="33"/>
        <v>6973978.5899999999</v>
      </c>
      <c r="G150" s="8">
        <f t="shared" si="33"/>
        <v>6973978.5899999999</v>
      </c>
      <c r="H150" s="8">
        <f t="shared" si="33"/>
        <v>6973978.5899999999</v>
      </c>
      <c r="I150" s="2"/>
    </row>
    <row r="151" spans="1:9" ht="39.6" customHeight="1" outlineLevel="7" x14ac:dyDescent="0.3">
      <c r="A151" s="30" t="s">
        <v>91</v>
      </c>
      <c r="B151" s="9">
        <v>5600842990</v>
      </c>
      <c r="C151" s="8">
        <v>7388543.4199999999</v>
      </c>
      <c r="D151" s="8">
        <v>7388543.4199999999</v>
      </c>
      <c r="E151" s="8">
        <v>6966478.5899999999</v>
      </c>
      <c r="F151" s="8">
        <v>6966478.5899999999</v>
      </c>
      <c r="G151" s="8">
        <v>6966478.5899999999</v>
      </c>
      <c r="H151" s="8">
        <v>6966478.5899999999</v>
      </c>
      <c r="I151" s="2"/>
    </row>
    <row r="152" spans="1:9" ht="26.4" outlineLevel="7" x14ac:dyDescent="0.3">
      <c r="A152" s="26" t="s">
        <v>92</v>
      </c>
      <c r="B152" s="14" t="s">
        <v>125</v>
      </c>
      <c r="C152" s="8">
        <v>6000</v>
      </c>
      <c r="D152" s="8">
        <v>6000</v>
      </c>
      <c r="E152" s="8">
        <v>7500</v>
      </c>
      <c r="F152" s="8">
        <v>7500</v>
      </c>
      <c r="G152" s="8">
        <v>7500</v>
      </c>
      <c r="H152" s="8">
        <v>7500</v>
      </c>
      <c r="I152" s="2"/>
    </row>
    <row r="153" spans="1:9" ht="26.4" outlineLevel="7" x14ac:dyDescent="0.3">
      <c r="A153" s="26" t="s">
        <v>3</v>
      </c>
      <c r="B153" s="14" t="s">
        <v>4</v>
      </c>
      <c r="C153" s="8">
        <f>C154</f>
        <v>2500000</v>
      </c>
      <c r="D153" s="8">
        <f t="shared" ref="D153:H153" si="34">D154</f>
        <v>2500000</v>
      </c>
      <c r="E153" s="8">
        <f t="shared" si="34"/>
        <v>0</v>
      </c>
      <c r="F153" s="8">
        <f t="shared" si="34"/>
        <v>0</v>
      </c>
      <c r="G153" s="8">
        <f t="shared" si="34"/>
        <v>0</v>
      </c>
      <c r="H153" s="8">
        <f t="shared" si="34"/>
        <v>0</v>
      </c>
      <c r="I153" s="2"/>
    </row>
    <row r="154" spans="1:9" outlineLevel="7" x14ac:dyDescent="0.3">
      <c r="A154" s="26" t="s">
        <v>5</v>
      </c>
      <c r="B154" s="15">
        <v>5700100000</v>
      </c>
      <c r="C154" s="8">
        <f>C155</f>
        <v>2500000</v>
      </c>
      <c r="D154" s="8">
        <f t="shared" ref="D154" si="35">D155</f>
        <v>2500000</v>
      </c>
      <c r="E154" s="8">
        <f t="shared" ref="E154:H154" si="36">E155</f>
        <v>0</v>
      </c>
      <c r="F154" s="8">
        <f t="shared" si="36"/>
        <v>0</v>
      </c>
      <c r="G154" s="8">
        <f t="shared" si="36"/>
        <v>0</v>
      </c>
      <c r="H154" s="8">
        <f t="shared" si="36"/>
        <v>0</v>
      </c>
      <c r="I154" s="2"/>
    </row>
    <row r="155" spans="1:9" ht="19.2" customHeight="1" outlineLevel="7" x14ac:dyDescent="0.3">
      <c r="A155" s="26" t="s">
        <v>6</v>
      </c>
      <c r="B155" s="15">
        <v>5700105011</v>
      </c>
      <c r="C155" s="8">
        <v>2500000</v>
      </c>
      <c r="D155" s="8">
        <v>2500000</v>
      </c>
      <c r="E155" s="8">
        <v>0</v>
      </c>
      <c r="F155" s="8">
        <v>0</v>
      </c>
      <c r="G155" s="8">
        <v>0</v>
      </c>
      <c r="H155" s="8">
        <v>0</v>
      </c>
      <c r="I155" s="2"/>
    </row>
    <row r="156" spans="1:9" ht="32.4" customHeight="1" outlineLevel="7" x14ac:dyDescent="0.3">
      <c r="A156" s="30" t="s">
        <v>136</v>
      </c>
      <c r="B156" s="15">
        <v>2000000000</v>
      </c>
      <c r="C156" s="8">
        <f>C157+C159</f>
        <v>3402601.65</v>
      </c>
      <c r="D156" s="8">
        <f t="shared" ref="D156:H156" si="37">D157+D159</f>
        <v>436223.65</v>
      </c>
      <c r="E156" s="8">
        <f t="shared" si="37"/>
        <v>112300</v>
      </c>
      <c r="F156" s="8">
        <f t="shared" si="37"/>
        <v>3369</v>
      </c>
      <c r="G156" s="8">
        <f t="shared" si="37"/>
        <v>112300</v>
      </c>
      <c r="H156" s="8">
        <f t="shared" si="37"/>
        <v>3369</v>
      </c>
      <c r="I156" s="2"/>
    </row>
    <row r="157" spans="1:9" ht="26.4" outlineLevel="7" x14ac:dyDescent="0.3">
      <c r="A157" s="30" t="s">
        <v>137</v>
      </c>
      <c r="B157" s="15">
        <v>2000100000</v>
      </c>
      <c r="C157" s="8">
        <f>C158</f>
        <v>300000</v>
      </c>
      <c r="D157" s="8">
        <f t="shared" ref="D157:H157" si="38">D158</f>
        <v>300000</v>
      </c>
      <c r="E157" s="8">
        <f t="shared" si="38"/>
        <v>0</v>
      </c>
      <c r="F157" s="8">
        <f t="shared" si="38"/>
        <v>0</v>
      </c>
      <c r="G157" s="8">
        <f t="shared" si="38"/>
        <v>0</v>
      </c>
      <c r="H157" s="8">
        <f t="shared" si="38"/>
        <v>0</v>
      </c>
      <c r="I157" s="2"/>
    </row>
    <row r="158" spans="1:9" ht="39.6" outlineLevel="7" x14ac:dyDescent="0.3">
      <c r="A158" s="30" t="s">
        <v>138</v>
      </c>
      <c r="B158" s="15">
        <v>2000100001</v>
      </c>
      <c r="C158" s="8">
        <v>300000</v>
      </c>
      <c r="D158" s="8">
        <v>300000</v>
      </c>
      <c r="E158" s="8">
        <v>0</v>
      </c>
      <c r="F158" s="8">
        <v>0</v>
      </c>
      <c r="G158" s="8">
        <v>0</v>
      </c>
      <c r="H158" s="8">
        <v>0</v>
      </c>
      <c r="I158" s="2"/>
    </row>
    <row r="159" spans="1:9" ht="26.4" outlineLevel="1" x14ac:dyDescent="0.3">
      <c r="A159" s="30" t="s">
        <v>105</v>
      </c>
      <c r="B159" s="9" t="s">
        <v>139</v>
      </c>
      <c r="C159" s="8">
        <f>C160+C161+C162</f>
        <v>3102601.65</v>
      </c>
      <c r="D159" s="8">
        <f t="shared" ref="D159:H159" si="39">D160+D161+D162</f>
        <v>136223.65</v>
      </c>
      <c r="E159" s="8">
        <f t="shared" si="39"/>
        <v>112300</v>
      </c>
      <c r="F159" s="8">
        <f t="shared" si="39"/>
        <v>3369</v>
      </c>
      <c r="G159" s="8">
        <f t="shared" si="39"/>
        <v>112300</v>
      </c>
      <c r="H159" s="8">
        <f t="shared" si="39"/>
        <v>3369</v>
      </c>
      <c r="I159" s="2"/>
    </row>
    <row r="160" spans="1:9" ht="26.4" outlineLevel="1" x14ac:dyDescent="0.3">
      <c r="A160" s="30" t="s">
        <v>93</v>
      </c>
      <c r="B160" s="9" t="s">
        <v>140</v>
      </c>
      <c r="C160" s="8">
        <v>44480</v>
      </c>
      <c r="D160" s="8">
        <v>44480</v>
      </c>
      <c r="E160" s="8">
        <v>0</v>
      </c>
      <c r="F160" s="8">
        <v>0</v>
      </c>
      <c r="G160" s="8">
        <v>0</v>
      </c>
      <c r="H160" s="8">
        <v>0</v>
      </c>
      <c r="I160" s="2"/>
    </row>
    <row r="161" spans="1:9" ht="39.6" outlineLevel="1" x14ac:dyDescent="0.3">
      <c r="A161" s="30" t="s">
        <v>106</v>
      </c>
      <c r="B161" s="9" t="s">
        <v>141</v>
      </c>
      <c r="C161" s="8">
        <v>3058121.65</v>
      </c>
      <c r="D161" s="8">
        <v>91743.65</v>
      </c>
      <c r="E161" s="8">
        <v>0</v>
      </c>
      <c r="F161" s="8">
        <v>0</v>
      </c>
      <c r="G161" s="8">
        <v>0</v>
      </c>
      <c r="H161" s="8">
        <v>0</v>
      </c>
      <c r="I161" s="2"/>
    </row>
    <row r="162" spans="1:9" ht="39.6" outlineLevel="7" x14ac:dyDescent="0.3">
      <c r="A162" s="30" t="s">
        <v>107</v>
      </c>
      <c r="B162" s="9" t="s">
        <v>142</v>
      </c>
      <c r="C162" s="8">
        <v>0</v>
      </c>
      <c r="D162" s="8">
        <v>0</v>
      </c>
      <c r="E162" s="8">
        <v>112300</v>
      </c>
      <c r="F162" s="8">
        <v>3369</v>
      </c>
      <c r="G162" s="8">
        <v>112300</v>
      </c>
      <c r="H162" s="8">
        <v>3369</v>
      </c>
      <c r="I162" s="2"/>
    </row>
    <row r="163" spans="1:9" ht="30.75" customHeight="1" outlineLevel="7" x14ac:dyDescent="0.3">
      <c r="A163" s="30" t="s">
        <v>108</v>
      </c>
      <c r="B163" s="9">
        <v>6200000000</v>
      </c>
      <c r="C163" s="8">
        <f>C164+C169</f>
        <v>2209595.5</v>
      </c>
      <c r="D163" s="8">
        <f t="shared" ref="D163:H163" si="40">D164+D169</f>
        <v>1500000</v>
      </c>
      <c r="E163" s="8">
        <f t="shared" si="40"/>
        <v>0</v>
      </c>
      <c r="F163" s="8">
        <f t="shared" si="40"/>
        <v>0</v>
      </c>
      <c r="G163" s="8">
        <f t="shared" si="40"/>
        <v>0</v>
      </c>
      <c r="H163" s="8">
        <f t="shared" si="40"/>
        <v>0</v>
      </c>
      <c r="I163" s="2"/>
    </row>
    <row r="164" spans="1:9" ht="26.4" outlineLevel="7" x14ac:dyDescent="0.3">
      <c r="A164" s="30" t="s">
        <v>14</v>
      </c>
      <c r="B164" s="9">
        <v>6200100000</v>
      </c>
      <c r="C164" s="8">
        <f>C165+C166+C167+C168</f>
        <v>2089595.5</v>
      </c>
      <c r="D164" s="8">
        <f t="shared" ref="D164:H164" si="41">D165+D166+D167+D168</f>
        <v>1380000</v>
      </c>
      <c r="E164" s="8">
        <f t="shared" si="41"/>
        <v>0</v>
      </c>
      <c r="F164" s="8">
        <f t="shared" si="41"/>
        <v>0</v>
      </c>
      <c r="G164" s="8">
        <f t="shared" si="41"/>
        <v>0</v>
      </c>
      <c r="H164" s="8">
        <f t="shared" si="41"/>
        <v>0</v>
      </c>
      <c r="I164" s="2"/>
    </row>
    <row r="165" spans="1:9" outlineLevel="7" x14ac:dyDescent="0.3">
      <c r="A165" s="30" t="s">
        <v>15</v>
      </c>
      <c r="B165" s="9">
        <v>6200100001</v>
      </c>
      <c r="C165" s="8">
        <v>1060000</v>
      </c>
      <c r="D165" s="8">
        <v>1060000</v>
      </c>
      <c r="E165" s="8">
        <v>0</v>
      </c>
      <c r="F165" s="8">
        <v>0</v>
      </c>
      <c r="G165" s="8">
        <v>0</v>
      </c>
      <c r="H165" s="8">
        <v>0</v>
      </c>
      <c r="I165" s="2"/>
    </row>
    <row r="166" spans="1:9" ht="26.4" outlineLevel="7" x14ac:dyDescent="0.3">
      <c r="A166" s="30" t="s">
        <v>16</v>
      </c>
      <c r="B166" s="9">
        <v>6200100002</v>
      </c>
      <c r="C166" s="8">
        <v>60000</v>
      </c>
      <c r="D166" s="8">
        <v>60000</v>
      </c>
      <c r="E166" s="8">
        <v>0</v>
      </c>
      <c r="F166" s="8">
        <v>0</v>
      </c>
      <c r="G166" s="8">
        <v>0</v>
      </c>
      <c r="H166" s="8">
        <v>0</v>
      </c>
      <c r="I166" s="2"/>
    </row>
    <row r="167" spans="1:9" outlineLevel="7" x14ac:dyDescent="0.3">
      <c r="A167" s="30" t="s">
        <v>17</v>
      </c>
      <c r="B167" s="9">
        <v>6200100003</v>
      </c>
      <c r="C167" s="8">
        <v>260000</v>
      </c>
      <c r="D167" s="8">
        <v>260000</v>
      </c>
      <c r="E167" s="8">
        <v>0</v>
      </c>
      <c r="F167" s="8">
        <v>0</v>
      </c>
      <c r="G167" s="8">
        <v>0</v>
      </c>
      <c r="H167" s="8">
        <v>0</v>
      </c>
      <c r="I167" s="2"/>
    </row>
    <row r="168" spans="1:9" ht="52.8" outlineLevel="7" x14ac:dyDescent="0.3">
      <c r="A168" s="30" t="s">
        <v>18</v>
      </c>
      <c r="B168" s="9">
        <v>6200193080</v>
      </c>
      <c r="C168" s="8">
        <v>709595.5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2"/>
    </row>
    <row r="169" spans="1:9" outlineLevel="1" x14ac:dyDescent="0.3">
      <c r="A169" s="30" t="s">
        <v>19</v>
      </c>
      <c r="B169" s="9">
        <v>6200200000</v>
      </c>
      <c r="C169" s="8">
        <f>C170</f>
        <v>120000</v>
      </c>
      <c r="D169" s="8">
        <f t="shared" ref="D169:H169" si="42">D170</f>
        <v>120000</v>
      </c>
      <c r="E169" s="8">
        <f t="shared" si="42"/>
        <v>0</v>
      </c>
      <c r="F169" s="8">
        <f t="shared" si="42"/>
        <v>0</v>
      </c>
      <c r="G169" s="8">
        <f t="shared" si="42"/>
        <v>0</v>
      </c>
      <c r="H169" s="8">
        <f t="shared" si="42"/>
        <v>0</v>
      </c>
      <c r="I169" s="2"/>
    </row>
    <row r="170" spans="1:9" outlineLevel="2" x14ac:dyDescent="0.3">
      <c r="A170" s="30" t="s">
        <v>20</v>
      </c>
      <c r="B170" s="9">
        <v>6200200001</v>
      </c>
      <c r="C170" s="8">
        <v>120000</v>
      </c>
      <c r="D170" s="8">
        <v>120000</v>
      </c>
      <c r="E170" s="8">
        <v>0</v>
      </c>
      <c r="F170" s="8">
        <v>0</v>
      </c>
      <c r="G170" s="8">
        <v>0</v>
      </c>
      <c r="H170" s="8">
        <v>0</v>
      </c>
      <c r="I170" s="2"/>
    </row>
    <row r="171" spans="1:9" ht="26.4" outlineLevel="3" x14ac:dyDescent="0.3">
      <c r="A171" s="30" t="s">
        <v>62</v>
      </c>
      <c r="B171" s="9">
        <v>6300000000</v>
      </c>
      <c r="C171" s="8">
        <f>C172</f>
        <v>498418.46</v>
      </c>
      <c r="D171" s="8">
        <f t="shared" ref="D171:H171" si="43">D172</f>
        <v>14952.55</v>
      </c>
      <c r="E171" s="8">
        <f t="shared" si="43"/>
        <v>475208.64</v>
      </c>
      <c r="F171" s="8">
        <f t="shared" si="43"/>
        <v>14256.26</v>
      </c>
      <c r="G171" s="8">
        <f t="shared" si="43"/>
        <v>471680.16</v>
      </c>
      <c r="H171" s="8">
        <f t="shared" si="43"/>
        <v>14150.4</v>
      </c>
      <c r="I171" s="2"/>
    </row>
    <row r="172" spans="1:9" ht="52.8" outlineLevel="4" x14ac:dyDescent="0.3">
      <c r="A172" s="30" t="s">
        <v>126</v>
      </c>
      <c r="B172" s="9">
        <v>6300100000</v>
      </c>
      <c r="C172" s="8">
        <f>C173</f>
        <v>498418.46</v>
      </c>
      <c r="D172" s="8">
        <f t="shared" ref="D172" si="44">D173</f>
        <v>14952.55</v>
      </c>
      <c r="E172" s="8">
        <f t="shared" ref="E172:H175" si="45">E173</f>
        <v>475208.64</v>
      </c>
      <c r="F172" s="8">
        <f t="shared" si="45"/>
        <v>14256.26</v>
      </c>
      <c r="G172" s="8">
        <f t="shared" si="45"/>
        <v>471680.16</v>
      </c>
      <c r="H172" s="8">
        <f t="shared" si="45"/>
        <v>14150.4</v>
      </c>
      <c r="I172" s="2"/>
    </row>
    <row r="173" spans="1:9" ht="61.5" customHeight="1" outlineLevel="5" x14ac:dyDescent="0.3">
      <c r="A173" s="30" t="s">
        <v>127</v>
      </c>
      <c r="B173" s="9" t="s">
        <v>0</v>
      </c>
      <c r="C173" s="8">
        <v>498418.46</v>
      </c>
      <c r="D173" s="8">
        <v>14952.55</v>
      </c>
      <c r="E173" s="8">
        <v>475208.64</v>
      </c>
      <c r="F173" s="8">
        <v>14256.26</v>
      </c>
      <c r="G173" s="8">
        <v>471680.16</v>
      </c>
      <c r="H173" s="8">
        <v>14150.4</v>
      </c>
      <c r="I173" s="2"/>
    </row>
    <row r="174" spans="1:9" ht="26.4" outlineLevel="6" x14ac:dyDescent="0.3">
      <c r="A174" s="30" t="s">
        <v>134</v>
      </c>
      <c r="B174" s="9">
        <v>6700000000</v>
      </c>
      <c r="C174" s="8">
        <f>C175+C177</f>
        <v>1000000</v>
      </c>
      <c r="D174" s="8">
        <f t="shared" ref="D174:H174" si="46">D175+D177</f>
        <v>1000000</v>
      </c>
      <c r="E174" s="8">
        <f t="shared" si="46"/>
        <v>0</v>
      </c>
      <c r="F174" s="8">
        <f t="shared" si="46"/>
        <v>0</v>
      </c>
      <c r="G174" s="8">
        <f t="shared" si="46"/>
        <v>0</v>
      </c>
      <c r="H174" s="8">
        <f t="shared" si="46"/>
        <v>0</v>
      </c>
      <c r="I174" s="2"/>
    </row>
    <row r="175" spans="1:9" outlineLevel="7" x14ac:dyDescent="0.3">
      <c r="A175" s="30" t="s">
        <v>135</v>
      </c>
      <c r="B175" s="9">
        <v>6700100000</v>
      </c>
      <c r="C175" s="8">
        <f>C176</f>
        <v>350000</v>
      </c>
      <c r="D175" s="8">
        <f t="shared" ref="D175" si="47">D176</f>
        <v>350000</v>
      </c>
      <c r="E175" s="8">
        <f t="shared" si="45"/>
        <v>0</v>
      </c>
      <c r="F175" s="8">
        <f t="shared" si="45"/>
        <v>0</v>
      </c>
      <c r="G175" s="8">
        <f t="shared" si="45"/>
        <v>0</v>
      </c>
      <c r="H175" s="8">
        <f t="shared" si="45"/>
        <v>0</v>
      </c>
      <c r="I175" s="2"/>
    </row>
    <row r="176" spans="1:9" outlineLevel="2" x14ac:dyDescent="0.3">
      <c r="A176" s="30" t="s">
        <v>128</v>
      </c>
      <c r="B176" s="9">
        <v>6700103100</v>
      </c>
      <c r="C176" s="8">
        <v>350000</v>
      </c>
      <c r="D176" s="8">
        <v>350000</v>
      </c>
      <c r="E176" s="8">
        <v>0</v>
      </c>
      <c r="F176" s="8">
        <v>0</v>
      </c>
      <c r="G176" s="8">
        <v>0</v>
      </c>
      <c r="H176" s="8">
        <v>0</v>
      </c>
      <c r="I176" s="2"/>
    </row>
    <row r="177" spans="1:10" ht="26.4" outlineLevel="3" x14ac:dyDescent="0.3">
      <c r="A177" s="30" t="s">
        <v>85</v>
      </c>
      <c r="B177" s="9">
        <v>6700200000</v>
      </c>
      <c r="C177" s="8">
        <f>C178</f>
        <v>650000</v>
      </c>
      <c r="D177" s="8">
        <f t="shared" ref="D177:H177" si="48">D178</f>
        <v>650000</v>
      </c>
      <c r="E177" s="8">
        <f t="shared" si="48"/>
        <v>0</v>
      </c>
      <c r="F177" s="8">
        <f t="shared" si="48"/>
        <v>0</v>
      </c>
      <c r="G177" s="8">
        <f t="shared" si="48"/>
        <v>0</v>
      </c>
      <c r="H177" s="8">
        <f t="shared" si="48"/>
        <v>0</v>
      </c>
      <c r="I177" s="2"/>
    </row>
    <row r="178" spans="1:10" ht="39.6" outlineLevel="4" x14ac:dyDescent="0.3">
      <c r="A178" s="30" t="s">
        <v>84</v>
      </c>
      <c r="B178" s="9">
        <v>6700203110</v>
      </c>
      <c r="C178" s="8">
        <v>650000</v>
      </c>
      <c r="D178" s="8">
        <v>650000</v>
      </c>
      <c r="E178" s="8">
        <v>0</v>
      </c>
      <c r="F178" s="8">
        <v>0</v>
      </c>
      <c r="G178" s="8">
        <v>0</v>
      </c>
      <c r="H178" s="8">
        <v>0</v>
      </c>
      <c r="I178" s="2"/>
    </row>
    <row r="179" spans="1:10" outlineLevel="5" x14ac:dyDescent="0.3">
      <c r="A179" s="48" t="s">
        <v>129</v>
      </c>
      <c r="B179" s="49"/>
      <c r="C179" s="8">
        <f t="shared" ref="C179:H179" si="49">C174+C171+C163+C156+C153+C131+C106+C103+C99+C96+C42+C13</f>
        <v>603787164.23000002</v>
      </c>
      <c r="D179" s="8">
        <f t="shared" si="49"/>
        <v>189342903.81</v>
      </c>
      <c r="E179" s="8">
        <f t="shared" si="49"/>
        <v>384351128.13999999</v>
      </c>
      <c r="F179" s="8">
        <f t="shared" si="49"/>
        <v>165984343</v>
      </c>
      <c r="G179" s="8">
        <f t="shared" si="49"/>
        <v>449413815.48000002</v>
      </c>
      <c r="H179" s="8">
        <f t="shared" si="49"/>
        <v>164876142.29999998</v>
      </c>
      <c r="I179" s="2"/>
    </row>
    <row r="181" spans="1:10" ht="38.4" customHeight="1" x14ac:dyDescent="0.3">
      <c r="A181" s="53" t="s">
        <v>222</v>
      </c>
      <c r="B181" s="53"/>
      <c r="C181" s="53"/>
      <c r="D181" s="53"/>
      <c r="E181" s="53"/>
      <c r="F181" s="53"/>
      <c r="G181" s="53"/>
      <c r="H181" s="53"/>
      <c r="I181" s="52"/>
      <c r="J181" s="52"/>
    </row>
  </sheetData>
  <mergeCells count="8">
    <mergeCell ref="A181:H181"/>
    <mergeCell ref="G10:H10"/>
    <mergeCell ref="A8:G8"/>
    <mergeCell ref="A179:B179"/>
    <mergeCell ref="B10:B11"/>
    <mergeCell ref="A10:A11"/>
    <mergeCell ref="C10:D10"/>
    <mergeCell ref="E10:F10"/>
  </mergeCells>
  <pageMargins left="0.34" right="0.2" top="0.38" bottom="0.2" header="0.2" footer="0.2"/>
  <pageSetup paperSize="9"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30.11.2020&lt;/string&gt;&#10;  &lt;/DateInfo&gt;&#10;  &lt;Code&gt;2455559_3400Y74CJ&lt;/Code&gt;&#10;  &lt;ObjectCode&gt;SQUERY_ROSP_EXP&lt;/ObjectCode&gt;&#10;  &lt;DocName&gt;Бюджетная роспись (расходы)&lt;/DocName&gt;&#10;  &lt;VariantName&gt;Вариант_все целевые_15:57:19&lt;/VariantName&gt;&#10;  &lt;VariantLink&gt;52783102&lt;/VariantLink&gt;&#10;  &lt;SvodReportLink xsi:nil=&quot;true&quot; /&gt;&#10;  &lt;ReportLink&gt;126921&lt;/ReportLink&gt;&#10;  &lt;Note&gt;01.01.2020 - 30.11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1DE469C-DE6B-4C8A-9AD0-590B4DED2A8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ELENA\Anna</dc:creator>
  <cp:lastModifiedBy>Natalya</cp:lastModifiedBy>
  <cp:lastPrinted>2020-12-20T00:40:48Z</cp:lastPrinted>
  <dcterms:created xsi:type="dcterms:W3CDTF">2020-11-30T03:43:02Z</dcterms:created>
  <dcterms:modified xsi:type="dcterms:W3CDTF">2021-01-26T02:32:31Z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20.1.1823.10296400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192.168.1.3</vt:lpwstr>
  </property>
  <property fmtid="{D5CDD505-2E9C-101B-9397-08002B2CF9AE}" pid="8" name="База">
    <vt:lpwstr>budg_2020</vt:lpwstr>
  </property>
  <property fmtid="{D5CDD505-2E9C-101B-9397-08002B2CF9AE}" pid="9" name="Пользователь">
    <vt:lpwstr>lena</vt:lpwstr>
  </property>
  <property fmtid="{D5CDD505-2E9C-101B-9397-08002B2CF9AE}" pid="10" name="Шаблон">
    <vt:lpwstr>sqr_rosp_exp2016.xlt</vt:lpwstr>
  </property>
  <property fmtid="{D5CDD505-2E9C-101B-9397-08002B2CF9AE}" pid="11" name="Имя варианта">
    <vt:lpwstr>Вариант_все целевые_15:57:19</vt:lpwstr>
  </property>
  <property fmtid="{D5CDD505-2E9C-101B-9397-08002B2CF9AE}" pid="12" name="Код отчета">
    <vt:lpwstr>2455559_3400Y74CJ</vt:lpwstr>
  </property>
  <property fmtid="{D5CDD505-2E9C-101B-9397-08002B2CF9AE}" pid="13" name="Локальная база">
    <vt:lpwstr>не используется</vt:lpwstr>
  </property>
</Properties>
</file>