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.xml" ContentType="application/vnd.openxmlformats-officedocument.spreadsheetml.revisionLog+xml"/>
  <Override PartName="/xl/revisions/revisionLog1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ELENA\Users\Anna\Desktop\"/>
    </mc:Choice>
  </mc:AlternateContent>
  <bookViews>
    <workbookView xWindow="0" yWindow="0" windowWidth="23040" windowHeight="9396"/>
  </bookViews>
  <sheets>
    <sheet name="Лист1" sheetId="1" r:id="rId1"/>
    <sheet name="Лист2" sheetId="2" r:id="rId2"/>
    <sheet name="Лист3" sheetId="3" r:id="rId3"/>
  </sheets>
  <calcPr calcId="162913" iterate="1"/>
  <customWorkbookViews>
    <customWorkbookView name="Natalya - Личное представление" guid="{A359B9AA-6A09-4465-AE36-C791DDF6A00A}" mergeInterval="0" personalView="1" maximized="1" xWindow="-9" yWindow="-9" windowWidth="1938" windowHeight="1064" activeSheetId="1"/>
    <customWorkbookView name="Екатерина В. Баженова - Личное представление" guid="{3D41C42A-06F3-41D8-AFF8-F530D990D72D}" mergeInterval="0" personalView="1" maximized="1" windowWidth="1916" windowHeight="794" activeSheetId="1"/>
    <customWorkbookView name="Светлана А. Павленко - Личное представление" guid="{23D43619-2110-4C99-A33F-B572F268DD56}" mergeInterval="0" personalView="1" maximized="1" windowWidth="1916" windowHeight="754" activeSheetId="1"/>
    <customWorkbookView name="Наталья Н. Цвик - Личное представление" guid="{204D67C0-2183-4982-A59F-620EE8D5162A}" mergeInterval="0" personalView="1" maximized="1" windowWidth="1916" windowHeight="854" activeSheetId="1"/>
    <customWorkbookView name="fin-4053 - Личное представление" guid="{EF1B8546-745B-4616-B138-3BA9C978D9A4}" mergeInterval="0" personalView="1" maximized="1" xWindow="1" yWindow="1" windowWidth="1916" windowHeight="850" activeSheetId="1"/>
    <customWorkbookView name="Оксана Д. Скрябина - Личное представление" guid="{DA4BF7C1-0C0B-4DD8-B7AF-3C1874D0325D}" mergeInterval="0" personalView="1" maximized="1" windowWidth="1904" windowHeight="802" activeSheetId="1"/>
    <customWorkbookView name="Вишницкая Ольга Анатольевна - Личное представление" guid="{6D8EAC86-EF2B-458B-8B6B-072F21270323}" mergeInterval="0" personalView="1" maximized="1" windowWidth="1916" windowHeight="754" activeSheetId="1"/>
    <customWorkbookView name="Ольга В. Гонтова - Личное представление" guid="{4E22CE62-5F42-4C4F-AAFF-B2C7570F32D6}" mergeInterval="0" personalView="1" maximized="1" windowWidth="1276" windowHeight="758" activeSheetId="1"/>
    <customWorkbookView name="Виктория В. Москаленко - Личное представление" guid="{421C2E58-9477-4ADE-A7C3-A95AA011404A}" mergeInterval="0" personalView="1" maximized="1" windowWidth="1916" windowHeight="854" activeSheetId="1"/>
    <customWorkbookView name="Марина В. Байдюкова - Личное представление" guid="{A934F598-F282-4DDD-9376-C9AA1B6363BA}" mergeInterval="0" personalView="1" maximized="1" windowWidth="1916" windowHeight="854" activeSheetId="1"/>
    <customWorkbookView name="Людмила Л. Панова - Личное представление" guid="{92D78C87-B91D-4FF4-8735-9A7F9FEDCD4E}" mergeInterval="0" personalView="1" maximized="1" windowWidth="1893" windowHeight="837" activeSheetId="1"/>
    <customWorkbookView name="Людмила В. Латышева - Личное представление" guid="{F3B10967-F48C-4ABC-91FF-B8D91C56B9D3}" mergeInterval="0" personalView="1" maximized="1" windowWidth="1916" windowHeight="814" activeSheetId="1"/>
    <customWorkbookView name="Елена И. Комогорцева - Личное представление" guid="{A0894C77-4742-4B83-B9B5-D788ABC215EA}" mergeInterval="0" personalView="1" maximized="1" windowWidth="1596" windowHeight="854" activeSheetId="1"/>
  </customWorkbookViews>
</workbook>
</file>

<file path=xl/calcChain.xml><?xml version="1.0" encoding="utf-8"?>
<calcChain xmlns="http://schemas.openxmlformats.org/spreadsheetml/2006/main">
  <c r="C9" i="1" l="1"/>
  <c r="D9" i="1"/>
  <c r="C17" i="1"/>
  <c r="D17" i="1"/>
  <c r="B17" i="1"/>
  <c r="B9" i="1"/>
  <c r="D19" i="1"/>
  <c r="C19" i="1"/>
  <c r="B19" i="1"/>
  <c r="C21" i="1"/>
  <c r="D21" i="1"/>
  <c r="B21" i="1"/>
  <c r="C25" i="1"/>
  <c r="D25" i="1"/>
  <c r="B25" i="1"/>
  <c r="C30" i="1"/>
  <c r="D30" i="1"/>
  <c r="B30" i="1"/>
  <c r="C36" i="1"/>
  <c r="D36" i="1"/>
  <c r="B36" i="1"/>
  <c r="C38" i="1"/>
  <c r="D38" i="1"/>
  <c r="B38" i="1"/>
  <c r="C41" i="1"/>
  <c r="D41" i="1"/>
  <c r="B41" i="1"/>
  <c r="C43" i="1"/>
  <c r="D43" i="1"/>
  <c r="B43" i="1"/>
  <c r="B45" i="1"/>
  <c r="C45" i="1"/>
  <c r="D45" i="1"/>
  <c r="B47" i="1" l="1"/>
  <c r="C47" i="1"/>
  <c r="D47" i="1"/>
</calcChain>
</file>

<file path=xl/sharedStrings.xml><?xml version="1.0" encoding="utf-8"?>
<sst xmlns="http://schemas.openxmlformats.org/spreadsheetml/2006/main" count="49" uniqueCount="49">
  <si>
    <t>тыс. рублей</t>
  </si>
  <si>
    <t>РАСХОДЫ</t>
  </si>
  <si>
    <t>1. Общегосударственные вопросы</t>
  </si>
  <si>
    <t>3. Национальная безопасность и правоохранительная деятельность</t>
  </si>
  <si>
    <t>4. Национальная экономика</t>
  </si>
  <si>
    <t>5.  Жилищно-коммунальное хозяйство</t>
  </si>
  <si>
    <t xml:space="preserve">7. Образование  </t>
  </si>
  <si>
    <t xml:space="preserve">8. Культура и кинематография </t>
  </si>
  <si>
    <t>10. Социальная политика</t>
  </si>
  <si>
    <t>11. Физическая культура и спорт</t>
  </si>
  <si>
    <t>12. Средства массовой информации</t>
  </si>
  <si>
    <t>13. Обслуживание государственного и муниципального долга</t>
  </si>
  <si>
    <t>ВСЕГО РАСХОДОВ</t>
  </si>
  <si>
    <t>ДЕФИЦИТ (ПРОФИЦИТ)</t>
  </si>
  <si>
    <r>
      <rPr>
        <b/>
        <sz val="12"/>
        <rFont val="Times New Roman"/>
        <family val="1"/>
        <charset val="204"/>
      </rPr>
      <t>0102</t>
    </r>
    <r>
      <rPr>
        <sz val="12"/>
        <rFont val="Times New Roman"/>
        <family val="1"/>
        <charset val="204"/>
      </rPr>
      <t xml:space="preserve"> "Функционирование высшего должностного лица субъекта Российской Федерации и муниципального образования"</t>
    </r>
  </si>
  <si>
    <r>
      <rPr>
        <b/>
        <sz val="12"/>
        <rFont val="Times New Roman"/>
        <family val="1"/>
        <charset val="204"/>
      </rPr>
      <t>0103</t>
    </r>
    <r>
      <rPr>
        <sz val="12"/>
        <rFont val="Times New Roman"/>
        <family val="1"/>
        <charset val="204"/>
      </rPr>
      <t xml:space="preserve"> "Функционирование законодательных (представительных) органов государственной власти и представительных органов муниципальных образований"</t>
    </r>
  </si>
  <si>
    <r>
      <t>0104</t>
    </r>
    <r>
      <rPr>
        <sz val="12"/>
        <rFont val="Times New Roman"/>
        <family val="1"/>
        <charset val="204"/>
      </rPr>
      <t xml:space="preserve"> "Функционирование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администраций"</t>
    </r>
  </si>
  <si>
    <r>
      <t xml:space="preserve">0105 </t>
    </r>
    <r>
      <rPr>
        <sz val="12"/>
        <rFont val="Times New Roman"/>
        <family val="1"/>
        <charset val="204"/>
      </rPr>
      <t>"Судебная система"</t>
    </r>
  </si>
  <si>
    <r>
      <rPr>
        <b/>
        <sz val="12"/>
        <rFont val="Times New Roman"/>
        <family val="1"/>
        <charset val="204"/>
      </rPr>
      <t>0106</t>
    </r>
    <r>
      <rPr>
        <sz val="12"/>
        <rFont val="Times New Roman"/>
        <family val="1"/>
        <charset val="204"/>
      </rPr>
      <t xml:space="preserve"> "Обеспечение деятельности финансовых, налоговых и таможенных органов и органов финансового (финансово-бюджетного) надзора"</t>
    </r>
  </si>
  <si>
    <r>
      <rPr>
        <b/>
        <sz val="12"/>
        <rFont val="Times New Roman"/>
        <family val="1"/>
        <charset val="204"/>
      </rPr>
      <t>0111</t>
    </r>
    <r>
      <rPr>
        <sz val="12"/>
        <rFont val="Times New Roman"/>
        <family val="1"/>
        <charset val="204"/>
      </rPr>
      <t xml:space="preserve"> "Резервные фонды"</t>
    </r>
  </si>
  <si>
    <r>
      <rPr>
        <b/>
        <sz val="12"/>
        <rFont val="Times New Roman"/>
        <family val="1"/>
        <charset val="204"/>
      </rPr>
      <t xml:space="preserve">0113 </t>
    </r>
    <r>
      <rPr>
        <sz val="12"/>
        <rFont val="Times New Roman"/>
        <family val="1"/>
        <charset val="204"/>
      </rPr>
      <t>"Другие общегосударственные вопросы"</t>
    </r>
  </si>
  <si>
    <r>
      <rPr>
        <b/>
        <sz val="12"/>
        <rFont val="Times New Roman"/>
        <family val="1"/>
        <charset val="204"/>
      </rPr>
      <t>1202</t>
    </r>
    <r>
      <rPr>
        <sz val="12"/>
        <rFont val="Times New Roman"/>
        <family val="1"/>
        <charset val="204"/>
      </rPr>
      <t xml:space="preserve"> "Периодическая печать и издательства"</t>
    </r>
  </si>
  <si>
    <r>
      <rPr>
        <b/>
        <sz val="12"/>
        <rFont val="Times New Roman"/>
        <family val="1"/>
        <charset val="204"/>
      </rPr>
      <t xml:space="preserve">0707 </t>
    </r>
    <r>
      <rPr>
        <sz val="12"/>
        <rFont val="Times New Roman"/>
        <family val="1"/>
        <charset val="204"/>
      </rPr>
      <t>"Молодежная политика"</t>
    </r>
  </si>
  <si>
    <r>
      <rPr>
        <b/>
        <sz val="12"/>
        <rFont val="Times New Roman"/>
        <family val="1"/>
        <charset val="204"/>
      </rPr>
      <t>0405</t>
    </r>
    <r>
      <rPr>
        <sz val="12"/>
        <rFont val="Times New Roman"/>
        <family val="1"/>
        <charset val="204"/>
      </rPr>
      <t xml:space="preserve"> "Сельское хозяйство и рыболовство"</t>
    </r>
  </si>
  <si>
    <r>
      <rPr>
        <b/>
        <sz val="12"/>
        <rFont val="Times New Roman"/>
        <family val="1"/>
        <charset val="204"/>
      </rPr>
      <t>0408</t>
    </r>
    <r>
      <rPr>
        <sz val="12"/>
        <rFont val="Times New Roman"/>
        <family val="1"/>
        <charset val="204"/>
      </rPr>
      <t xml:space="preserve"> "Транспорт"</t>
    </r>
  </si>
  <si>
    <r>
      <rPr>
        <b/>
        <sz val="12"/>
        <rFont val="Times New Roman"/>
        <family val="1"/>
        <charset val="204"/>
      </rPr>
      <t>0409</t>
    </r>
    <r>
      <rPr>
        <sz val="12"/>
        <rFont val="Times New Roman"/>
        <family val="1"/>
        <charset val="204"/>
      </rPr>
      <t xml:space="preserve"> "Дорожное хозяйство (дорожные фонды)"</t>
    </r>
  </si>
  <si>
    <r>
      <rPr>
        <b/>
        <sz val="12"/>
        <rFont val="Times New Roman"/>
        <family val="1"/>
        <charset val="204"/>
      </rPr>
      <t>0501</t>
    </r>
    <r>
      <rPr>
        <sz val="12"/>
        <rFont val="Times New Roman"/>
        <family val="1"/>
        <charset val="204"/>
      </rPr>
      <t xml:space="preserve"> "Жилищное хозяйство"</t>
    </r>
  </si>
  <si>
    <r>
      <rPr>
        <b/>
        <sz val="12"/>
        <rFont val="Times New Roman"/>
        <family val="1"/>
        <charset val="204"/>
      </rPr>
      <t>0502</t>
    </r>
    <r>
      <rPr>
        <sz val="12"/>
        <rFont val="Times New Roman"/>
        <family val="1"/>
        <charset val="204"/>
      </rPr>
      <t xml:space="preserve"> "Коммунальное хозяйство"</t>
    </r>
  </si>
  <si>
    <r>
      <rPr>
        <b/>
        <sz val="12"/>
        <rFont val="Times New Roman"/>
        <family val="1"/>
        <charset val="204"/>
      </rPr>
      <t xml:space="preserve">0503 </t>
    </r>
    <r>
      <rPr>
        <sz val="12"/>
        <rFont val="Times New Roman"/>
        <family val="1"/>
        <charset val="204"/>
      </rPr>
      <t>"Благоустройство"</t>
    </r>
  </si>
  <si>
    <r>
      <rPr>
        <b/>
        <sz val="12"/>
        <rFont val="Times New Roman"/>
        <family val="1"/>
        <charset val="204"/>
      </rPr>
      <t>0505</t>
    </r>
    <r>
      <rPr>
        <sz val="12"/>
        <rFont val="Times New Roman"/>
        <family val="1"/>
        <charset val="204"/>
      </rPr>
      <t xml:space="preserve"> "Другие вопросы в области жилищно-коммунального хозяйства"</t>
    </r>
  </si>
  <si>
    <r>
      <rPr>
        <b/>
        <sz val="12"/>
        <rFont val="Times New Roman"/>
        <family val="1"/>
        <charset val="204"/>
      </rPr>
      <t>0701</t>
    </r>
    <r>
      <rPr>
        <sz val="12"/>
        <rFont val="Times New Roman"/>
        <family val="1"/>
        <charset val="204"/>
      </rPr>
      <t xml:space="preserve"> "Дошкольное образование"</t>
    </r>
  </si>
  <si>
    <r>
      <rPr>
        <b/>
        <sz val="12"/>
        <rFont val="Times New Roman"/>
        <family val="1"/>
        <charset val="204"/>
      </rPr>
      <t xml:space="preserve">0702 </t>
    </r>
    <r>
      <rPr>
        <sz val="12"/>
        <rFont val="Times New Roman"/>
        <family val="1"/>
        <charset val="204"/>
      </rPr>
      <t>"Общее образование"</t>
    </r>
  </si>
  <si>
    <r>
      <rPr>
        <b/>
        <sz val="12"/>
        <rFont val="Times New Roman"/>
        <family val="1"/>
        <charset val="204"/>
      </rPr>
      <t>0703</t>
    </r>
    <r>
      <rPr>
        <sz val="12"/>
        <rFont val="Times New Roman"/>
        <family val="1"/>
        <charset val="204"/>
      </rPr>
      <t xml:space="preserve"> "Дополнительное образование детей"</t>
    </r>
  </si>
  <si>
    <r>
      <rPr>
        <b/>
        <sz val="12"/>
        <rFont val="Times New Roman"/>
        <family val="1"/>
        <charset val="204"/>
      </rPr>
      <t>0709</t>
    </r>
    <r>
      <rPr>
        <sz val="12"/>
        <rFont val="Times New Roman"/>
        <family val="1"/>
        <charset val="204"/>
      </rPr>
      <t xml:space="preserve"> "Другие вопросы в области образования"</t>
    </r>
  </si>
  <si>
    <r>
      <rPr>
        <b/>
        <sz val="12"/>
        <rFont val="Times New Roman"/>
        <family val="1"/>
        <charset val="204"/>
      </rPr>
      <t>1301</t>
    </r>
    <r>
      <rPr>
        <sz val="12"/>
        <rFont val="Times New Roman"/>
        <family val="1"/>
        <charset val="204"/>
      </rPr>
      <t xml:space="preserve"> "Обслуживание государственного внутреннего и муниципального долга"</t>
    </r>
  </si>
  <si>
    <r>
      <rPr>
        <b/>
        <sz val="12"/>
        <rFont val="Times New Roman"/>
        <family val="1"/>
        <charset val="204"/>
      </rPr>
      <t>0801</t>
    </r>
    <r>
      <rPr>
        <sz val="12"/>
        <rFont val="Times New Roman"/>
        <family val="1"/>
        <charset val="204"/>
      </rPr>
      <t xml:space="preserve"> "Культура"</t>
    </r>
  </si>
  <si>
    <r>
      <rPr>
        <b/>
        <sz val="12"/>
        <rFont val="Times New Roman"/>
        <family val="1"/>
        <charset val="204"/>
      </rPr>
      <t>1102</t>
    </r>
    <r>
      <rPr>
        <sz val="12"/>
        <rFont val="Times New Roman"/>
        <family val="1"/>
        <charset val="204"/>
      </rPr>
      <t xml:space="preserve"> "Массовый спорт"</t>
    </r>
  </si>
  <si>
    <r>
      <rPr>
        <b/>
        <sz val="12"/>
        <rFont val="Times New Roman"/>
        <family val="1"/>
        <charset val="204"/>
      </rPr>
      <t>1004</t>
    </r>
    <r>
      <rPr>
        <sz val="12"/>
        <rFont val="Times New Roman"/>
        <family val="1"/>
        <charset val="204"/>
      </rPr>
      <t xml:space="preserve"> "Охрана семьи и детства"</t>
    </r>
  </si>
  <si>
    <r>
      <rPr>
        <b/>
        <sz val="12"/>
        <rFont val="Times New Roman"/>
        <family val="1"/>
        <charset val="204"/>
      </rPr>
      <t>1003</t>
    </r>
    <r>
      <rPr>
        <sz val="12"/>
        <rFont val="Times New Roman"/>
        <family val="1"/>
        <charset val="204"/>
      </rPr>
      <t xml:space="preserve"> "Социальное обеспечение населения"</t>
    </r>
  </si>
  <si>
    <t>Информация к проекту решения  " О бюджете Тернейского муниципального округа на 2021 год и на плановый период 2022 и 2023 годов"</t>
  </si>
  <si>
    <t xml:space="preserve"> ТАБЛИЦА</t>
  </si>
  <si>
    <t>расходов бюджета Тернейского муниципального округа на 2021 год и плановый период 2022 и 2023 годов</t>
  </si>
  <si>
    <t>2021 год</t>
  </si>
  <si>
    <t>2022 год</t>
  </si>
  <si>
    <t xml:space="preserve">2023 год </t>
  </si>
  <si>
    <t>НАИМЕНОВАНИЕ  РАСХОДОВ</t>
  </si>
  <si>
    <r>
      <rPr>
        <b/>
        <sz val="12"/>
        <rFont val="Times New Roman"/>
        <family val="1"/>
        <charset val="204"/>
      </rPr>
      <t>0310</t>
    </r>
    <r>
      <rPr>
        <sz val="12"/>
        <rFont val="Times New Roman"/>
        <family val="1"/>
        <charset val="204"/>
      </rPr>
      <t xml:space="preserve"> "Защита населения и территории от чрезвычайных ситуаций природного и техногенного характера, пожарная безопасность"</t>
    </r>
  </si>
  <si>
    <t>2. Национальная оборона</t>
  </si>
  <si>
    <t>0203 "Мобилизационная и вневойсковая подготовка"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</si>
</sst>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2" fillId="0" borderId="0" applyNumberFormat="0" applyFont="0" applyFill="0" applyBorder="0" applyAlignment="0" applyProtection="0">
      <alignment vertical="top"/>
    </xf>
    <xf numFmtId="9" fontId="2" fillId="0" borderId="0" applyFont="0" applyFill="0" applyBorder="0" applyAlignment="0" applyProtection="0"/>
  </cellStyleXfs>
  <cellXfs count="40">
    <xf numFmtId="0" fontId="0" fillId="0" borderId="0" xfId="0"/>
    <xf numFmtId="0" fontId="6" fillId="0" borderId="1" xfId="2" applyNumberFormat="1" applyFont="1" applyFill="1" applyBorder="1" applyAlignment="1" applyProtection="1">
      <alignment horizontal="center" vertical="center" wrapText="1"/>
    </xf>
    <xf numFmtId="0" fontId="4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NumberFormat="1" applyFont="1" applyFill="1" applyBorder="1" applyAlignment="1" applyProtection="1">
      <alignment vertical="top" wrapText="1"/>
    </xf>
    <xf numFmtId="164" fontId="5" fillId="2" borderId="1" xfId="3" applyNumberFormat="1" applyFont="1" applyFill="1" applyBorder="1" applyAlignment="1" applyProtection="1">
      <alignment horizontal="center" vertical="top"/>
    </xf>
    <xf numFmtId="0" fontId="4" fillId="0" borderId="1" xfId="2" applyNumberFormat="1" applyFont="1" applyFill="1" applyBorder="1" applyAlignment="1" applyProtection="1">
      <alignment horizontal="left" vertical="center" wrapText="1"/>
    </xf>
    <xf numFmtId="0" fontId="3" fillId="0" borderId="1" xfId="2" applyFont="1" applyFill="1" applyBorder="1" applyAlignment="1">
      <alignment wrapText="1"/>
    </xf>
    <xf numFmtId="0" fontId="4" fillId="0" borderId="1" xfId="2" applyFont="1" applyFill="1" applyBorder="1" applyAlignment="1">
      <alignment vertical="center" wrapText="1"/>
    </xf>
    <xf numFmtId="0" fontId="4" fillId="0" borderId="1" xfId="2" applyFont="1" applyFill="1" applyBorder="1" applyAlignment="1">
      <alignment wrapText="1"/>
    </xf>
    <xf numFmtId="0" fontId="3" fillId="0" borderId="1" xfId="2" applyFont="1" applyFill="1" applyBorder="1" applyAlignment="1">
      <alignment vertical="top" wrapText="1"/>
    </xf>
    <xf numFmtId="0" fontId="3" fillId="0" borderId="1" xfId="2" applyFont="1" applyFill="1" applyBorder="1" applyAlignment="1">
      <alignment horizontal="left" wrapText="1"/>
    </xf>
    <xf numFmtId="0" fontId="3" fillId="0" borderId="1" xfId="2" applyFont="1" applyFill="1" applyBorder="1" applyAlignment="1">
      <alignment vertical="center" wrapText="1"/>
    </xf>
    <xf numFmtId="0" fontId="4" fillId="0" borderId="1" xfId="2" applyFont="1" applyFill="1" applyBorder="1" applyAlignment="1">
      <alignment vertical="top" wrapText="1"/>
    </xf>
    <xf numFmtId="0" fontId="4" fillId="0" borderId="1" xfId="2" applyFont="1" applyFill="1" applyBorder="1" applyAlignment="1">
      <alignment horizontal="left" vertical="center" wrapText="1"/>
    </xf>
    <xf numFmtId="0" fontId="4" fillId="0" borderId="1" xfId="2" applyNumberFormat="1" applyFont="1" applyFill="1" applyBorder="1" applyAlignment="1" applyProtection="1">
      <alignment vertical="center" wrapText="1"/>
    </xf>
    <xf numFmtId="49" fontId="4" fillId="0" borderId="1" xfId="2" applyNumberFormat="1" applyFont="1" applyFill="1" applyBorder="1" applyAlignment="1" applyProtection="1">
      <alignment horizontal="center" vertical="top" wrapText="1"/>
    </xf>
    <xf numFmtId="49" fontId="4" fillId="0" borderId="1" xfId="2" applyNumberFormat="1" applyFont="1" applyFill="1" applyBorder="1" applyAlignment="1" applyProtection="1">
      <alignment vertical="top" wrapText="1"/>
    </xf>
    <xf numFmtId="0" fontId="4" fillId="0" borderId="1" xfId="2" applyNumberFormat="1" applyFont="1" applyFill="1" applyBorder="1" applyAlignment="1" applyProtection="1">
      <alignment horizontal="left" vertical="top"/>
    </xf>
    <xf numFmtId="0" fontId="4" fillId="0" borderId="2" xfId="2" applyNumberFormat="1" applyFont="1" applyFill="1" applyBorder="1" applyAlignment="1" applyProtection="1">
      <alignment horizontal="center" wrapText="1"/>
    </xf>
    <xf numFmtId="3" fontId="6" fillId="0" borderId="1" xfId="2" applyNumberFormat="1" applyFont="1" applyFill="1" applyBorder="1" applyAlignment="1" applyProtection="1">
      <alignment horizontal="center" vertical="center" wrapText="1"/>
    </xf>
    <xf numFmtId="3" fontId="6" fillId="2" borderId="1" xfId="2" applyNumberFormat="1" applyFont="1" applyFill="1" applyBorder="1" applyAlignment="1" applyProtection="1">
      <alignment horizontal="center" vertical="center" wrapText="1"/>
    </xf>
    <xf numFmtId="164" fontId="6" fillId="3" borderId="0" xfId="0" applyNumberFormat="1" applyFont="1" applyFill="1" applyBorder="1" applyAlignment="1">
      <alignment horizontal="center"/>
    </xf>
    <xf numFmtId="164" fontId="6" fillId="3" borderId="8" xfId="0" applyNumberFormat="1" applyFont="1" applyFill="1" applyBorder="1" applyAlignment="1">
      <alignment horizontal="center"/>
    </xf>
    <xf numFmtId="0" fontId="0" fillId="0" borderId="0" xfId="0" applyFont="1"/>
    <xf numFmtId="3" fontId="6" fillId="0" borderId="1" xfId="2" applyNumberFormat="1" applyFont="1" applyFill="1" applyBorder="1" applyAlignment="1" applyProtection="1">
      <alignment horizontal="center"/>
    </xf>
    <xf numFmtId="4" fontId="6" fillId="0" borderId="1" xfId="2" applyNumberFormat="1" applyFont="1" applyFill="1" applyBorder="1" applyAlignment="1" applyProtection="1">
      <alignment horizontal="center" wrapText="1"/>
    </xf>
    <xf numFmtId="4" fontId="7" fillId="0" borderId="1" xfId="2" applyNumberFormat="1" applyFont="1" applyFill="1" applyBorder="1" applyAlignment="1" applyProtection="1">
      <alignment horizontal="center" wrapText="1"/>
    </xf>
    <xf numFmtId="4" fontId="7" fillId="2" borderId="5" xfId="3" applyNumberFormat="1" applyFont="1" applyFill="1" applyBorder="1" applyAlignment="1" applyProtection="1">
      <alignment horizontal="center"/>
    </xf>
    <xf numFmtId="4" fontId="7" fillId="2" borderId="1" xfId="2" applyNumberFormat="1" applyFont="1" applyFill="1" applyBorder="1" applyAlignment="1" applyProtection="1">
      <alignment horizontal="center" wrapText="1"/>
    </xf>
    <xf numFmtId="4" fontId="7" fillId="2" borderId="1" xfId="3" applyNumberFormat="1" applyFont="1" applyFill="1" applyBorder="1" applyAlignment="1" applyProtection="1">
      <alignment horizontal="center"/>
    </xf>
    <xf numFmtId="4" fontId="7" fillId="2" borderId="4" xfId="3" applyNumberFormat="1" applyFont="1" applyFill="1" applyBorder="1" applyAlignment="1" applyProtection="1">
      <alignment horizontal="center"/>
    </xf>
    <xf numFmtId="4" fontId="7" fillId="2" borderId="1" xfId="1" applyNumberFormat="1" applyFont="1" applyFill="1" applyBorder="1" applyAlignment="1">
      <alignment horizontal="center" wrapText="1"/>
    </xf>
    <xf numFmtId="4" fontId="6" fillId="2" borderId="1" xfId="2" applyNumberFormat="1" applyFont="1" applyFill="1" applyBorder="1" applyAlignment="1">
      <alignment horizontal="center" wrapText="1"/>
    </xf>
    <xf numFmtId="4" fontId="6" fillId="0" borderId="3" xfId="2" applyNumberFormat="1" applyFont="1" applyFill="1" applyBorder="1" applyAlignment="1" applyProtection="1">
      <alignment horizontal="center"/>
    </xf>
    <xf numFmtId="4" fontId="6" fillId="2" borderId="6" xfId="3" applyNumberFormat="1" applyFont="1" applyFill="1" applyBorder="1" applyAlignment="1" applyProtection="1">
      <alignment horizontal="center"/>
    </xf>
    <xf numFmtId="4" fontId="6" fillId="2" borderId="3" xfId="3" applyNumberFormat="1" applyFont="1" applyFill="1" applyBorder="1" applyAlignment="1" applyProtection="1">
      <alignment horizontal="center"/>
    </xf>
    <xf numFmtId="0" fontId="4" fillId="0" borderId="1" xfId="2" applyFont="1" applyFill="1" applyBorder="1" applyAlignment="1">
      <alignment horizontal="left" wrapText="1"/>
    </xf>
    <xf numFmtId="0" fontId="4" fillId="0" borderId="0" xfId="2" applyNumberFormat="1" applyFont="1" applyFill="1" applyBorder="1" applyAlignment="1" applyProtection="1">
      <alignment horizontal="center" vertical="top"/>
    </xf>
    <xf numFmtId="0" fontId="3" fillId="0" borderId="7" xfId="2" applyNumberFormat="1" applyFont="1" applyFill="1" applyBorder="1" applyAlignment="1" applyProtection="1">
      <alignment horizontal="right" vertical="top"/>
    </xf>
    <xf numFmtId="3" fontId="3" fillId="0" borderId="0" xfId="2" applyNumberFormat="1" applyFont="1" applyFill="1" applyBorder="1" applyAlignment="1" applyProtection="1">
      <alignment vertical="center" wrapText="1"/>
    </xf>
  </cellXfs>
  <cellStyles count="4">
    <cellStyle name="Обычный" xfId="0" builtinId="0"/>
    <cellStyle name="Обычный 2" xfId="1"/>
    <cellStyle name="Обычный_ПРИЛОЖЕНИЕ 5" xfId="2"/>
    <cellStyle name="Процент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213" Type="http://schemas.openxmlformats.org/officeDocument/2006/relationships/revisionLog" Target="revisionLog2.xml"/><Relationship Id="rId212" Type="http://schemas.openxmlformats.org/officeDocument/2006/relationships/revisionLog" Target="revisionLog1.xml"/><Relationship Id="rId211" Type="http://schemas.openxmlformats.org/officeDocument/2006/relationships/revisionLog" Target="revisionLog1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8209F7B7-8B17-4E03-BCC9-EACB97974819}" diskRevisions="1" revisionId="1222" version="213">
  <header guid="{129FB523-ADCF-4024-BC65-EBE52F0DCDDE}" dateTime="2020-12-11T11:33:26" maxSheetId="4" userName="Natalya" r:id="rId211">
    <sheetIdMap count="3">
      <sheetId val="1"/>
      <sheetId val="2"/>
      <sheetId val="3"/>
    </sheetIdMap>
  </header>
  <header guid="{645E1EE1-0A71-4885-96DE-6329AB949ADA}" dateTime="2020-12-11T14:02:51" maxSheetId="4" userName="Natalya" r:id="rId212" minRId="867" maxRId="1023">
    <sheetIdMap count="3">
      <sheetId val="1"/>
      <sheetId val="2"/>
      <sheetId val="3"/>
    </sheetIdMap>
  </header>
  <header guid="{8209F7B7-8B17-4E03-BCC9-EACB97974819}" dateTime="2020-12-11T14:46:19" maxSheetId="4" userName="Natalya" r:id="rId213" minRId="1024" maxRId="1222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67" sId="1">
    <oc r="G1" t="inlineStr">
      <is>
        <t>Информация к проекту решения  " О бюджете городского округа "Город Южно-Сахалинск" на 2020 год и на плановый период 2021 и 2022 годов"</t>
      </is>
    </oc>
    <nc r="G1" t="inlineStr">
      <is>
        <t>Информация к проекту решения  " О бюджете Тернейского муниципального округа на 2021 год и на плановый период 2022 и 2023 годов"</t>
      </is>
    </nc>
  </rcc>
  <rcc rId="868" sId="1">
    <oc r="A3" t="inlineStr">
      <is>
        <t>СРАВНИТЕЛЬНАЯ ТАБЛИЦА</t>
      </is>
    </oc>
    <nc r="A3" t="inlineStr">
      <is>
        <t xml:space="preserve"> ТАБЛИЦА</t>
      </is>
    </nc>
  </rcc>
  <rcc rId="869" sId="1">
    <oc r="A4" t="inlineStr">
      <is>
        <t>расходов бюджета городского округа "Город Южно-Сахалинск" за 2018-2022 годы.</t>
      </is>
    </oc>
    <nc r="A4" t="inlineStr">
      <is>
        <t>расходов бюджета Тернейского муниципального округа на 2021 год и плановый период 2022 и 2023 годов</t>
      </is>
    </nc>
  </rcc>
  <rcc rId="870" sId="1">
    <oc r="E6" t="inlineStr">
      <is>
        <t xml:space="preserve"> Проект бюджета на 2020</t>
      </is>
    </oc>
    <nc r="E6"/>
  </rcc>
  <rcc rId="871" sId="1">
    <oc r="F6" t="inlineStr">
      <is>
        <t>Отклонение 2020 от факта 2018</t>
      </is>
    </oc>
    <nc r="F6"/>
  </rcc>
  <rcc rId="872" sId="1">
    <oc r="B6" t="inlineStr">
      <is>
        <t>Факт 2018 год</t>
      </is>
    </oc>
    <nc r="B6" t="inlineStr">
      <is>
        <t>2021 год</t>
      </is>
    </nc>
  </rcc>
  <rcc rId="873" sId="1">
    <oc r="C6" t="inlineStr">
      <is>
        <t>Уточненный план на 2019 год (РГД от  30.10.2019)</t>
      </is>
    </oc>
    <nc r="C6" t="inlineStr">
      <is>
        <t>2022 год</t>
      </is>
    </nc>
  </rcc>
  <rcc rId="874" sId="1">
    <oc r="D6" t="inlineStr">
      <is>
        <t>Ожидаемое исполнение за 2019</t>
      </is>
    </oc>
    <nc r="D6" t="inlineStr">
      <is>
        <t>2023 год</t>
      </is>
    </nc>
  </rcc>
  <rrc rId="875" sId="1" ref="C1:C1048576" action="deleteCol">
    <undo index="0" exp="ref" v="1" dr="C60" r="D60" sId="1"/>
    <undo index="0" exp="ref" v="1" dr="C56" r="D56" sId="1"/>
    <undo index="0" exp="ref" v="1" dr="C55" r="D55" sId="1"/>
    <undo index="0" exp="ref" v="1" dr="C53" r="D53" sId="1"/>
    <undo index="0" exp="ref" v="1" dr="C52" r="D52" sId="1"/>
    <undo index="0" exp="ref" v="1" dr="C51" r="D51" sId="1"/>
    <undo index="0" exp="ref" v="1" dr="C49" r="D49" sId="1"/>
    <undo index="0" exp="ref" v="1" dr="C48" r="D48" sId="1"/>
    <undo index="0" exp="ref" v="1" dr="C47" r="D47" sId="1"/>
    <undo index="0" exp="ref" v="1" dr="C46" r="D46" sId="1"/>
    <undo index="0" exp="ref" v="1" dr="C44" r="D44" sId="1"/>
    <undo index="0" exp="ref" v="1" dr="C43" r="D43" sId="1"/>
    <undo index="0" exp="ref" v="1" dr="C41" r="D41" sId="1"/>
    <undo index="0" exp="ref" v="1" dr="C40" r="D40" sId="1"/>
    <undo index="0" exp="ref" v="1" dr="C39" r="D39" sId="1"/>
    <undo index="0" exp="ref" v="1" dr="C38" r="D38" sId="1"/>
    <undo index="0" exp="ref" v="1" dr="C37" r="D37" sId="1"/>
    <undo index="0" exp="ref" v="1" dr="C36" r="D36" sId="1"/>
    <undo index="0" exp="ref" v="1" dr="C34" r="D34" sId="1"/>
    <undo index="0" exp="ref" v="1" dr="C32" r="D32" sId="1"/>
    <undo index="0" exp="ref" v="1" dr="C31" r="D31" sId="1"/>
    <undo index="0" exp="ref" v="1" dr="C30" r="D30" sId="1"/>
    <undo index="0" exp="ref" v="1" dr="C29" r="D29" sId="1"/>
    <undo index="0" exp="ref" v="1" dr="C27" r="D27" sId="1"/>
    <undo index="0" exp="ref" v="1" dr="C26" r="D26" sId="1"/>
    <undo index="0" exp="ref" v="1" dr="C25" r="D25" sId="1"/>
    <undo index="0" exp="ref" v="1" dr="C24" r="D24" sId="1"/>
    <undo index="0" exp="ref" v="1" dr="C23" r="D23" sId="1"/>
    <undo index="0" exp="ref" v="1" dr="C22" r="D22" sId="1"/>
    <undo index="0" exp="ref" v="1" dr="C20" r="D20" sId="1"/>
    <undo index="0" exp="ref" v="1" dr="C19" r="D19" sId="1"/>
    <undo index="0" exp="ref" v="1" dr="C17" r="D17" sId="1"/>
    <undo index="0" exp="ref" v="1" dr="C16" r="D16" sId="1"/>
    <undo index="0" exp="ref" v="1" dr="C15" r="D15" sId="1"/>
    <undo index="0" exp="ref" v="1" dr="C14" r="D14" sId="1"/>
    <undo index="0" exp="ref" v="1" dr="C13" r="D13" sId="1"/>
    <undo index="0" exp="ref" v="1" dr="C12" r="D12" sId="1"/>
    <undo index="0" exp="ref" v="1" dr="C11" r="D11" sId="1"/>
    <undo index="0" exp="ref" v="1" dr="C10" r="D10" sId="1"/>
    <rfmt sheetId="1" xfDxf="1" sqref="C1:C1048576" start="0" length="0"/>
    <rfmt sheetId="1" sqref="C3" start="0" length="0">
      <dxf>
        <font>
          <b/>
          <sz val="12"/>
          <color theme="1"/>
          <name val="Times New Roman"/>
          <scheme val="none"/>
        </font>
        <alignment horizontal="center" vertical="top" readingOrder="0"/>
      </dxf>
    </rfmt>
    <rfmt sheetId="1" sqref="C4" start="0" length="0">
      <dxf>
        <font>
          <b/>
          <sz val="12"/>
          <color theme="1"/>
          <name val="Times New Roman"/>
          <scheme val="none"/>
        </font>
        <alignment horizontal="center" vertical="top" readingOrder="0"/>
      </dxf>
    </rfmt>
    <rfmt sheetId="1" sqref="C5" start="0" length="0">
      <dxf>
        <font>
          <sz val="12"/>
          <color theme="1"/>
          <name val="Times New Roman"/>
          <scheme val="none"/>
        </font>
        <numFmt numFmtId="164" formatCode="#,##0.0"/>
        <alignment vertical="top" wrapText="1" readingOrder="0"/>
      </dxf>
    </rfmt>
    <rcc rId="0" sId="1" dxf="1">
      <nc r="C6" t="inlineStr">
        <is>
          <t>2022 год</t>
        </is>
      </nc>
      <ndxf>
        <font>
          <b/>
          <sz val="12"/>
          <color theme="1"/>
          <name val="Times New Roman"/>
          <scheme val="none"/>
        </font>
        <numFmt numFmtId="164" formatCode="#,##0.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7">
        <v>3</v>
      </nc>
      <ndxf>
        <font>
          <b/>
          <sz val="12"/>
          <color theme="1"/>
          <name val="Times New Roman"/>
          <scheme val="none"/>
        </font>
        <numFmt numFmtId="3" formatCode="#,##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8" start="0" length="0">
      <dxf>
        <font>
          <b/>
          <sz val="12"/>
          <color rgb="FFFF0000"/>
          <name val="Times New Roman"/>
          <scheme val="none"/>
        </font>
        <numFmt numFmtId="164" formatCode="#,##0.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C9">
        <f>C10+C11+C12+C13+C14+C15+C16+C17</f>
      </nc>
      <ndxf>
        <font>
          <b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10">
        <v>6219.5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11">
        <v>94685.6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12">
        <v>577573.80000000005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13">
        <v>139.80000000000001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14">
        <v>116532.8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15">
        <v>77499.7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16">
        <v>108075.4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17">
        <v>1296462.8999999999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">
        <f>C19+C20</f>
      </nc>
      <ndxf>
        <font>
          <b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19">
        <v>213259.5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20">
        <v>16703.8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">
        <f>SUM(C22:C27)</f>
      </nc>
      <ndxf>
        <font>
          <b/>
          <sz val="12"/>
          <color theme="1"/>
          <name val="Times New Roman"/>
          <scheme val="none"/>
        </font>
        <numFmt numFmtId="164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22">
        <v>33300.699999999997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23">
        <v>35357.300000000003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24">
        <v>100652.6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25">
        <v>538231.30000000005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26">
        <v>5674984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27">
        <v>643162.4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">
        <f>SUM(C29:C32)</f>
      </nc>
      <ndxf>
        <font>
          <b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29">
        <v>1708807.7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30">
        <v>4111084.2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31">
        <v>1940256.4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32">
        <v>372751.1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">
        <f>C34</f>
      </nc>
      <ndxf>
        <font>
          <b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34">
        <v>3754.7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">
        <f>C36+C37+C38+C39+C40+C41</f>
      </nc>
      <ndxf>
        <font>
          <b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36">
        <v>4842518.2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37">
        <v>5525227.5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38">
        <v>825551.1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39">
        <v>2633.8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40">
        <v>114204.2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41">
        <v>348626.3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">
        <f>C43+C44</f>
      </nc>
      <ndxf>
        <font>
          <b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43">
        <v>1526152.3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44">
        <v>80063.7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">
        <f>C46+C47+C48+C49</f>
      </nc>
      <ndxf>
        <font>
          <b/>
          <sz val="12"/>
          <color theme="1"/>
          <name val="Times New Roman"/>
          <scheme val="none"/>
        </font>
        <numFmt numFmtId="164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46">
        <v>75468.399999999994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47">
        <v>2426738.7999999998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48">
        <v>444339.7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49">
        <v>79320.800000000003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">
        <f>C51+C52+C53</f>
      </nc>
      <ndxf>
        <font>
          <b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51">
        <v>220036.9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52">
        <v>128745.3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53">
        <v>56670.3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4">
        <f>C55+C56</f>
      </nc>
      <ndxf>
        <font>
          <b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55">
        <v>24394.9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56">
        <v>51802.9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7">
        <f>C58</f>
      </nc>
      <ndxf>
        <font>
          <b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58">
        <v>35000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">
        <f>C9+C21+C28+C33+C35+C42+C45+C50+C54+C57+C18</f>
      </nc>
      <ndxf>
        <font>
          <b/>
          <sz val="12"/>
          <color theme="1"/>
          <name val="Times New Roman"/>
          <scheme val="none"/>
        </font>
        <numFmt numFmtId="164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60">
        <v>-1888672.2</v>
      </nc>
      <ndxf>
        <font>
          <b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bottom style="medium">
            <color indexed="64"/>
          </bottom>
        </border>
      </ndxf>
    </rcc>
    <rfmt sheetId="1" sqref="C64" start="0" length="0">
      <dxf>
        <font>
          <b/>
          <sz val="12"/>
          <color theme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top" readingOrder="0"/>
      </dxf>
    </rfmt>
    <rfmt sheetId="1" sqref="C67" start="0" length="0">
      <dxf>
        <numFmt numFmtId="164" formatCode="#,##0.0"/>
      </dxf>
    </rfmt>
  </rrc>
  <rrc rId="876" sId="1" ref="C1:C1048576" action="deleteCol">
    <undo index="1" exp="ref" v="1" dr="C59" r="F59" sId="1"/>
    <undo index="1" exp="ref" v="1" dr="C58" r="F58" sId="1"/>
    <undo index="1" exp="ref" v="1" dr="C57" r="F57" sId="1"/>
    <undo index="1" exp="ref" v="1" dr="C56" r="F56" sId="1"/>
    <undo index="1" exp="ref" v="1" dr="C55" r="F55" sId="1"/>
    <undo index="1" exp="ref" v="1" dr="C54" r="F54" sId="1"/>
    <undo index="1" exp="ref" v="1" dr="C53" r="F53" sId="1"/>
    <undo index="1" exp="ref" v="1" dr="C52" r="F52" sId="1"/>
    <undo index="1" exp="ref" v="1" dr="C51" r="F51" sId="1"/>
    <undo index="1" exp="ref" v="1" dr="C50" r="F50" sId="1"/>
    <undo index="1" exp="ref" v="1" dr="C49" r="F49" sId="1"/>
    <undo index="1" exp="ref" v="1" dr="C48" r="F48" sId="1"/>
    <undo index="1" exp="ref" v="1" dr="C47" r="F47" sId="1"/>
    <undo index="1" exp="ref" v="1" dr="C46" r="F46" sId="1"/>
    <undo index="1" exp="ref" v="1" dr="C45" r="F45" sId="1"/>
    <undo index="1" exp="ref" v="1" dr="C44" r="F44" sId="1"/>
    <undo index="1" exp="ref" v="1" dr="C43" r="F43" sId="1"/>
    <undo index="1" exp="ref" v="1" dr="C42" r="F42" sId="1"/>
    <undo index="1" exp="ref" v="1" dr="C41" r="F41" sId="1"/>
    <undo index="1" exp="ref" v="1" dr="C40" r="F40" sId="1"/>
    <undo index="1" exp="ref" v="1" dr="C39" r="F39" sId="1"/>
    <undo index="1" exp="ref" v="1" dr="C38" r="F38" sId="1"/>
    <undo index="1" exp="ref" v="1" dr="C37" r="F37" sId="1"/>
    <undo index="1" exp="ref" v="1" dr="C36" r="F36" sId="1"/>
    <undo index="1" exp="ref" v="1" dr="C34" r="F34" sId="1"/>
    <undo index="1" exp="ref" v="1" dr="C33" r="F33" sId="1"/>
    <undo index="1" exp="ref" v="1" dr="C32" r="F32" sId="1"/>
    <undo index="1" exp="ref" v="1" dr="C31" r="F31" sId="1"/>
    <undo index="1" exp="ref" v="1" dr="C30" r="F30" sId="1"/>
    <undo index="1" exp="ref" v="1" dr="C29" r="F29" sId="1"/>
    <undo index="1" exp="ref" v="1" dr="C28" r="F28" sId="1"/>
    <undo index="1" exp="ref" v="1" dr="C27" r="F27" sId="1"/>
    <undo index="1" exp="ref" v="1" dr="C26" r="F26" sId="1"/>
    <undo index="1" exp="ref" v="1" dr="C25" r="F25" sId="1"/>
    <undo index="1" exp="ref" v="1" dr="C24" r="F24" sId="1"/>
    <undo index="1" exp="ref" v="1" dr="C23" r="F23" sId="1"/>
    <undo index="1" exp="ref" v="1" dr="C22" r="F22" sId="1"/>
    <undo index="1" exp="ref" v="1" dr="C21" r="F21" sId="1"/>
    <undo index="1" exp="ref" v="1" dr="C20" r="F20" sId="1"/>
    <undo index="1" exp="ref" v="1" dr="C19" r="F19" sId="1"/>
    <undo index="1" exp="ref" v="1" dr="C18" r="F18" sId="1"/>
    <undo index="1" exp="ref" v="1" dr="C17" r="F17" sId="1"/>
    <undo index="1" exp="ref" v="1" dr="C16" r="F16" sId="1"/>
    <undo index="1" exp="ref" v="1" dr="C15" r="F15" sId="1"/>
    <undo index="1" exp="ref" v="1" dr="C14" r="F14" sId="1"/>
    <undo index="1" exp="ref" v="1" dr="C13" r="F13" sId="1"/>
    <undo index="1" exp="ref" v="1" dr="C12" r="F12" sId="1"/>
    <undo index="1" exp="ref" v="1" dr="C11" r="F11" sId="1"/>
    <undo index="1" exp="ref" v="1" dr="C10" r="F10" sId="1"/>
    <undo index="1" exp="ref" v="1" dr="C9" r="F9" sId="1"/>
    <rfmt sheetId="1" xfDxf="1" sqref="C1:C1048576" start="0" length="0"/>
    <rfmt sheetId="1" sqref="C3" start="0" length="0">
      <dxf>
        <font>
          <b/>
          <sz val="12"/>
          <color theme="1"/>
          <name val="Times New Roman"/>
          <scheme val="none"/>
        </font>
        <alignment horizontal="center" vertical="top" readingOrder="0"/>
      </dxf>
    </rfmt>
    <rfmt sheetId="1" sqref="C4" start="0" length="0">
      <dxf>
        <font>
          <b/>
          <sz val="12"/>
          <color theme="1"/>
          <name val="Times New Roman"/>
          <scheme val="none"/>
        </font>
        <alignment horizontal="center" vertical="top" readingOrder="0"/>
      </dxf>
    </rfmt>
    <rfmt sheetId="1" sqref="C5" start="0" length="0">
      <dxf>
        <font>
          <sz val="12"/>
          <color theme="1"/>
          <name val="Times New Roman"/>
          <scheme val="none"/>
        </font>
        <numFmt numFmtId="3" formatCode="#,##0"/>
      </dxf>
    </rfmt>
    <rcc rId="0" sId="1" dxf="1">
      <nc r="C6" t="inlineStr">
        <is>
          <t>2023 год</t>
        </is>
      </nc>
      <ndxf>
        <font>
          <b/>
          <sz val="12"/>
          <color theme="1"/>
          <name val="Times New Roman"/>
          <scheme val="none"/>
        </font>
        <numFmt numFmtId="3" formatCode="#,##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7">
        <v>4</v>
      </nc>
      <ndxf>
        <font>
          <b/>
          <sz val="12"/>
          <color theme="1"/>
          <name val="Times New Roman"/>
          <scheme val="none"/>
        </font>
        <numFmt numFmtId="3" formatCode="#,##0"/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8" start="0" length="0">
      <dxf>
        <font>
          <b/>
          <sz val="12"/>
          <color rgb="FFFF0000"/>
          <name val="Times New Roman"/>
          <scheme val="none"/>
        </font>
        <numFmt numFmtId="164" formatCode="#,##0.0"/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C9">
        <f>C10+C11+C12+C13+C14+C15+C16+C17</f>
      </nc>
      <ndxf>
        <font>
          <b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">
        <f>#REF!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">
        <f>#REF!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">
        <f>#REF!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">
        <f>#REF!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">
        <f>#REF!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">
        <f>#REF!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">
        <f>#REF!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">
        <f>#REF!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">
        <f>C19+C20</f>
      </nc>
      <ndxf>
        <font>
          <b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">
        <f>#REF!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">
        <f>#REF!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">
        <f>SUM(C22:C27)</f>
      </nc>
      <ndxf>
        <font>
          <b/>
          <sz val="12"/>
          <color theme="1"/>
          <name val="Times New Roman"/>
          <scheme val="none"/>
        </font>
        <numFmt numFmtId="164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">
        <f>#REF!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">
        <f>#REF!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">
        <f>#REF!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">
        <f>#REF!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">
        <f>#REF!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">
        <f>#REF!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">
        <f>SUM(C29:C32)</f>
      </nc>
      <ndxf>
        <font>
          <b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>
        <f>#REF!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">
        <f>#REF!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">
        <f>#REF!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">
        <f>#REF!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">
        <f>C34</f>
      </nc>
      <ndxf>
        <font>
          <b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">
        <f>#REF!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">
        <f>C36+C37+C38+C39+C40+C41</f>
      </nc>
      <ndxf>
        <font>
          <b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">
        <f>#REF!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">
        <f>#REF!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">
        <f>#REF!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">
        <f>#REF!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">
        <f>#REF!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">
        <f>#REF!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">
        <f>C43+C44</f>
      </nc>
      <ndxf>
        <font>
          <b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">
        <f>#REF!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">
        <f>#REF!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">
        <f>C46+C47+C48+C49</f>
      </nc>
      <ndxf>
        <font>
          <b/>
          <sz val="12"/>
          <color theme="1"/>
          <name val="Times New Roman"/>
          <scheme val="none"/>
        </font>
        <numFmt numFmtId="164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">
        <f>#REF!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">
        <f>#REF!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">
        <f>#REF!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">
        <f>#REF!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">
        <f>C51+C52+C53</f>
      </nc>
      <ndxf>
        <font>
          <b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">
        <f>#REF!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">
        <f>#REF!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">
        <f>#REF!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4">
        <f>C55+C56</f>
      </nc>
      <ndxf>
        <font>
          <b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5">
        <f>#REF!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6">
        <f>#REF!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7">
        <f>C58</f>
      </nc>
      <ndxf>
        <font>
          <b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58">
        <v>35000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">
        <f>C9+C21+C28+C33+C35+C42+C45+C50+C54+C57+C18</f>
      </nc>
      <ndxf>
        <font>
          <b/>
          <sz val="12"/>
          <color theme="1"/>
          <name val="Times New Roman"/>
          <scheme val="none"/>
        </font>
        <numFmt numFmtId="164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">
        <f>#REF!</f>
      </nc>
      <ndxf>
        <font>
          <b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bottom style="medium">
            <color indexed="64"/>
          </bottom>
        </border>
      </ndxf>
    </rcc>
    <rfmt sheetId="1" sqref="C64" start="0" length="0">
      <dxf>
        <font>
          <b/>
          <sz val="12"/>
          <color theme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top" readingOrder="0"/>
      </dxf>
    </rfmt>
    <rfmt sheetId="1" sqref="C67" start="0" length="0">
      <dxf>
        <numFmt numFmtId="164" formatCode="#,##0.0"/>
      </dxf>
    </rfmt>
  </rrc>
  <rrc rId="877" sId="1" ref="C1:C1048576" action="deleteCol">
    <undo index="0" exp="ref" v="1" dr="C59" r="E59" sId="1"/>
    <undo index="0" exp="ref" v="1" dr="C59" r="D59" sId="1"/>
    <undo index="0" exp="ref" v="1" dr="C58" r="E58" sId="1"/>
    <undo index="0" exp="ref" v="1" dr="C58" r="D58" sId="1"/>
    <undo index="0" exp="ref" v="1" dr="C57" r="E57" sId="1"/>
    <undo index="0" exp="ref" v="1" dr="C57" r="D57" sId="1"/>
    <undo index="0" exp="ref" v="1" dr="C56" r="E56" sId="1"/>
    <undo index="0" exp="ref" v="1" dr="C56" r="D56" sId="1"/>
    <undo index="0" exp="ref" v="1" dr="C55" r="E55" sId="1"/>
    <undo index="0" exp="ref" v="1" dr="C55" r="D55" sId="1"/>
    <undo index="0" exp="ref" v="1" dr="C54" r="E54" sId="1"/>
    <undo index="0" exp="ref" v="1" dr="C53" r="E53" sId="1"/>
    <undo index="0" exp="ref" v="1" dr="C53" r="D53" sId="1"/>
    <undo index="0" exp="ref" v="1" dr="C52" r="E52" sId="1"/>
    <undo index="0" exp="ref" v="1" dr="C52" r="D52" sId="1"/>
    <undo index="0" exp="ref" v="1" dr="C51" r="E51" sId="1"/>
    <undo index="0" exp="ref" v="1" dr="C51" r="D51" sId="1"/>
    <undo index="0" exp="ref" v="1" dr="C50" r="E50" sId="1"/>
    <undo index="0" exp="ref" v="1" dr="C50" r="D50" sId="1"/>
    <undo index="0" exp="ref" v="1" dr="C49" r="E49" sId="1"/>
    <undo index="0" exp="ref" v="1" dr="C49" r="D49" sId="1"/>
    <undo index="0" exp="ref" v="1" dr="C48" r="E48" sId="1"/>
    <undo index="0" exp="ref" v="1" dr="C48" r="D48" sId="1"/>
    <undo index="0" exp="ref" v="1" dr="C47" r="E47" sId="1"/>
    <undo index="0" exp="ref" v="1" dr="C47" r="D47" sId="1"/>
    <undo index="0" exp="ref" v="1" dr="C46" r="E46" sId="1"/>
    <undo index="0" exp="ref" v="1" dr="C46" r="D46" sId="1"/>
    <undo index="0" exp="ref" v="1" dr="C45" r="E45" sId="1"/>
    <undo index="0" exp="ref" v="1" dr="C45" r="D45" sId="1"/>
    <undo index="0" exp="ref" v="1" dr="C44" r="E44" sId="1"/>
    <undo index="0" exp="ref" v="1" dr="C44" r="D44" sId="1"/>
    <undo index="0" exp="ref" v="1" dr="C43" r="E43" sId="1"/>
    <undo index="0" exp="ref" v="1" dr="C43" r="D43" sId="1"/>
    <undo index="0" exp="ref" v="1" dr="C42" r="E42" sId="1"/>
    <undo index="0" exp="ref" v="1" dr="C42" r="D42" sId="1"/>
    <undo index="0" exp="ref" v="1" dr="C41" r="E41" sId="1"/>
    <undo index="0" exp="ref" v="1" dr="C41" r="D41" sId="1"/>
    <undo index="0" exp="ref" v="1" dr="C40" r="E40" sId="1"/>
    <undo index="0" exp="ref" v="1" dr="C40" r="D40" sId="1"/>
    <undo index="0" exp="ref" v="1" dr="C39" r="E39" sId="1"/>
    <undo index="0" exp="ref" v="1" dr="C39" r="D39" sId="1"/>
    <undo index="0" exp="ref" v="1" dr="C38" r="E38" sId="1"/>
    <undo index="0" exp="ref" v="1" dr="C38" r="D38" sId="1"/>
    <undo index="0" exp="ref" v="1" dr="C37" r="E37" sId="1"/>
    <undo index="0" exp="ref" v="1" dr="C37" r="D37" sId="1"/>
    <undo index="0" exp="ref" v="1" dr="C36" r="E36" sId="1"/>
    <undo index="0" exp="ref" v="1" dr="C36" r="D36" sId="1"/>
    <undo index="0" exp="ref" v="1" dr="C34" r="E34" sId="1"/>
    <undo index="0" exp="ref" v="1" dr="C34" r="D34" sId="1"/>
    <undo index="0" exp="ref" v="1" dr="C33" r="E33" sId="1"/>
    <undo index="0" exp="ref" v="1" dr="C33" r="D33" sId="1"/>
    <undo index="0" exp="ref" v="1" dr="C32" r="E32" sId="1"/>
    <undo index="0" exp="ref" v="1" dr="C32" r="D32" sId="1"/>
    <undo index="0" exp="ref" v="1" dr="C31" r="E31" sId="1"/>
    <undo index="0" exp="ref" v="1" dr="C31" r="D31" sId="1"/>
    <undo index="0" exp="ref" v="1" dr="C30" r="E30" sId="1"/>
    <undo index="0" exp="ref" v="1" dr="C30" r="D30" sId="1"/>
    <undo index="0" exp="ref" v="1" dr="C29" r="E29" sId="1"/>
    <undo index="0" exp="ref" v="1" dr="C29" r="D29" sId="1"/>
    <undo index="0" exp="ref" v="1" dr="C28" r="E28" sId="1"/>
    <undo index="0" exp="ref" v="1" dr="C28" r="D28" sId="1"/>
    <undo index="0" exp="ref" v="1" dr="C27" r="E27" sId="1"/>
    <undo index="0" exp="ref" v="1" dr="C27" r="D27" sId="1"/>
    <undo index="0" exp="ref" v="1" dr="C26" r="E26" sId="1"/>
    <undo index="0" exp="ref" v="1" dr="C26" r="D26" sId="1"/>
    <undo index="0" exp="ref" v="1" dr="C25" r="E25" sId="1"/>
    <undo index="0" exp="ref" v="1" dr="C25" r="D25" sId="1"/>
    <undo index="0" exp="ref" v="1" dr="C24" r="E24" sId="1"/>
    <undo index="0" exp="ref" v="1" dr="C24" r="D24" sId="1"/>
    <undo index="0" exp="ref" v="1" dr="C23" r="E23" sId="1"/>
    <undo index="0" exp="ref" v="1" dr="C23" r="D23" sId="1"/>
    <undo index="0" exp="ref" v="1" dr="C22" r="E22" sId="1"/>
    <undo index="0" exp="ref" v="1" dr="C22" r="D22" sId="1"/>
    <undo index="0" exp="ref" v="1" dr="C21" r="E21" sId="1"/>
    <undo index="0" exp="ref" v="1" dr="C21" r="D21" sId="1"/>
    <undo index="0" exp="ref" v="1" dr="C20" r="E20" sId="1"/>
    <undo index="0" exp="ref" v="1" dr="C20" r="D20" sId="1"/>
    <undo index="0" exp="ref" v="1" dr="C19" r="E19" sId="1"/>
    <undo index="0" exp="ref" v="1" dr="C19" r="D19" sId="1"/>
    <undo index="0" exp="ref" v="1" dr="C18" r="E18" sId="1"/>
    <undo index="0" exp="ref" v="1" dr="C18" r="D18" sId="1"/>
    <undo index="0" exp="ref" v="1" dr="C17" r="E17" sId="1"/>
    <undo index="0" exp="ref" v="1" dr="C17" r="D17" sId="1"/>
    <undo index="0" exp="ref" v="1" dr="C16" r="E16" sId="1"/>
    <undo index="0" exp="ref" v="1" dr="C16" r="D16" sId="1"/>
    <undo index="0" exp="ref" v="1" dr="C15" r="E15" sId="1"/>
    <undo index="0" exp="ref" v="1" dr="C15" r="D15" sId="1"/>
    <undo index="0" exp="ref" v="1" dr="C14" r="E14" sId="1"/>
    <undo index="0" exp="ref" v="1" dr="C14" r="D14" sId="1"/>
    <undo index="0" exp="ref" v="1" dr="C13" r="E13" sId="1"/>
    <undo index="0" exp="ref" v="1" dr="C13" r="D13" sId="1"/>
    <undo index="0" exp="ref" v="1" dr="C12" r="E12" sId="1"/>
    <undo index="0" exp="ref" v="1" dr="C12" r="D12" sId="1"/>
    <undo index="0" exp="ref" v="1" dr="C11" r="E11" sId="1"/>
    <undo index="0" exp="ref" v="1" dr="C11" r="D11" sId="1"/>
    <undo index="0" exp="ref" v="1" dr="C10" r="E10" sId="1"/>
    <undo index="0" exp="ref" v="1" dr="C10" r="D10" sId="1"/>
    <undo index="0" exp="ref" v="1" dr="C9" r="E9" sId="1"/>
    <undo index="0" exp="ref" v="1" dr="C9" r="D9" sId="1"/>
    <rfmt sheetId="1" xfDxf="1" sqref="C1:C1048576" start="0" length="0"/>
    <rfmt sheetId="1" sqref="C3" start="0" length="0">
      <dxf>
        <font>
          <b/>
          <sz val="12"/>
          <color theme="1"/>
          <name val="Times New Roman"/>
          <scheme val="none"/>
        </font>
        <alignment horizontal="center" vertical="top" readingOrder="0"/>
      </dxf>
    </rfmt>
    <rfmt sheetId="1" sqref="C4" start="0" length="0">
      <dxf>
        <font>
          <b/>
          <sz val="12"/>
          <color theme="1"/>
          <name val="Times New Roman"/>
          <scheme val="none"/>
        </font>
        <alignment horizontal="center" vertical="top" readingOrder="0"/>
      </dxf>
    </rfmt>
    <rfmt sheetId="1" sqref="C5" start="0" length="0">
      <dxf>
        <font>
          <sz val="12"/>
          <color theme="1"/>
          <name val="Times New Roman"/>
          <scheme val="none"/>
        </font>
        <numFmt numFmtId="3" formatCode="#,##0"/>
      </dxf>
    </rfmt>
    <rfmt sheetId="1" sqref="C6" start="0" length="0">
      <dxf>
        <font>
          <b/>
          <sz val="12"/>
          <color theme="1"/>
          <name val="Times New Roman"/>
          <scheme val="none"/>
        </font>
        <numFmt numFmtId="3" formatCode="#,##0"/>
        <fill>
          <patternFill patternType="solid">
            <bgColor theme="9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C7">
        <v>5</v>
      </nc>
      <ndxf>
        <font>
          <b/>
          <sz val="12"/>
          <color theme="1"/>
          <name val="Times New Roman"/>
          <scheme val="none"/>
        </font>
        <numFmt numFmtId="3" formatCode="#,##0"/>
        <fill>
          <patternFill patternType="solid">
            <bgColor theme="9"/>
          </patternFill>
        </fill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8" start="0" length="0">
      <dxf>
        <font>
          <b/>
          <sz val="12"/>
          <color rgb="FFFF0000"/>
          <name val="Times New Roman"/>
          <scheme val="none"/>
        </font>
        <numFmt numFmtId="3" formatCode="#,##0"/>
        <fill>
          <patternFill patternType="solid">
            <bgColor theme="9"/>
          </patternFill>
        </fill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C9">
        <f>C10+C11+C12+C13+C14+C15+C16+C17</f>
      </nc>
      <ndxf>
        <font>
          <b/>
          <sz val="12"/>
          <color theme="1"/>
          <name val="Times New Roman"/>
          <scheme val="none"/>
        </font>
        <numFmt numFmtId="164" formatCode="#,##0.0"/>
        <fill>
          <patternFill patternType="solid">
            <bgColor theme="9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10">
        <v>6090.2</v>
      </nc>
      <ndxf>
        <font>
          <i/>
          <sz val="12"/>
          <color theme="1"/>
          <name val="Times New Roman"/>
          <scheme val="none"/>
        </font>
        <numFmt numFmtId="164" formatCode="#,##0.0"/>
        <fill>
          <patternFill patternType="solid">
            <bgColor theme="9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11">
        <v>103021.1</v>
      </nc>
      <ndxf>
        <font>
          <i/>
          <sz val="12"/>
          <color theme="1"/>
          <name val="Times New Roman"/>
          <scheme val="none"/>
        </font>
        <numFmt numFmtId="164" formatCode="#,##0.0"/>
        <fill>
          <patternFill patternType="solid">
            <bgColor theme="9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12">
        <v>586907.5</v>
      </nc>
      <ndxf>
        <font>
          <i/>
          <sz val="12"/>
          <color theme="1"/>
          <name val="Times New Roman"/>
          <scheme val="none"/>
        </font>
        <numFmt numFmtId="164" formatCode="#,##0.0"/>
        <fill>
          <patternFill patternType="solid">
            <bgColor theme="9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13">
        <v>146.5</v>
      </nc>
      <ndxf>
        <font>
          <i/>
          <sz val="12"/>
          <color theme="1"/>
          <name val="Times New Roman"/>
          <scheme val="none"/>
        </font>
        <numFmt numFmtId="164" formatCode="#,##0.0"/>
        <fill>
          <patternFill patternType="solid">
            <bgColor theme="9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14">
        <v>123493.7</v>
      </nc>
      <ndxf>
        <font>
          <i/>
          <sz val="12"/>
          <color theme="1"/>
          <name val="Times New Roman"/>
          <scheme val="none"/>
        </font>
        <numFmt numFmtId="164" formatCode="#,##0.0"/>
        <fill>
          <patternFill patternType="solid">
            <bgColor theme="9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15">
        <v>0</v>
      </nc>
      <ndxf>
        <font>
          <i/>
          <sz val="12"/>
          <color theme="1"/>
          <name val="Times New Roman"/>
          <scheme val="none"/>
        </font>
        <numFmt numFmtId="164" formatCode="#,##0.0"/>
        <fill>
          <patternFill patternType="solid">
            <bgColor theme="9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16">
        <v>445808</v>
      </nc>
      <ndxf>
        <font>
          <i/>
          <sz val="12"/>
          <color theme="1"/>
          <name val="Times New Roman"/>
          <scheme val="none"/>
        </font>
        <numFmt numFmtId="164" formatCode="#,##0.0"/>
        <fill>
          <patternFill patternType="solid">
            <bgColor theme="9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17">
        <v>1489256</v>
      </nc>
      <ndxf>
        <font>
          <i/>
          <sz val="12"/>
          <color theme="1"/>
          <name val="Times New Roman"/>
          <scheme val="none"/>
        </font>
        <numFmt numFmtId="164" formatCode="#,##0.0"/>
        <fill>
          <patternFill patternType="solid">
            <bgColor theme="9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">
        <f>C19+C20</f>
      </nc>
      <ndxf>
        <font>
          <b/>
          <sz val="12"/>
          <color theme="1"/>
          <name val="Times New Roman"/>
          <scheme val="none"/>
        </font>
        <numFmt numFmtId="164" formatCode="#,##0.0"/>
        <fill>
          <patternFill patternType="solid">
            <bgColor theme="9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19">
        <v>211227.5</v>
      </nc>
      <ndxf>
        <font>
          <i/>
          <sz val="12"/>
          <color theme="1"/>
          <name val="Times New Roman"/>
          <scheme val="none"/>
        </font>
        <numFmt numFmtId="164" formatCode="#,##0.0"/>
        <fill>
          <patternFill patternType="solid">
            <bgColor theme="9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20">
        <v>15745</v>
      </nc>
      <ndxf>
        <font>
          <i/>
          <sz val="12"/>
          <color theme="1"/>
          <name val="Times New Roman"/>
          <scheme val="none"/>
        </font>
        <numFmt numFmtId="164" formatCode="#,##0.0"/>
        <fill>
          <patternFill patternType="solid">
            <bgColor theme="9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">
        <f>C22+C23+C24+C25+C26+C27</f>
      </nc>
      <ndxf>
        <font>
          <b/>
          <sz val="12"/>
          <color theme="1"/>
          <name val="Times New Roman"/>
          <scheme val="none"/>
        </font>
        <numFmt numFmtId="164" formatCode="#,##0.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22">
        <v>40544.800000000003</v>
      </nc>
      <ndxf>
        <font>
          <i/>
          <sz val="12"/>
          <color theme="1"/>
          <name val="Times New Roman"/>
          <scheme val="none"/>
        </font>
        <numFmt numFmtId="164" formatCode="#,##0.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23">
        <v>16791</v>
      </nc>
      <ndxf>
        <font>
          <i/>
          <sz val="12"/>
          <color theme="1"/>
          <name val="Times New Roman"/>
          <scheme val="none"/>
        </font>
        <numFmt numFmtId="164" formatCode="#,##0.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24">
        <v>50800</v>
      </nc>
      <ndxf>
        <font>
          <i/>
          <sz val="12"/>
          <color theme="1"/>
          <name val="Times New Roman"/>
          <scheme val="none"/>
        </font>
        <numFmt numFmtId="164" formatCode="#,##0.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25">
        <v>325729</v>
      </nc>
      <ndxf>
        <font>
          <i/>
          <sz val="12"/>
          <color theme="1"/>
          <name val="Times New Roman"/>
          <scheme val="none"/>
        </font>
        <numFmt numFmtId="164" formatCode="#,##0.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26">
        <v>4465459.8</v>
      </nc>
      <ndxf>
        <font>
          <i/>
          <sz val="12"/>
          <color theme="1"/>
          <name val="Times New Roman"/>
          <scheme val="none"/>
        </font>
        <numFmt numFmtId="164" formatCode="#,##0.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27">
        <v>810266.6</v>
      </nc>
      <ndxf>
        <font>
          <i/>
          <sz val="12"/>
          <color theme="1"/>
          <name val="Times New Roman"/>
          <scheme val="none"/>
        </font>
        <numFmt numFmtId="164" formatCode="#,##0.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">
        <f>C29+C30+C31+C32</f>
      </nc>
      <ndxf>
        <font>
          <b/>
          <sz val="12"/>
          <color theme="1"/>
          <name val="Times New Roman"/>
          <scheme val="none"/>
        </font>
        <numFmt numFmtId="164" formatCode="#,##0.0"/>
        <fill>
          <patternFill patternType="solid">
            <bgColor theme="9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29">
        <v>2652106.1</v>
      </nc>
      <ndxf>
        <font>
          <i/>
          <sz val="12"/>
          <color theme="1"/>
          <name val="Times New Roman"/>
          <scheme val="none"/>
        </font>
        <numFmt numFmtId="164" formatCode="#,##0.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30">
        <v>2420057.5</v>
      </nc>
      <ndxf>
        <font>
          <i/>
          <sz val="12"/>
          <color theme="1"/>
          <name val="Times New Roman"/>
          <scheme val="none"/>
        </font>
        <numFmt numFmtId="164" formatCode="#,##0.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31">
        <v>1224663.8999999999</v>
      </nc>
      <ndxf>
        <font>
          <i/>
          <sz val="12"/>
          <color theme="1"/>
          <name val="Times New Roman"/>
          <scheme val="none"/>
        </font>
        <numFmt numFmtId="164" formatCode="#,##0.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32">
        <v>327854.8</v>
      </nc>
      <ndxf>
        <font>
          <i/>
          <sz val="12"/>
          <color theme="1"/>
          <name val="Times New Roman"/>
          <scheme val="none"/>
        </font>
        <numFmt numFmtId="164" formatCode="#,##0.0"/>
        <fill>
          <patternFill patternType="solid">
            <bgColor theme="9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">
        <f>C34</f>
      </nc>
      <ndxf>
        <font>
          <b/>
          <sz val="12"/>
          <color theme="1"/>
          <name val="Times New Roman"/>
          <scheme val="none"/>
        </font>
        <numFmt numFmtId="164" formatCode="#,##0.0"/>
        <fill>
          <patternFill patternType="solid">
            <bgColor theme="9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34">
        <v>19130</v>
      </nc>
      <ndxf>
        <font>
          <i/>
          <sz val="12"/>
          <color theme="1"/>
          <name val="Times New Roman"/>
          <scheme val="none"/>
        </font>
        <numFmt numFmtId="164" formatCode="#,##0.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">
        <f>C36+C37+C38+C39+C40+C41</f>
      </nc>
      <ndxf>
        <font>
          <b/>
          <sz val="12"/>
          <color theme="1"/>
          <name val="Times New Roman"/>
          <scheme val="none"/>
        </font>
        <numFmt numFmtId="164" formatCode="#,##0.0"/>
        <fill>
          <patternFill patternType="solid">
            <bgColor theme="9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36">
        <v>5236520.5999999996</v>
      </nc>
      <ndxf>
        <font>
          <i/>
          <sz val="12"/>
          <color theme="1"/>
          <name val="Times New Roman"/>
          <scheme val="none"/>
        </font>
        <numFmt numFmtId="164" formatCode="#,##0.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37">
        <v>4991422.3</v>
      </nc>
      <ndxf>
        <font>
          <i/>
          <sz val="12"/>
          <color theme="1"/>
          <name val="Times New Roman"/>
          <scheme val="none"/>
        </font>
        <numFmt numFmtId="164" formatCode="#,##0.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38">
        <v>812001.4</v>
      </nc>
      <ndxf>
        <font>
          <i/>
          <sz val="12"/>
          <color theme="1"/>
          <name val="Times New Roman"/>
          <scheme val="none"/>
        </font>
        <numFmt numFmtId="164" formatCode="#,##0.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39">
        <v>2752.4</v>
      </nc>
      <ndxf>
        <font>
          <i/>
          <sz val="12"/>
          <color theme="1"/>
          <name val="Times New Roman"/>
          <scheme val="none"/>
        </font>
        <numFmt numFmtId="164" formatCode="#,##0.0"/>
        <fill>
          <patternFill patternType="solid">
            <bgColor theme="9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40">
        <v>118323.4</v>
      </nc>
      <ndxf>
        <font>
          <i/>
          <sz val="12"/>
          <color theme="1"/>
          <name val="Times New Roman"/>
          <scheme val="none"/>
        </font>
        <numFmt numFmtId="164" formatCode="#,##0.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41">
        <v>346680.3</v>
      </nc>
      <ndxf>
        <font>
          <i/>
          <sz val="12"/>
          <color theme="1"/>
          <name val="Times New Roman"/>
          <scheme val="none"/>
        </font>
        <numFmt numFmtId="164" formatCode="#,##0.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">
        <f>C43+C44</f>
      </nc>
      <ndxf>
        <font>
          <b/>
          <sz val="12"/>
          <color theme="1"/>
          <name val="Times New Roman"/>
          <scheme val="none"/>
        </font>
        <numFmt numFmtId="164" formatCode="#,##0.0"/>
        <fill>
          <patternFill patternType="solid">
            <bgColor theme="9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43">
        <v>1151845.2</v>
      </nc>
      <ndxf>
        <font>
          <i/>
          <sz val="12"/>
          <color theme="1"/>
          <name val="Times New Roman"/>
          <scheme val="none"/>
        </font>
        <numFmt numFmtId="164" formatCode="#,##0.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44">
        <v>81599</v>
      </nc>
      <ndxf>
        <font>
          <i/>
          <sz val="12"/>
          <color theme="1"/>
          <name val="Times New Roman"/>
          <scheme val="none"/>
        </font>
        <numFmt numFmtId="164" formatCode="#,##0.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">
        <f>C46+C47+C48+C49</f>
      </nc>
      <ndxf>
        <font>
          <b/>
          <sz val="12"/>
          <color theme="1"/>
          <name val="Times New Roman"/>
          <scheme val="none"/>
        </font>
        <numFmt numFmtId="164" formatCode="#,##0.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46">
        <v>39699.800000000003</v>
      </nc>
      <ndxf>
        <font>
          <i/>
          <sz val="12"/>
          <color theme="1"/>
          <name val="Times New Roman"/>
          <scheme val="none"/>
        </font>
        <numFmt numFmtId="164" formatCode="#,##0.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47">
        <v>491625.5</v>
      </nc>
      <ndxf>
        <font>
          <i/>
          <sz val="12"/>
          <color theme="1"/>
          <name val="Times New Roman"/>
          <scheme val="none"/>
        </font>
        <numFmt numFmtId="164" formatCode="#,##0.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48">
        <v>496285.6</v>
      </nc>
      <ndxf>
        <font>
          <i/>
          <sz val="12"/>
          <color theme="1"/>
          <name val="Times New Roman"/>
          <scheme val="none"/>
        </font>
        <numFmt numFmtId="164" formatCode="#,##0.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49">
        <v>57080.7</v>
      </nc>
      <ndxf>
        <font>
          <i/>
          <sz val="12"/>
          <color theme="1"/>
          <name val="Times New Roman"/>
          <scheme val="none"/>
        </font>
        <numFmt numFmtId="164" formatCode="#,##0.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">
        <f>C51+C52+C53</f>
      </nc>
      <ndxf>
        <font>
          <b/>
          <sz val="12"/>
          <color theme="1"/>
          <name val="Times New Roman"/>
          <scheme val="none"/>
        </font>
        <numFmt numFmtId="164" formatCode="#,##0.0"/>
        <fill>
          <patternFill patternType="solid">
            <bgColor theme="9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51">
        <v>278125.59999999998</v>
      </nc>
      <ndxf>
        <font>
          <i/>
          <sz val="12"/>
          <color theme="1"/>
          <name val="Times New Roman"/>
          <scheme val="none"/>
        </font>
        <numFmt numFmtId="164" formatCode="#,##0.0"/>
        <fill>
          <patternFill patternType="solid">
            <bgColor theme="9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52">
        <v>108146.8</v>
      </nc>
      <ndxf>
        <font>
          <i/>
          <sz val="12"/>
          <color theme="1"/>
          <name val="Times New Roman"/>
          <scheme val="none"/>
        </font>
        <numFmt numFmtId="164" formatCode="#,##0.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53">
        <v>59408.5</v>
      </nc>
      <ndxf>
        <font>
          <i/>
          <sz val="12"/>
          <color theme="1"/>
          <name val="Times New Roman"/>
          <scheme val="none"/>
        </font>
        <numFmt numFmtId="164" formatCode="#,##0.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4">
        <f>C55+C56</f>
      </nc>
      <ndxf>
        <font>
          <b/>
          <sz val="12"/>
          <color theme="1"/>
          <name val="Times New Roman"/>
          <scheme val="none"/>
        </font>
        <numFmt numFmtId="164" formatCode="#,##0.0"/>
        <fill>
          <patternFill patternType="solid">
            <bgColor theme="9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55">
        <v>27063.5</v>
      </nc>
      <ndxf>
        <font>
          <i/>
          <sz val="12"/>
          <color theme="1"/>
          <name val="Times New Roman"/>
          <scheme val="none"/>
        </font>
        <numFmt numFmtId="164" formatCode="#,##0.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56">
        <v>53698.9</v>
      </nc>
      <ndxf>
        <font>
          <i/>
          <sz val="12"/>
          <color theme="1"/>
          <name val="Times New Roman"/>
          <scheme val="none"/>
        </font>
        <numFmt numFmtId="164" formatCode="#,##0.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7">
        <f>C58</f>
      </nc>
      <ndxf>
        <font>
          <b/>
          <sz val="12"/>
          <color theme="1"/>
          <name val="Times New Roman"/>
          <scheme val="none"/>
        </font>
        <numFmt numFmtId="164" formatCode="#,##0.0"/>
        <fill>
          <patternFill patternType="solid">
            <bgColor theme="9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58">
        <v>35000</v>
      </nc>
      <ndxf>
        <font>
          <i/>
          <sz val="12"/>
          <color theme="1"/>
          <name val="Times New Roman"/>
          <scheme val="none"/>
        </font>
        <numFmt numFmtId="164" formatCode="#,##0.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">
        <f>C9+C21+C28+C33+C35+C42+C45+C50+C54+C57+C18</f>
      </nc>
      <ndxf>
        <font>
          <b/>
          <sz val="12"/>
          <color theme="1"/>
          <name val="Times New Roman"/>
          <scheme val="none"/>
        </font>
        <numFmt numFmtId="164" formatCode="#,##0.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60">
        <v>-1258375.2</v>
      </nc>
      <ndxf>
        <font>
          <b/>
          <sz val="12"/>
          <color theme="1"/>
          <name val="Times New Roman"/>
          <scheme val="none"/>
        </font>
        <numFmt numFmtId="164" formatCode="#,##0.0"/>
        <fill>
          <patternFill patternType="solid">
            <bgColor theme="9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fmt sheetId="1" sqref="C64" start="0" length="0">
      <dxf>
        <font>
          <b/>
          <sz val="12"/>
          <color theme="1"/>
          <name val="Times New Roman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top" readingOrder="0"/>
      </dxf>
    </rfmt>
  </rrc>
  <rrc rId="878" sId="1" ref="C1:C1048576" action="deleteCol">
    <rfmt sheetId="1" xfDxf="1" sqref="C1:C1048576" start="0" length="0"/>
    <rfmt sheetId="1" sqref="C3" start="0" length="0">
      <dxf>
        <font>
          <b/>
          <sz val="12"/>
          <color theme="1"/>
          <name val="Times New Roman"/>
          <scheme val="none"/>
        </font>
        <alignment horizontal="center" vertical="top" readingOrder="0"/>
      </dxf>
    </rfmt>
    <rfmt sheetId="1" sqref="C4" start="0" length="0">
      <dxf>
        <font>
          <b/>
          <sz val="12"/>
          <color theme="1"/>
          <name val="Times New Roman"/>
          <scheme val="none"/>
        </font>
        <alignment horizontal="center" vertical="top" readingOrder="0"/>
      </dxf>
    </rfmt>
    <rfmt sheetId="1" sqref="C5" start="0" length="0">
      <dxf>
        <font>
          <sz val="12"/>
          <color theme="1"/>
          <name val="Times New Roman"/>
          <scheme val="none"/>
        </font>
        <numFmt numFmtId="3" formatCode="#,##0"/>
      </dxf>
    </rfmt>
    <rfmt sheetId="1" sqref="C6" start="0" length="0">
      <dxf>
        <font>
          <b/>
          <sz val="12"/>
          <color theme="1"/>
          <name val="Times New Roman"/>
          <scheme val="none"/>
        </font>
        <numFmt numFmtId="3" formatCode="#,##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C7" t="inlineStr">
        <is>
          <t>6=5-2</t>
        </is>
      </nc>
      <ndxf>
        <font>
          <b/>
          <sz val="12"/>
          <color theme="1"/>
          <name val="Times New Roman"/>
          <scheme val="none"/>
        </font>
        <numFmt numFmtId="3" formatCode="#,##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8" start="0" length="0">
      <dxf>
        <font>
          <b/>
          <sz val="12"/>
          <color theme="1"/>
          <name val="Times New Roman"/>
          <scheme val="none"/>
        </font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C9">
        <f>#REF!-B9</f>
      </nc>
      <ndxf>
        <font>
          <b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">
        <f>#REF!-B10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">
        <f>#REF!-B11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">
        <f>#REF!-B12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">
        <f>#REF!-B13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">
        <f>#REF!-B14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">
        <f>#REF!-B15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">
        <f>#REF!-B16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">
        <f>#REF!-B17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">
        <f>#REF!-B18</f>
      </nc>
      <ndxf>
        <font>
          <b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">
        <f>#REF!-B19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">
        <f>#REF!-B20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">
        <f>#REF!-B21</f>
      </nc>
      <ndxf>
        <font>
          <b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">
        <f>#REF!-B22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">
        <f>#REF!-B23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">
        <f>#REF!-B24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">
        <f>#REF!-B25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">
        <f>#REF!-B26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">
        <f>#REF!-B27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">
        <f>#REF!-B28</f>
      </nc>
      <ndxf>
        <font>
          <b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>
        <f>#REF!-B29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">
        <f>#REF!-B30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">
        <f>#REF!-B31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">
        <f>#REF!-B32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">
        <f>#REF!-B33</f>
      </nc>
      <ndxf>
        <font>
          <b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">
        <f>#REF!-B34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">
        <f>C36+C37+C38+C39+C40+C41</f>
      </nc>
      <ndxf>
        <font>
          <b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">
        <f>#REF!-B36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">
        <f>#REF!-B37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">
        <f>#REF!-B38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">
        <f>#REF!-B39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">
        <f>#REF!-B40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">
        <f>#REF!-B41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">
        <f>#REF!-B42</f>
      </nc>
      <ndxf>
        <font>
          <b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">
        <f>#REF!-B43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">
        <f>#REF!-B44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">
        <f>#REF!-B45</f>
      </nc>
      <ndxf>
        <font>
          <b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">
        <f>#REF!-B46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">
        <f>#REF!-B47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">
        <f>#REF!-B48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">
        <f>#REF!-B49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">
        <f>#REF!-B50</f>
      </nc>
      <ndxf>
        <font>
          <b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">
        <f>#REF!-B51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">
        <f>#REF!-B52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">
        <f>#REF!-B53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4">
        <f>C55+C56</f>
      </nc>
      <ndxf>
        <font>
          <b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5">
        <f>#REF!-B55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6">
        <f>#REF!-B56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7">
        <f>#REF!-B57</f>
      </nc>
      <ndxf>
        <font>
          <b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8">
        <f>#REF!-B58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">
        <f>#REF!-B59</f>
      </nc>
      <ndxf>
        <font>
          <b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60" start="0" length="0">
      <dxf>
        <font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dxf>
    </rfmt>
  </rrc>
  <rrc rId="879" sId="1" ref="B1:B1048576" action="deleteCol">
    <rfmt sheetId="1" xfDxf="1" sqref="B1:B1048576" start="0" length="0"/>
    <rfmt sheetId="1" sqref="B3" start="0" length="0">
      <dxf>
        <font>
          <b/>
          <sz val="12"/>
          <color theme="1"/>
          <name val="Times New Roman"/>
          <scheme val="none"/>
        </font>
        <alignment horizontal="center" vertical="top" readingOrder="0"/>
      </dxf>
    </rfmt>
    <rfmt sheetId="1" sqref="B4" start="0" length="0">
      <dxf>
        <font>
          <b/>
          <sz val="12"/>
          <color theme="1"/>
          <name val="Times New Roman"/>
          <scheme val="none"/>
        </font>
        <alignment horizontal="center" vertical="top" readingOrder="0"/>
      </dxf>
    </rfmt>
    <rfmt sheetId="1" sqref="B5" start="0" length="0">
      <dxf>
        <font>
          <sz val="12"/>
          <color theme="1"/>
          <name val="Times New Roman"/>
          <scheme val="none"/>
        </font>
        <numFmt numFmtId="3" formatCode="#,##0"/>
        <alignment horizontal="center" vertical="top" wrapText="1" readingOrder="0"/>
      </dxf>
    </rfmt>
    <rcc rId="0" sId="1" dxf="1">
      <nc r="B6" t="inlineStr">
        <is>
          <t>2021 год</t>
        </is>
      </nc>
      <ndxf>
        <font>
          <b/>
          <sz val="12"/>
          <color theme="1"/>
          <name val="Times New Roman"/>
          <scheme val="none"/>
        </font>
        <numFmt numFmtId="3" formatCode="#,##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7">
        <v>2</v>
      </nc>
      <ndxf>
        <font>
          <b/>
          <sz val="12"/>
          <color theme="1"/>
          <name val="Times New Roman"/>
          <scheme val="none"/>
        </font>
        <numFmt numFmtId="3" formatCode="#,##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B8" start="0" length="0">
      <dxf>
        <font>
          <b/>
          <sz val="12"/>
          <color rgb="FFFF0000"/>
          <name val="Times New Roman"/>
          <scheme val="none"/>
        </font>
        <numFmt numFmtId="3" formatCode="#,##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9">
        <f>B10+B11+B12+B13+B14+B15+B16+B17</f>
      </nc>
      <ndxf>
        <font>
          <b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10">
        <v>5976.8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11">
        <v>72938.600000000006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12">
        <v>460349.7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13">
        <v>1508.2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14">
        <v>97953.1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15">
        <v>1839.6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16">
        <v>0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17">
        <v>1107496.2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">
        <f>B19+B20</f>
      </nc>
      <ndxf>
        <font>
          <b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19">
        <v>135902.79999999999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20">
        <v>17553.400000000001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">
        <f>SUM(B22:B27)</f>
      </nc>
      <ndxf>
        <font>
          <b/>
          <sz val="12"/>
          <color theme="1"/>
          <name val="Times New Roman"/>
          <scheme val="none"/>
        </font>
        <numFmt numFmtId="164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22">
        <v>25951.4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23">
        <v>11639.6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24">
        <v>22494.1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25">
        <v>596714.1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26">
        <v>3538591.3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27">
        <v>514287.5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">
        <f>SUM(B29:B32)</f>
      </nc>
      <ndxf>
        <font>
          <b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29">
        <v>1361606.3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30">
        <v>1871806.6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31">
        <v>1376677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32">
        <v>266206.3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">
        <f>B34</f>
      </nc>
      <ndxf>
        <font>
          <b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34">
        <v>4535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">
        <f>B36+B37+B38+B39+B40+B41</f>
      </nc>
      <ndxf>
        <font>
          <b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36">
        <v>3818392.4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37">
        <v>4502155.8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38">
        <v>811908.3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39">
        <v>1350.2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40">
        <v>84902.399999999994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41">
        <v>263317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">
        <f>B43+B44</f>
      </nc>
      <ndxf>
        <font>
          <b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43">
        <v>1399515.9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44">
        <v>72124.100000000006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">
        <f>B46+B47+B48+B49</f>
      </nc>
      <ndxf>
        <font>
          <b/>
          <sz val="12"/>
          <color theme="1"/>
          <name val="Times New Roman"/>
          <scheme val="none"/>
        </font>
        <numFmt numFmtId="164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46">
        <v>60785.7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47">
        <v>1377455.4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48">
        <v>444960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49">
        <v>43768.800000000003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">
        <f>B51+B52+B53</f>
      </nc>
      <ndxf>
        <font>
          <b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51">
        <v>5120.2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52">
        <v>173747.20000000001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53">
        <v>47187.199999999997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4">
        <f>B55+B56</f>
      </nc>
      <ndxf>
        <font>
          <b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55">
        <v>21581.200000000001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56">
        <v>31885.8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7">
        <f>B58</f>
      </nc>
      <ndxf>
        <font>
          <b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58">
        <v>1202.2</v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9">
        <f>B9+B21+B28+B33+B35+B42+B45+B50+B54+B57+B18</f>
      </nc>
      <ndxf>
        <font>
          <b/>
          <sz val="12"/>
          <color theme="1"/>
          <name val="Times New Roman"/>
          <scheme val="none"/>
        </font>
        <numFmt numFmtId="164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60">
        <v>-611185.69999999995</v>
      </nc>
      <ndxf>
        <font>
          <b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right style="thin">
            <color indexed="64"/>
          </right>
          <bottom style="medium">
            <color indexed="64"/>
          </bottom>
        </border>
      </ndxf>
    </rcc>
  </rrc>
  <rcc rId="880" sId="1">
    <oc r="B6" t="inlineStr">
      <is>
        <t>Отклонение 2020 от ожидаемого исполнения 2019</t>
      </is>
    </oc>
    <nc r="B6" t="inlineStr">
      <is>
        <t>2021 год</t>
      </is>
    </nc>
  </rcc>
  <rcc rId="881" sId="1">
    <oc r="C6" t="inlineStr">
      <is>
        <t xml:space="preserve"> Проект бюджета на 2021</t>
      </is>
    </oc>
    <nc r="C6" t="inlineStr">
      <is>
        <t>2022 год</t>
      </is>
    </nc>
  </rcc>
  <rcc rId="882" sId="1">
    <oc r="D6" t="inlineStr">
      <is>
        <t xml:space="preserve"> Проект бюджета  на 2022</t>
      </is>
    </oc>
    <nc r="D6" t="inlineStr">
      <is>
        <t xml:space="preserve">2023 год </t>
      </is>
    </nc>
  </rcc>
  <rcc rId="883" sId="1">
    <oc r="A6" t="inlineStr">
      <is>
        <t>НАИМЕНОВАНИЕ ДОХОДОВ И РАСХОДОВ</t>
      </is>
    </oc>
    <nc r="A6" t="inlineStr">
      <is>
        <t>НАИМЕНОВАНИЕ  РАСХОДОВ</t>
      </is>
    </nc>
  </rcc>
  <rcc rId="884" sId="1" numFmtId="4">
    <oc r="B58">
      <f>#REF!-#REF!</f>
    </oc>
    <nc r="B58">
      <v>25000</v>
    </nc>
  </rcc>
  <rcc rId="885" sId="1" numFmtId="4">
    <oc r="C58">
      <v>35000</v>
    </oc>
    <nc r="C58">
      <v>25000</v>
    </nc>
  </rcc>
  <rcc rId="886" sId="1" numFmtId="4">
    <oc r="D58">
      <v>35000</v>
    </oc>
    <nc r="D58">
      <v>25000</v>
    </nc>
  </rcc>
  <rcc rId="887" sId="1">
    <oc r="B57">
      <f>#REF!-#REF!</f>
    </oc>
    <nc r="B57">
      <f>B58</f>
    </nc>
  </rcc>
  <rrc rId="888" sId="1" ref="A56:XFD56" action="deleteRow">
    <undo index="1" exp="ref" v="1" dr="D56" r="D54" sId="1"/>
    <undo index="1" exp="ref" v="1" dr="C56" r="C54" sId="1"/>
    <rfmt sheetId="1" xfDxf="1" sqref="A56:XFD56" start="0" length="0"/>
    <rcc rId="0" sId="1" dxf="1">
      <nc r="A56" t="inlineStr">
        <is>
          <r>
            <rPr>
              <b/>
              <sz val="12"/>
              <rFont val="Times New Roman"/>
              <family val="1"/>
              <charset val="204"/>
            </rPr>
            <t>1204</t>
          </r>
          <r>
            <rPr>
              <sz val="12"/>
              <rFont val="Times New Roman"/>
              <family val="1"/>
              <charset val="204"/>
            </rPr>
            <t xml:space="preserve"> "Другие вопросы в области средств массовой информации"</t>
          </r>
        </is>
      </nc>
      <ndxf>
        <font>
          <sz val="12"/>
          <color theme="1"/>
          <name val="Times New Roman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6">
        <f>#REF!-#REF!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C56">
        <v>55293.5</v>
      </nc>
      <ndxf>
        <font>
          <i/>
          <sz val="12"/>
          <color theme="1"/>
          <name val="Times New Roman"/>
          <scheme val="none"/>
        </font>
        <numFmt numFmtId="164" formatCode="#,##0.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D56">
        <v>55798.400000000001</v>
      </nc>
      <ndxf>
        <font>
          <i/>
          <sz val="12"/>
          <color theme="1"/>
          <name val="Times New Roman"/>
          <scheme val="none"/>
        </font>
        <numFmt numFmtId="164" formatCode="#,##0.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89" sId="1" numFmtId="4">
    <oc r="B55">
      <f>#REF!-#REF!</f>
    </oc>
    <nc r="B55">
      <v>1000000</v>
    </nc>
  </rcc>
  <rcc rId="890" sId="1" numFmtId="4">
    <oc r="C55">
      <v>28048.3</v>
    </oc>
    <nc r="C55">
      <v>942577</v>
    </nc>
  </rcc>
  <rcc rId="891" sId="1">
    <oc r="B54">
      <f>#REF!-#REF!</f>
    </oc>
    <nc r="B54">
      <f>B55</f>
    </nc>
  </rcc>
  <rcc rId="892" sId="1" odxf="1" dxf="1">
    <oc r="C54">
      <f>C55+#REF!</f>
    </oc>
    <nc r="C54">
      <f>C55</f>
    </nc>
    <odxf>
      <fill>
        <patternFill patternType="solid">
          <bgColor theme="9"/>
        </patternFill>
      </fill>
    </odxf>
    <ndxf>
      <fill>
        <patternFill patternType="none">
          <bgColor indexed="65"/>
        </patternFill>
      </fill>
    </ndxf>
  </rcc>
  <rcc rId="893" sId="1" odxf="1" dxf="1">
    <oc r="D54">
      <f>D55+#REF!</f>
    </oc>
    <nc r="D54">
      <f>D55</f>
    </nc>
    <odxf>
      <fill>
        <patternFill patternType="solid">
          <bgColor theme="9"/>
        </patternFill>
      </fill>
    </odxf>
    <ndxf>
      <fill>
        <patternFill patternType="none">
          <bgColor indexed="65"/>
        </patternFill>
      </fill>
    </ndxf>
  </rcc>
  <rrc rId="894" sId="1" ref="A53:XFD53" action="deleteRow">
    <undo index="3" exp="ref" v="1" dr="D53" r="D50" sId="1"/>
    <undo index="3" exp="ref" v="1" dr="C53" r="C50" sId="1"/>
    <rfmt sheetId="1" xfDxf="1" sqref="A53:XFD53" start="0" length="0"/>
    <rcc rId="0" sId="1" dxf="1">
      <nc r="A53" t="inlineStr">
        <is>
          <r>
            <rPr>
              <b/>
              <sz val="12"/>
              <rFont val="Times New Roman"/>
              <family val="1"/>
              <charset val="204"/>
            </rPr>
            <t xml:space="preserve">1105 </t>
          </r>
          <r>
            <rPr>
              <sz val="12"/>
              <rFont val="Times New Roman"/>
              <family val="1"/>
              <charset val="204"/>
            </rPr>
            <t>"Другие вопросы в области физической культуры и спорта"</t>
          </r>
        </is>
      </nc>
      <ndxf>
        <font>
          <sz val="12"/>
          <color theme="1"/>
          <name val="Times New Roman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">
        <f>#REF!-#REF!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C53">
        <v>60970.5</v>
      </nc>
      <ndxf>
        <font>
          <i/>
          <sz val="12"/>
          <color theme="1"/>
          <name val="Times New Roman"/>
          <scheme val="none"/>
        </font>
        <numFmt numFmtId="164" formatCode="#,##0.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D53">
        <v>63231.7</v>
      </nc>
      <ndxf>
        <font>
          <i/>
          <sz val="12"/>
          <color theme="1"/>
          <name val="Times New Roman"/>
          <scheme val="none"/>
        </font>
        <numFmt numFmtId="164" formatCode="#,##0.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95" sId="1" ref="A51:XFD51" action="deleteRow">
    <undo index="0" exp="ref" v="1" dr="D51" r="D50" sId="1"/>
    <undo index="0" exp="ref" v="1" dr="C51" r="C50" sId="1"/>
    <rfmt sheetId="1" xfDxf="1" sqref="A51:XFD51" start="0" length="0"/>
    <rcc rId="0" sId="1" dxf="1">
      <nc r="A51" t="inlineStr">
        <is>
          <r>
            <rPr>
              <b/>
              <sz val="12"/>
              <rFont val="Times New Roman"/>
              <family val="1"/>
              <charset val="204"/>
            </rPr>
            <t>1101</t>
          </r>
          <r>
            <rPr>
              <sz val="12"/>
              <rFont val="Times New Roman"/>
              <family val="1"/>
              <charset val="204"/>
            </rPr>
            <t xml:space="preserve"> "Физическая культура"</t>
          </r>
        </is>
      </nc>
      <ndxf>
        <font>
          <sz val="12"/>
          <color theme="1"/>
          <name val="Times New Roman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">
        <f>#REF!-#REF!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51">
        <v>279784.40000000002</v>
      </nc>
      <ndxf>
        <font>
          <i/>
          <sz val="12"/>
          <color theme="1"/>
          <name val="Times New Roman"/>
          <scheme val="none"/>
        </font>
        <numFmt numFmtId="164" formatCode="#,##0.0"/>
        <fill>
          <patternFill patternType="solid">
            <bgColor theme="9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D51">
        <v>282738.2</v>
      </nc>
      <ndxf>
        <font>
          <i/>
          <sz val="12"/>
          <color theme="1"/>
          <name val="Times New Roman"/>
          <scheme val="none"/>
        </font>
        <numFmt numFmtId="164" formatCode="#,##0.0"/>
        <fill>
          <patternFill patternType="solid">
            <bgColor theme="9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96" sId="1" numFmtId="4">
    <oc r="B51">
      <f>#REF!-#REF!</f>
    </oc>
    <nc r="B51">
      <v>3402601.65</v>
    </nc>
  </rcc>
  <rcc rId="897" sId="1" numFmtId="4">
    <oc r="C51">
      <v>104220.5</v>
    </oc>
    <nc r="C51">
      <v>112300</v>
    </nc>
  </rcc>
  <rcc rId="898" sId="1" numFmtId="4">
    <oc r="D51">
      <v>92491.3</v>
    </oc>
    <nc r="D51">
      <v>112300</v>
    </nc>
  </rcc>
  <rcc rId="899" sId="1">
    <oc r="B50">
      <f>#REF!-#REF!</f>
    </oc>
    <nc r="B50">
      <f>B51</f>
    </nc>
  </rcc>
  <rcc rId="900" sId="1" odxf="1" dxf="1">
    <oc r="C50">
      <f>#REF!+C51+#REF!</f>
    </oc>
    <nc r="C50">
      <f>C51</f>
    </nc>
    <odxf>
      <fill>
        <patternFill patternType="solid">
          <bgColor theme="9"/>
        </patternFill>
      </fill>
    </odxf>
    <ndxf>
      <fill>
        <patternFill patternType="none">
          <bgColor indexed="65"/>
        </patternFill>
      </fill>
    </ndxf>
  </rcc>
  <rcc rId="901" sId="1" odxf="1" dxf="1">
    <oc r="D50">
      <f>#REF!+D51+#REF!</f>
    </oc>
    <nc r="D50">
      <f>D51</f>
    </nc>
    <odxf>
      <fill>
        <patternFill patternType="solid">
          <bgColor theme="9"/>
        </patternFill>
      </fill>
    </odxf>
    <ndxf>
      <fill>
        <patternFill patternType="none">
          <bgColor indexed="65"/>
        </patternFill>
      </fill>
    </ndxf>
  </rcc>
  <rrc rId="902" sId="1" ref="A49:XFD49" action="deleteRow">
    <undo index="5" exp="ref" v="1" dr="D49" r="D45" sId="1"/>
    <undo index="5" exp="ref" v="1" dr="C49" r="C45" sId="1"/>
    <rfmt sheetId="1" xfDxf="1" sqref="A49:XFD49" start="0" length="0"/>
    <rcc rId="0" sId="1" dxf="1">
      <nc r="A49" t="inlineStr">
        <is>
          <r>
            <rPr>
              <b/>
              <sz val="12"/>
              <rFont val="Times New Roman"/>
              <family val="1"/>
              <charset val="204"/>
            </rPr>
            <t xml:space="preserve">1006 </t>
          </r>
          <r>
            <rPr>
              <sz val="12"/>
              <rFont val="Times New Roman"/>
              <family val="1"/>
              <charset val="204"/>
            </rPr>
            <t>"Другие вопросы в области социальной политики"</t>
          </r>
        </is>
      </nc>
      <ndxf>
        <font>
          <sz val="12"/>
          <color theme="1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">
        <f>#REF!-#REF!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C49">
        <v>69602.600000000006</v>
      </nc>
      <ndxf>
        <font>
          <i/>
          <sz val="12"/>
          <color theme="1"/>
          <name val="Times New Roman"/>
          <scheme val="none"/>
        </font>
        <numFmt numFmtId="164" formatCode="#,##0.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s="1" dxf="1" numFmtId="4">
      <nc r="D49">
        <v>44110.400000000001</v>
      </nc>
      <ndxf>
        <font>
          <i/>
          <sz val="12"/>
          <color theme="1"/>
          <name val="Times New Roman"/>
          <scheme val="none"/>
        </font>
        <numFmt numFmtId="164" formatCode="#,##0.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</rrc>
  <rrc rId="903" sId="1" ref="A46:XFD46" action="deleteRow">
    <undo index="0" exp="ref" v="1" dr="D46" r="D45" sId="1"/>
    <undo index="0" exp="ref" v="1" dr="C46" r="C45" sId="1"/>
    <rfmt sheetId="1" xfDxf="1" sqref="A46:XFD46" start="0" length="0"/>
    <rcc rId="0" sId="1" dxf="1">
      <nc r="A46" t="inlineStr">
        <is>
          <r>
            <rPr>
              <b/>
              <sz val="12"/>
              <rFont val="Times New Roman"/>
              <family val="1"/>
              <charset val="204"/>
            </rPr>
            <t>1001</t>
          </r>
          <r>
            <rPr>
              <sz val="12"/>
              <rFont val="Times New Roman"/>
              <family val="1"/>
              <charset val="204"/>
            </rPr>
            <t xml:space="preserve"> "Пенсионное обеспечение"</t>
          </r>
        </is>
      </nc>
      <ndxf>
        <font>
          <sz val="12"/>
          <color theme="1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">
        <f>#REF!-#REF!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C46">
        <v>41826.699999999997</v>
      </nc>
      <ndxf>
        <font>
          <i/>
          <sz val="12"/>
          <color theme="1"/>
          <name val="Times New Roman"/>
          <scheme val="none"/>
        </font>
        <numFmt numFmtId="164" formatCode="#,##0.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s="1" dxf="1" numFmtId="4">
      <nc r="D46">
        <v>43953.3</v>
      </nc>
      <ndxf>
        <font>
          <i/>
          <sz val="12"/>
          <color theme="1"/>
          <name val="Times New Roman"/>
          <scheme val="none"/>
        </font>
        <numFmt numFmtId="164" formatCode="#,##0.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</rrc>
  <rcc rId="904" sId="1" numFmtId="4">
    <oc r="B47">
      <f>#REF!-#REF!</f>
    </oc>
    <nc r="B47">
      <v>38072975.789999999</v>
    </nc>
  </rcc>
  <rcc rId="905" sId="1" numFmtId="4">
    <oc r="C47">
      <v>471120.1</v>
    </oc>
    <nc r="C47">
      <v>36889018.939999998</v>
    </nc>
  </rcc>
  <rcc rId="906" sId="1" numFmtId="4">
    <oc r="D47">
      <v>433783.5</v>
    </oc>
    <nc r="D47">
      <v>37066788.810000002</v>
    </nc>
  </rcc>
  <rcc rId="907" sId="1" numFmtId="4">
    <oc r="B46">
      <f>#REF!-#REF!</f>
    </oc>
    <nc r="B46">
      <v>4160000</v>
    </nc>
  </rcc>
  <rcc rId="908" sId="1" numFmtId="4">
    <oc r="C46">
      <v>604696.30000000005</v>
    </oc>
    <nc r="C46">
      <v>4160000</v>
    </nc>
  </rcc>
  <rcc rId="909" sId="1" numFmtId="4">
    <oc r="D46">
      <v>431028.7</v>
    </oc>
    <nc r="D46">
      <v>4160000</v>
    </nc>
  </rcc>
  <rcc rId="910" sId="1">
    <oc r="B45">
      <f>#REF!-#REF!</f>
    </oc>
    <nc r="B45">
      <f>B46+B47</f>
    </nc>
  </rcc>
  <rcc rId="911" sId="1" odxf="1" dxf="1">
    <oc r="C45">
      <f>#REF!+C46+C47+#REF!</f>
    </oc>
    <nc r="C45">
      <f>C46+C47</f>
    </nc>
    <odxf>
      <fill>
        <patternFill patternType="solid">
          <bgColor theme="9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cc rId="912" sId="1" odxf="1" dxf="1">
    <oc r="D45">
      <f>#REF!+D46+D47+#REF!</f>
    </oc>
    <nc r="D45">
      <f>D46+D47</f>
    </nc>
    <odxf>
      <fill>
        <patternFill patternType="solid">
          <bgColor theme="9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rc rId="913" sId="1" ref="A44:XFD44" action="deleteRow">
    <undo index="1" exp="ref" v="1" dr="D44" r="D42" sId="1"/>
    <undo index="1" exp="ref" v="1" dr="C44" r="C42" sId="1"/>
    <rfmt sheetId="1" xfDxf="1" sqref="A44:XFD44" start="0" length="0"/>
    <rcc rId="0" sId="1" dxf="1">
      <nc r="A44" t="inlineStr">
        <is>
          <r>
            <rPr>
              <b/>
              <sz val="12"/>
              <rFont val="Times New Roman"/>
              <family val="1"/>
              <charset val="204"/>
            </rPr>
            <t>0804</t>
          </r>
          <r>
            <rPr>
              <sz val="12"/>
              <rFont val="Times New Roman"/>
              <family val="1"/>
              <charset val="204"/>
            </rPr>
            <t xml:space="preserve"> "Другие вопросы в области культуры, кинематографии"</t>
          </r>
        </is>
      </nc>
      <ndxf>
        <font>
          <sz val="12"/>
          <color theme="1"/>
          <name val="Times New Roman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">
        <f>#REF!-#REF!</f>
      </nc>
      <ndxf>
        <font>
          <i/>
          <sz val="12"/>
          <color theme="1"/>
          <name val="Times New Roman"/>
          <scheme val="none"/>
        </font>
        <numFmt numFmtId="164" formatCode="#,##0.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C44">
        <v>95153.2</v>
      </nc>
      <ndxf>
        <font>
          <i/>
          <sz val="12"/>
          <color theme="1"/>
          <name val="Times New Roman"/>
          <scheme val="none"/>
        </font>
        <numFmt numFmtId="164" formatCode="#,##0.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D44">
        <v>97906.8</v>
      </nc>
      <ndxf>
        <font>
          <i/>
          <sz val="12"/>
          <color theme="1"/>
          <name val="Times New Roman"/>
          <scheme val="none"/>
        </font>
        <numFmt numFmtId="164" formatCode="#,##0.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14" sId="1" numFmtId="4">
    <oc r="B43">
      <f>#REF!-#REF!</f>
    </oc>
    <nc r="B43">
      <v>22795407.539999999</v>
    </nc>
  </rcc>
  <rcc rId="915" sId="1" numFmtId="4">
    <oc r="C43">
      <v>987581.1</v>
    </oc>
    <nc r="C43">
      <v>18357412.620000001</v>
    </nc>
  </rcc>
  <rcc rId="916" sId="1" numFmtId="4">
    <oc r="D43">
      <v>988974.7</v>
    </oc>
    <nc r="D43">
      <v>18357412.620000001</v>
    </nc>
  </rcc>
  <rcc rId="917" sId="1">
    <oc r="B42">
      <f>#REF!-#REF!</f>
    </oc>
    <nc r="B42">
      <f>B43</f>
    </nc>
  </rcc>
  <rcc rId="918" sId="1" odxf="1" dxf="1">
    <oc r="C42">
      <f>C43+#REF!</f>
    </oc>
    <nc r="C42">
      <f>C43</f>
    </nc>
    <odxf>
      <fill>
        <patternFill patternType="solid">
          <bgColor theme="9"/>
        </patternFill>
      </fill>
    </odxf>
    <ndxf>
      <fill>
        <patternFill patternType="none">
          <bgColor indexed="65"/>
        </patternFill>
      </fill>
    </ndxf>
  </rcc>
  <rcc rId="919" sId="1" odxf="1" dxf="1">
    <oc r="D42">
      <f>D43+#REF!</f>
    </oc>
    <nc r="D42">
      <f>D43</f>
    </nc>
    <odxf>
      <fill>
        <patternFill patternType="solid">
          <bgColor theme="9"/>
        </patternFill>
      </fill>
    </odxf>
    <ndxf>
      <fill>
        <patternFill patternType="none">
          <bgColor indexed="65"/>
        </patternFill>
      </fill>
    </ndxf>
  </rcc>
  <rfmt sheetId="1" sqref="B9:D54">
    <dxf>
      <numFmt numFmtId="3" formatCode="#,##0"/>
    </dxf>
  </rfmt>
  <rfmt sheetId="1" sqref="B9:D54">
    <dxf>
      <numFmt numFmtId="164" formatCode="#,##0.0"/>
    </dxf>
  </rfmt>
  <rfmt sheetId="1" sqref="B9:D54">
    <dxf>
      <numFmt numFmtId="4" formatCode="#,##0.00"/>
    </dxf>
  </rfmt>
  <rcc rId="920" sId="1" numFmtId="4">
    <oc r="B41">
      <f>#REF!-#REF!</f>
    </oc>
    <nc r="B41">
      <v>19234030</v>
    </nc>
  </rcc>
  <rcc rId="921" sId="1" numFmtId="4">
    <oc r="C41">
      <v>341003.7</v>
    </oc>
    <nc r="C41">
      <v>18282496</v>
    </nc>
  </rcc>
  <rcc rId="922" sId="1" numFmtId="4">
    <oc r="D41">
      <v>360721.5</v>
    </oc>
    <nc r="D41">
      <v>18365485</v>
    </nc>
  </rcc>
  <rcc rId="923" sId="1" numFmtId="4">
    <oc r="B40">
      <f>#REF!-#REF!</f>
    </oc>
    <nc r="B40">
      <v>2209595.5</v>
    </nc>
  </rcc>
  <rcc rId="924" sId="1" numFmtId="4">
    <oc r="C40">
      <v>124384.1</v>
    </oc>
    <nc r="C40">
      <v>0</v>
    </nc>
  </rcc>
  <rcc rId="925" sId="1" numFmtId="4">
    <oc r="D40">
      <v>126077.2</v>
    </oc>
    <nc r="D40">
      <v>0</v>
    </nc>
  </rcc>
  <rrc rId="926" sId="1" ref="A39:XFD39" action="deleteRow">
    <undo index="5" exp="ref" v="1" dr="D39" r="D35" sId="1"/>
    <undo index="5" exp="ref" v="1" dr="C39" r="C35" sId="1"/>
    <undo index="5" exp="ref" v="1" dr="B39" r="B35" sId="1"/>
    <rfmt sheetId="1" xfDxf="1" sqref="A39:XFD39" start="0" length="0">
      <dxf>
        <alignment vertical="center" readingOrder="0"/>
      </dxf>
    </rfmt>
    <rcc rId="0" sId="1" dxf="1">
      <nc r="A39" t="inlineStr">
        <is>
          <r>
            <rPr>
              <b/>
              <sz val="12"/>
              <rFont val="Times New Roman"/>
              <family val="1"/>
              <charset val="204"/>
            </rPr>
            <t>0705</t>
          </r>
          <r>
            <rPr>
              <sz val="12"/>
              <rFont val="Times New Roman"/>
              <family val="1"/>
              <charset val="204"/>
            </rPr>
            <t xml:space="preserve"> "Профессиональная подготовка, переподготовка и повышение квалификации"</t>
          </r>
        </is>
      </nc>
      <ndxf>
        <font>
          <sz val="12"/>
          <color theme="1"/>
          <name val="Times New Roman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">
        <f>#REF!-#REF!</f>
      </nc>
      <ndxf>
        <font>
          <i/>
          <sz val="12"/>
          <color theme="1"/>
          <name val="Times New Roman"/>
          <scheme val="none"/>
        </font>
        <numFmt numFmtId="4" formatCode="#,##0.0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C39">
        <v>3306</v>
      </nc>
      <ndxf>
        <font>
          <i/>
          <sz val="12"/>
          <color theme="1"/>
          <name val="Times New Roman"/>
          <scheme val="none"/>
        </font>
        <numFmt numFmtId="4" formatCode="#,##0.0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D39">
        <v>2723.3</v>
      </nc>
      <ndxf>
        <font>
          <i/>
          <sz val="12"/>
          <color theme="1"/>
          <name val="Times New Roman"/>
          <scheme val="none"/>
        </font>
        <numFmt numFmtId="4" formatCode="#,##0.0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27" sId="1" numFmtId="4">
    <oc r="B38">
      <f>#REF!-#REF!</f>
    </oc>
    <nc r="B38">
      <v>28258340</v>
    </nc>
  </rcc>
  <rcc rId="928" sId="1" numFmtId="4">
    <oc r="C38">
      <v>855658.7</v>
    </oc>
    <nc r="C38">
      <v>27129451.07</v>
    </nc>
  </rcc>
  <rcc rId="929" sId="1" numFmtId="4">
    <oc r="D38">
      <v>843861.1</v>
    </oc>
    <nc r="D38">
      <v>27691495.84</v>
    </nc>
  </rcc>
  <rcc rId="930" sId="1" numFmtId="4">
    <oc r="B37">
      <f>#REF!-#REF!</f>
    </oc>
    <nc r="B37">
      <v>378871703.38</v>
    </nc>
  </rcc>
  <rcc rId="931" sId="1" numFmtId="4">
    <oc r="C37">
      <v>4332165.5999999996</v>
    </oc>
    <nc r="C37">
      <v>184008346.99000001</v>
    </nc>
  </rcc>
  <rcc rId="932" sId="1" numFmtId="4">
    <oc r="D37">
      <v>3849861.8</v>
    </oc>
    <nc r="D37">
      <v>189684623.19999999</v>
    </nc>
  </rcc>
  <rcc rId="933" sId="1" numFmtId="4">
    <oc r="B36">
      <f>#REF!-#REF!</f>
    </oc>
    <nc r="B36">
      <v>100474316</v>
    </nc>
  </rcc>
  <rcc rId="934" sId="1" numFmtId="4">
    <oc r="C36">
      <v>5352596.0999999996</v>
    </oc>
    <nc r="C36">
      <v>100918255</v>
    </nc>
  </rcc>
  <rcc rId="935" sId="1" numFmtId="4">
    <oc r="D36">
      <v>4841784.3</v>
    </oc>
    <nc r="D36">
      <v>104519769</v>
    </nc>
  </rcc>
  <rcc rId="936" sId="1">
    <oc r="B35">
      <f>B36+B37+B38+#REF!+B39+B40</f>
    </oc>
    <nc r="B35">
      <f>B36+B37+B38+B39+B40</f>
    </nc>
  </rcc>
  <rcc rId="937" sId="1" odxf="1" dxf="1">
    <oc r="C35">
      <f>C36+C37+C38+#REF!+C39+C40</f>
    </oc>
    <nc r="C35">
      <f>C36+C37+C38+C39+C40</f>
    </nc>
    <odxf>
      <fill>
        <patternFill patternType="solid">
          <bgColor theme="9"/>
        </patternFill>
      </fill>
    </odxf>
    <ndxf>
      <fill>
        <patternFill patternType="none">
          <bgColor indexed="65"/>
        </patternFill>
      </fill>
    </ndxf>
  </rcc>
  <rcc rId="938" sId="1" odxf="1" dxf="1">
    <oc r="D35">
      <f>D36+D37+D38+#REF!+D39+D40</f>
    </oc>
    <nc r="D35">
      <f>D36+D37+D38+D39+D40</f>
    </nc>
    <odxf>
      <fill>
        <patternFill patternType="solid">
          <bgColor theme="9"/>
        </patternFill>
      </fill>
    </odxf>
    <ndxf>
      <fill>
        <patternFill patternType="none">
          <bgColor indexed="65"/>
        </patternFill>
      </fill>
    </ndxf>
  </rcc>
  <rrc rId="939" sId="1" ref="A33:XFD33" action="deleteRow">
    <undo index="7" exp="ref" v="1" dr="D33" r="D52" sId="1"/>
    <undo index="7" exp="ref" v="1" dr="C33" r="C52" sId="1"/>
    <rfmt sheetId="1" xfDxf="1" sqref="A33:XFD33" start="0" length="0"/>
    <rcc rId="0" sId="1" dxf="1">
      <nc r="A33" t="inlineStr">
        <is>
          <t>6. Охрана окружающей среды</t>
        </is>
      </nc>
      <ndxf>
        <font>
          <b/>
          <sz val="12"/>
          <color theme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">
        <f>#REF!-#REF!</f>
      </nc>
      <ndxf>
        <font>
          <b/>
          <sz val="12"/>
          <color theme="1"/>
          <name val="Times New Roman"/>
          <scheme val="none"/>
        </font>
        <numFmt numFmtId="4" formatCode="#,##0.0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">
        <f>C34</f>
      </nc>
      <ndxf>
        <font>
          <b/>
          <sz val="12"/>
          <color theme="1"/>
          <name val="Times New Roman"/>
          <scheme val="none"/>
        </font>
        <numFmt numFmtId="4" formatCode="#,##0.00"/>
        <fill>
          <patternFill patternType="solid">
            <bgColor theme="9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">
        <f>D34</f>
      </nc>
      <ndxf>
        <font>
          <b/>
          <sz val="12"/>
          <color theme="1"/>
          <name val="Times New Roman"/>
          <scheme val="none"/>
        </font>
        <numFmt numFmtId="4" formatCode="#,##0.00"/>
        <fill>
          <patternFill patternType="solid">
            <bgColor theme="9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40" sId="1" ref="A33:XFD33" action="deleteRow">
    <rfmt sheetId="1" xfDxf="1" sqref="A33:XFD33" start="0" length="0"/>
    <rcc rId="0" sId="1" dxf="1">
      <nc r="A33" t="inlineStr">
        <is>
          <r>
            <rPr>
              <b/>
              <sz val="12"/>
              <rFont val="Times New Roman"/>
              <family val="1"/>
              <charset val="204"/>
            </rPr>
            <t>0605</t>
          </r>
          <r>
            <rPr>
              <sz val="12"/>
              <rFont val="Times New Roman"/>
              <family val="1"/>
              <charset val="204"/>
            </rPr>
            <t xml:space="preserve"> "Другие вопросы в области охраны окружающей среды"</t>
          </r>
        </is>
      </nc>
      <ndxf>
        <font>
          <sz val="12"/>
          <color theme="1"/>
          <name val="Times New Roman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">
        <f>#REF!-#REF!</f>
      </nc>
      <ndxf>
        <font>
          <i/>
          <sz val="12"/>
          <color theme="1"/>
          <name val="Times New Roman"/>
          <scheme val="none"/>
        </font>
        <numFmt numFmtId="4" formatCode="#,##0.0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C33">
        <v>9540</v>
      </nc>
      <ndxf>
        <font>
          <i/>
          <sz val="12"/>
          <color theme="1"/>
          <name val="Times New Roman"/>
          <scheme val="none"/>
        </font>
        <numFmt numFmtId="4" formatCode="#,##0.0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D33">
        <v>18570</v>
      </nc>
      <ndxf>
        <font>
          <i/>
          <sz val="12"/>
          <color theme="1"/>
          <name val="Times New Roman"/>
          <scheme val="none"/>
        </font>
        <numFmt numFmtId="4" formatCode="#,##0.0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41" sId="1" numFmtId="4">
    <oc r="B32">
      <f>#REF!-#REF!</f>
    </oc>
    <nc r="B32">
      <v>79708.800000000003</v>
    </nc>
  </rcc>
  <rcc rId="942" sId="1" numFmtId="4">
    <oc r="C32">
      <v>340644</v>
    </oc>
    <nc r="C32">
      <v>80505.600000000006</v>
    </nc>
  </rcc>
  <rcc rId="943" sId="1" numFmtId="4">
    <oc r="D32">
      <v>351825.7</v>
    </oc>
    <nc r="D32">
      <v>83725.440000000002</v>
    </nc>
  </rcc>
  <rcc rId="944" sId="1" numFmtId="4">
    <oc r="B31">
      <f>#REF!-#REF!</f>
    </oc>
    <nc r="B31">
      <v>7306170.96</v>
    </nc>
  </rcc>
  <rcc rId="945" sId="1" numFmtId="4">
    <oc r="C31">
      <v>1028850.7</v>
    </oc>
    <nc r="C31">
      <v>6631766.2400000002</v>
    </nc>
  </rcc>
  <rcc rId="946" sId="1" numFmtId="4">
    <oc r="D31">
      <v>825163.8</v>
    </oc>
    <nc r="D31">
      <v>6631766.2400000002</v>
    </nc>
  </rcc>
  <rcc rId="947" sId="1" numFmtId="4">
    <oc r="B30">
      <f>#REF!-#REF!</f>
    </oc>
    <nc r="B30">
      <v>869839.74</v>
    </nc>
  </rcc>
  <rcc rId="948" sId="1" numFmtId="4">
    <oc r="C30">
      <v>1479988.5</v>
    </oc>
    <nc r="C30">
      <v>0</v>
    </nc>
  </rcc>
  <rcc rId="949" sId="1" numFmtId="4">
    <oc r="D30">
      <v>579487.1</v>
    </oc>
    <nc r="D30">
      <v>0</v>
    </nc>
  </rcc>
  <rcc rId="950" sId="1" numFmtId="4">
    <oc r="B29">
      <f>#REF!-#REF!</f>
    </oc>
    <nc r="B29">
      <v>2500000</v>
    </nc>
  </rcc>
  <rcc rId="951" sId="1" numFmtId="4">
    <oc r="C29">
      <v>867226.9</v>
    </oc>
    <nc r="C29">
      <v>0</v>
    </nc>
  </rcc>
  <rcc rId="952" sId="1" numFmtId="4">
    <oc r="D29">
      <v>352126.9</v>
    </oc>
    <nc r="D29">
      <v>0</v>
    </nc>
  </rcc>
  <rcc rId="953" sId="1">
    <oc r="B28">
      <f>#REF!-#REF!</f>
    </oc>
    <nc r="B28">
      <f>B29+B30+B31+B32</f>
    </nc>
  </rcc>
  <rcc rId="954" sId="1" odxf="1" dxf="1">
    <oc r="C28">
      <f>C29+C30+C31+C32</f>
    </oc>
    <nc r="C28">
      <f>C29+C30+C31+C32</f>
    </nc>
    <odxf>
      <fill>
        <patternFill patternType="solid">
          <bgColor theme="9"/>
        </patternFill>
      </fill>
    </odxf>
    <ndxf>
      <fill>
        <patternFill patternType="none">
          <bgColor indexed="65"/>
        </patternFill>
      </fill>
    </ndxf>
  </rcc>
  <rcc rId="955" sId="1" odxf="1" dxf="1">
    <oc r="D28">
      <f>D29+D30+D31+D32</f>
    </oc>
    <nc r="D28">
      <f>D29+D30+D31+D32</f>
    </nc>
    <odxf>
      <fill>
        <patternFill patternType="solid">
          <bgColor theme="9"/>
        </patternFill>
      </fill>
    </odxf>
    <ndxf>
      <fill>
        <patternFill patternType="none">
          <bgColor indexed="65"/>
        </patternFill>
      </fill>
    </ndxf>
  </rcc>
  <rrc rId="956" sId="1" ref="A27:XFD27" action="deleteRow">
    <undo index="9" exp="ref" v="1" dr="D27" r="D21" sId="1"/>
    <undo index="9" exp="ref" v="1" dr="C27" r="C21" sId="1"/>
    <rfmt sheetId="1" xfDxf="1" sqref="A27:XFD27" start="0" length="0"/>
    <rcc rId="0" sId="1" dxf="1">
      <nc r="A27" t="inlineStr">
        <is>
          <r>
            <rPr>
              <b/>
              <sz val="12"/>
              <rFont val="Times New Roman"/>
              <family val="1"/>
              <charset val="204"/>
            </rPr>
            <t>0412</t>
          </r>
          <r>
            <rPr>
              <sz val="12"/>
              <rFont val="Times New Roman"/>
              <family val="1"/>
              <charset val="204"/>
            </rPr>
            <t xml:space="preserve"> "Другие вопросы в области национальной экономики"</t>
          </r>
        </is>
      </nc>
      <ndxf>
        <font>
          <sz val="12"/>
          <color theme="1"/>
          <name val="Times New Roman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">
        <f>#REF!-#REF!</f>
      </nc>
      <ndxf>
        <font>
          <i/>
          <sz val="12"/>
          <color theme="1"/>
          <name val="Times New Roman"/>
          <scheme val="none"/>
        </font>
        <numFmt numFmtId="4" formatCode="#,##0.0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C27">
        <v>600616.4</v>
      </nc>
      <ndxf>
        <font>
          <i/>
          <sz val="12"/>
          <color theme="1"/>
          <name val="Times New Roman"/>
          <scheme val="none"/>
        </font>
        <numFmt numFmtId="4" formatCode="#,##0.0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D27">
        <v>457040.1</v>
      </nc>
      <ndxf>
        <font>
          <i/>
          <sz val="12"/>
          <color theme="1"/>
          <name val="Times New Roman"/>
          <scheme val="none"/>
        </font>
        <numFmt numFmtId="4" formatCode="#,##0.0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57" sId="1" ref="A24:XFD24" action="deleteRow">
    <undo index="3" exp="ref" v="1" dr="D24" r="D21" sId="1"/>
    <undo index="3" exp="ref" v="1" dr="C24" r="C21" sId="1"/>
    <rfmt sheetId="1" xfDxf="1" sqref="A24:XFD24" start="0" length="0"/>
    <rcc rId="0" sId="1" dxf="1">
      <nc r="A24" t="inlineStr">
        <is>
          <r>
            <rPr>
              <b/>
              <sz val="12"/>
              <rFont val="Times New Roman"/>
              <family val="1"/>
              <charset val="204"/>
            </rPr>
            <t>0406</t>
          </r>
          <r>
            <rPr>
              <sz val="12"/>
              <rFont val="Times New Roman"/>
              <family val="1"/>
              <charset val="204"/>
            </rPr>
            <t xml:space="preserve"> "Водное хозяйство"</t>
          </r>
        </is>
      </nc>
      <ndxf>
        <font>
          <sz val="12"/>
          <color theme="1"/>
          <name val="Times New Roman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">
        <f>#REF!-#REF!</f>
      </nc>
      <ndxf>
        <font>
          <i/>
          <sz val="12"/>
          <color theme="1"/>
          <name val="Times New Roman"/>
          <scheme val="none"/>
        </font>
        <numFmt numFmtId="4" formatCode="#,##0.0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C24">
        <v>1330</v>
      </nc>
      <ndxf>
        <font>
          <i/>
          <sz val="12"/>
          <color theme="1"/>
          <name val="Times New Roman"/>
          <scheme val="none"/>
        </font>
        <numFmt numFmtId="4" formatCode="#,##0.0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D24">
        <v>0</v>
      </nc>
      <ndxf>
        <font>
          <i/>
          <sz val="12"/>
          <color theme="1"/>
          <name val="Times New Roman"/>
          <scheme val="none"/>
        </font>
        <numFmt numFmtId="4" formatCode="#,##0.0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58" sId="1" numFmtId="4">
    <oc r="B25">
      <f>#REF!-#REF!</f>
    </oc>
    <nc r="B25">
      <v>29619368.350000001</v>
    </nc>
  </rcc>
  <rcc rId="959" sId="1" numFmtId="4">
    <oc r="C25">
      <v>4737837.3</v>
    </oc>
    <nc r="C25">
      <v>21317170</v>
    </nc>
  </rcc>
  <rcc rId="960" sId="1" numFmtId="4">
    <oc r="D25">
      <v>2753000</v>
    </oc>
    <nc r="D25">
      <v>21317170</v>
    </nc>
  </rcc>
  <rcc rId="961" sId="1" numFmtId="4">
    <oc r="C24">
      <v>524012.1</v>
    </oc>
    <nc r="C24">
      <v>3387.08</v>
    </nc>
  </rcc>
  <rcc rId="962" sId="1" numFmtId="4">
    <oc r="B24">
      <f>#REF!-#REF!</f>
    </oc>
    <nc r="B24">
      <v>3387.08</v>
    </nc>
  </rcc>
  <rcc rId="963" sId="1" numFmtId="4">
    <oc r="B23">
      <f>#REF!-#REF!</f>
    </oc>
    <nc r="B23">
      <v>164032.65</v>
    </nc>
  </rcc>
  <rcc rId="964" sId="1" numFmtId="4">
    <oc r="C23">
      <v>16718.8</v>
    </oc>
    <nc r="C23">
      <v>164032.65</v>
    </nc>
  </rcc>
  <rcc rId="965" sId="1" numFmtId="4">
    <oc r="D23">
      <v>13412.5</v>
    </oc>
    <nc r="D23">
      <v>164032.65</v>
    </nc>
  </rcc>
  <rrc rId="966" sId="1" ref="A22:XFD22" action="deleteRow">
    <undo index="0" exp="ref" v="1" dr="D22" r="D21" sId="1"/>
    <undo index="0" exp="ref" v="1" dr="C22" r="C21" sId="1"/>
    <rfmt sheetId="1" xfDxf="1" sqref="A22:XFD22" start="0" length="0"/>
    <rcc rId="0" sId="1" dxf="1">
      <nc r="A22" t="inlineStr">
        <is>
          <r>
            <rPr>
              <b/>
              <sz val="12"/>
              <rFont val="Times New Roman"/>
              <family val="1"/>
              <charset val="204"/>
            </rPr>
            <t>0401</t>
          </r>
          <r>
            <rPr>
              <sz val="12"/>
              <rFont val="Times New Roman"/>
              <family val="1"/>
              <charset val="204"/>
            </rPr>
            <t xml:space="preserve"> "Общеэкономические вопросы"</t>
          </r>
        </is>
      </nc>
      <ndxf>
        <font>
          <sz val="12"/>
          <color theme="1"/>
          <name val="Times New Roman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">
        <f>#REF!-#REF!</f>
      </nc>
      <ndxf>
        <font>
          <i/>
          <sz val="12"/>
          <color theme="1"/>
          <name val="Times New Roman"/>
          <scheme val="none"/>
        </font>
        <numFmt numFmtId="4" formatCode="#,##0.0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C22">
        <v>41383.699999999997</v>
      </nc>
      <ndxf>
        <font>
          <i/>
          <sz val="12"/>
          <color theme="1"/>
          <name val="Times New Roman"/>
          <scheme val="none"/>
        </font>
        <numFmt numFmtId="4" formatCode="#,##0.0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D22">
        <v>43714.400000000001</v>
      </nc>
      <ndxf>
        <font>
          <i/>
          <sz val="12"/>
          <color theme="1"/>
          <name val="Times New Roman"/>
          <scheme val="none"/>
        </font>
        <numFmt numFmtId="4" formatCode="#,##0.0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67" sId="1">
    <oc r="B21">
      <f>#REF!-#REF!</f>
    </oc>
    <nc r="B21">
      <f>B22+B23+B24</f>
    </nc>
  </rcc>
  <rcc rId="968" sId="1" odxf="1" dxf="1">
    <oc r="C21">
      <f>#REF!+C22+#REF!+C23+C24+#REF!</f>
    </oc>
    <nc r="C21">
      <f>C22+C23+C24</f>
    </nc>
    <odxf>
      <fill>
        <patternFill patternType="solid">
          <bgColor theme="9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cc rId="969" sId="1" odxf="1" dxf="1">
    <oc r="D21">
      <f>#REF!+D22+#REF!+D23+D24+#REF!</f>
    </oc>
    <nc r="D21">
      <f>D22+D23+D24</f>
    </nc>
    <odxf>
      <fill>
        <patternFill patternType="solid">
          <bgColor theme="9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rc rId="970" sId="1" ref="A20:XFD20" action="deleteRow">
    <undo index="1" exp="ref" v="1" dr="D20" r="D18" sId="1"/>
    <undo index="1" exp="ref" v="1" dr="C20" r="C18" sId="1"/>
    <rfmt sheetId="1" xfDxf="1" sqref="A20:XFD20" start="0" length="0"/>
    <rcc rId="0" sId="1" dxf="1">
      <nc r="A20" t="inlineStr">
        <is>
          <r>
            <rPr>
              <b/>
              <sz val="12"/>
              <rFont val="Times New Roman"/>
              <family val="1"/>
              <charset val="204"/>
            </rPr>
            <t>0314</t>
          </r>
          <r>
            <rPr>
              <sz val="12"/>
              <rFont val="Times New Roman"/>
              <family val="1"/>
              <charset val="204"/>
            </rPr>
            <t xml:space="preserve"> "Другие вопросы в области национальной безопасности и правоохранительной деятельности"</t>
          </r>
        </is>
      </nc>
      <ndxf>
        <font>
          <sz val="12"/>
          <color theme="1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">
        <f>#REF!-#REF!</f>
      </nc>
      <ndxf>
        <font>
          <i/>
          <sz val="12"/>
          <color theme="1"/>
          <name val="Times New Roman"/>
          <scheme val="none"/>
        </font>
        <numFmt numFmtId="4" formatCode="#,##0.0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C20">
        <v>8905.7999999999993</v>
      </nc>
      <ndxf>
        <font>
          <i/>
          <sz val="12"/>
          <color theme="1"/>
          <name val="Times New Roman"/>
          <scheme val="none"/>
        </font>
        <numFmt numFmtId="4" formatCode="#,##0.0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 numFmtId="4">
      <nc r="D20">
        <v>13049.5</v>
      </nc>
      <ndxf>
        <font>
          <i/>
          <sz val="12"/>
          <color theme="1"/>
          <name val="Times New Roman"/>
          <scheme val="none"/>
        </font>
        <numFmt numFmtId="4" formatCode="#,##0.0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</rrc>
  <rcc rId="971" sId="1">
    <oc r="A19" t="inlineStr">
      <is>
        <r>
          <rPr>
            <b/>
            <sz val="12"/>
            <rFont val="Times New Roman"/>
            <family val="1"/>
            <charset val="204"/>
          </rPr>
          <t>0309</t>
        </r>
        <r>
          <rPr>
            <sz val="12"/>
            <rFont val="Times New Roman"/>
            <family val="1"/>
            <charset val="204"/>
          </rPr>
          <t xml:space="preserve"> "Защита населения и территории от чрезвычайных ситуаций природного и техногенного характера, гражданская оборона"</t>
        </r>
      </is>
    </oc>
    <nc r="A19" t="inlineStr">
      <is>
        <r>
          <rPr>
            <b/>
            <sz val="12"/>
            <rFont val="Times New Roman"/>
            <family val="1"/>
            <charset val="204"/>
          </rPr>
          <t>0310</t>
        </r>
        <r>
          <rPr>
            <sz val="12"/>
            <rFont val="Times New Roman"/>
            <family val="1"/>
            <charset val="204"/>
          </rPr>
          <t xml:space="preserve"> "Защита населения и территории от чрезвычайных ситуаций природного и техногенного характера, пожарная безопасность"</t>
        </r>
      </is>
    </nc>
  </rcc>
  <rcc rId="972" sId="1" numFmtId="4">
    <oc r="B19">
      <f>#REF!-#REF!</f>
    </oc>
    <nc r="B19">
      <v>1000000</v>
    </nc>
  </rcc>
  <rcc rId="973" sId="1" numFmtId="4">
    <oc r="C19">
      <v>215027.7</v>
    </oc>
    <nc r="C19">
      <v>0</v>
    </nc>
  </rcc>
  <rcc rId="974" sId="1" numFmtId="4">
    <oc r="D19">
      <v>221827.1</v>
    </oc>
    <nc r="D19">
      <v>0</v>
    </nc>
  </rcc>
  <rcc rId="975" sId="1">
    <oc r="B18">
      <f>#REF!-#REF!</f>
    </oc>
    <nc r="B18">
      <f>B19</f>
    </nc>
  </rcc>
  <rcc rId="976" sId="1" odxf="1" dxf="1">
    <oc r="C18">
      <f>C19+#REF!</f>
    </oc>
    <nc r="C18">
      <f>C19</f>
    </nc>
    <odxf>
      <fill>
        <patternFill patternType="solid">
          <bgColor theme="9"/>
        </patternFill>
      </fill>
    </odxf>
    <ndxf>
      <fill>
        <patternFill patternType="none">
          <bgColor indexed="65"/>
        </patternFill>
      </fill>
    </ndxf>
  </rcc>
  <rcc rId="977" sId="1" odxf="1" dxf="1">
    <oc r="D18">
      <f>D19+#REF!</f>
    </oc>
    <nc r="D18">
      <f>D19</f>
    </nc>
    <odxf>
      <fill>
        <patternFill patternType="solid">
          <bgColor theme="9"/>
        </patternFill>
      </fill>
    </odxf>
    <ndxf>
      <fill>
        <patternFill patternType="none">
          <bgColor indexed="65"/>
        </patternFill>
      </fill>
    </ndxf>
  </rcc>
  <rcc rId="978" sId="1" numFmtId="4">
    <oc r="B17">
      <f>#REF!-#REF!</f>
    </oc>
    <nc r="B17">
      <v>39189405.460000001</v>
    </nc>
  </rcc>
  <rcc rId="979" sId="1" numFmtId="4">
    <oc r="C17">
      <v>1426641</v>
    </oc>
    <nc r="C17">
      <v>37093375.640000001</v>
    </nc>
  </rcc>
  <rcc rId="980" sId="1" numFmtId="4">
    <oc r="D17">
      <v>1439119.5</v>
    </oc>
    <nc r="D17">
      <v>37214604.159999996</v>
    </nc>
  </rcc>
  <rcc rId="981" sId="1" numFmtId="4">
    <oc r="B16">
      <f>#REF!-#REF!</f>
    </oc>
    <nc r="B16">
      <v>1000000</v>
    </nc>
  </rcc>
  <rcc rId="982" sId="1" numFmtId="4">
    <oc r="C16">
      <v>363809.2</v>
    </oc>
    <nc r="C16">
      <v>942876</v>
    </nc>
  </rcc>
  <rcc rId="983" sId="1" numFmtId="4">
    <oc r="D16">
      <v>334198.90000000002</v>
    </oc>
    <nc r="D16">
      <v>942876</v>
    </nc>
  </rcc>
  <rcc rId="984" sId="1" numFmtId="4">
    <oc r="B14">
      <f>#REF!-#REF!</f>
    </oc>
    <nc r="B14">
      <v>10216710</v>
    </nc>
  </rcc>
  <rcc rId="985" sId="1" numFmtId="4">
    <oc r="C14">
      <v>126052</v>
    </oc>
    <nc r="C14">
      <v>9633092</v>
    </nc>
  </rcc>
  <rcc rId="986" sId="1" numFmtId="4">
    <oc r="D14">
      <v>130618.7</v>
    </oc>
    <nc r="D14">
      <v>9633092</v>
    </nc>
  </rcc>
  <rrc rId="987" sId="1" ref="A15:XFD15" action="deleteRow">
    <undo index="9" exp="ref" v="1" dr="D15" r="D9" sId="1"/>
    <undo index="9" exp="ref" v="1" dr="C15" r="C9" sId="1"/>
    <rfmt sheetId="1" xfDxf="1" sqref="A15:XFD15" start="0" length="0"/>
    <rcc rId="0" sId="1" dxf="1">
      <nc r="A15" t="inlineStr">
        <is>
          <r>
            <rPr>
              <b/>
              <sz val="12"/>
              <rFont val="Times New Roman"/>
              <family val="1"/>
              <charset val="204"/>
            </rPr>
            <t>0107</t>
          </r>
          <r>
            <rPr>
              <sz val="12"/>
              <rFont val="Times New Roman"/>
              <family val="1"/>
              <charset val="204"/>
            </rPr>
            <t xml:space="preserve"> "Обеспечение проведения выборов и референдумов" </t>
          </r>
        </is>
      </nc>
      <ndxf>
        <font>
          <sz val="12"/>
          <color theme="1"/>
          <name val="Times New Roman"/>
          <scheme val="none"/>
        </font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">
        <f>#REF!-#REF!</f>
      </nc>
      <ndxf>
        <font>
          <i/>
          <sz val="12"/>
          <color theme="1"/>
          <name val="Times New Roman"/>
          <scheme val="none"/>
        </font>
        <numFmt numFmtId="4" formatCode="#,##0.0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C15">
        <v>0</v>
      </nc>
      <ndxf>
        <font>
          <i/>
          <sz val="12"/>
          <color theme="1"/>
          <name val="Times New Roman"/>
          <scheme val="none"/>
        </font>
        <numFmt numFmtId="4" formatCode="#,##0.0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 numFmtId="4">
      <nc r="D15">
        <v>0</v>
      </nc>
      <ndxf>
        <font>
          <i/>
          <sz val="12"/>
          <color theme="1"/>
          <name val="Times New Roman"/>
          <scheme val="none"/>
        </font>
        <numFmt numFmtId="4" formatCode="#,##0.0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</rrc>
  <rcc rId="988" sId="1" numFmtId="4">
    <oc r="B13">
      <f>#REF!-#REF!</f>
    </oc>
    <nc r="B13">
      <v>16908.32</v>
    </nc>
  </rcc>
  <rcc rId="989" sId="1" numFmtId="4">
    <oc r="C13">
      <v>154.30000000000001</v>
    </oc>
    <nc r="C13">
      <v>113243.82</v>
    </nc>
  </rcc>
  <rcc rId="990" sId="1" numFmtId="4">
    <oc r="D13">
      <v>154.30000000000001</v>
    </oc>
    <nc r="D13">
      <v>6901.18</v>
    </nc>
  </rcc>
  <rcc rId="991" sId="1" numFmtId="4">
    <oc r="B12">
      <f>#REF!-#REF!</f>
    </oc>
    <nc r="B12">
      <v>60270140</v>
    </nc>
  </rcc>
  <rcc rId="992" sId="1" numFmtId="4">
    <oc r="C12">
      <v>608170.69999999995</v>
    </oc>
    <nc r="C12">
      <v>56808295</v>
    </nc>
  </rcc>
  <rcc rId="993" sId="1" numFmtId="4">
    <oc r="D12">
      <v>629426.9</v>
    </oc>
    <nc r="D12">
      <v>56808295</v>
    </nc>
  </rcc>
  <rcc rId="994" sId="1" numFmtId="4">
    <oc r="B11">
      <f>#REF!-#REF!</f>
    </oc>
    <nc r="B11">
      <v>2220350</v>
    </nc>
  </rcc>
  <rcc rId="995" sId="1" numFmtId="4">
    <oc r="C11">
      <v>106710.5</v>
    </oc>
    <nc r="C11">
      <v>2093516</v>
    </nc>
  </rcc>
  <rcc rId="996" sId="1" numFmtId="4">
    <oc r="D11">
      <v>110762.8</v>
    </oc>
    <nc r="D11">
      <v>2093516</v>
    </nc>
  </rcc>
  <rcc rId="997" sId="1" numFmtId="4">
    <oc r="B10">
      <f>#REF!-#REF!</f>
    </oc>
    <nc r="B10">
      <v>2664880</v>
    </nc>
  </rcc>
  <rcc rId="998" sId="1" numFmtId="4">
    <oc r="C10">
      <v>6235.9</v>
    </oc>
    <nc r="C10">
      <v>2531636</v>
    </nc>
  </rcc>
  <rcc rId="999" sId="1" numFmtId="4">
    <oc r="D10">
      <v>6778.3</v>
    </oc>
    <nc r="D10">
      <v>2531636</v>
    </nc>
  </rcc>
  <rcc rId="1000" sId="1">
    <oc r="B9">
      <f>#REF!-#REF!</f>
    </oc>
    <nc r="B9">
      <f>B10+B11+B12+B13+B14+B15+B16</f>
    </nc>
  </rcc>
  <rfmt sheetId="1" sqref="C9" start="0" length="0">
    <dxf>
      <fill>
        <patternFill patternType="none">
          <bgColor indexed="65"/>
        </patternFill>
      </fill>
    </dxf>
  </rfmt>
  <rfmt sheetId="1" sqref="D9" start="0" length="0">
    <dxf>
      <fill>
        <patternFill patternType="none">
          <bgColor indexed="65"/>
        </patternFill>
      </fill>
    </dxf>
  </rfmt>
  <rrc rId="1001" sId="1" ref="A17:XFD17" action="insertRow"/>
  <rrc rId="1002" sId="1" ref="A17:XFD17" action="insertRow"/>
  <rcc rId="1003" sId="1">
    <nc r="A17" t="inlineStr">
      <is>
        <t>2. Национальная оборона</t>
      </is>
    </nc>
  </rcc>
  <rfmt sheetId="1" sqref="A17" start="0" length="2147483647">
    <dxf>
      <font>
        <b/>
      </font>
    </dxf>
  </rfmt>
  <rcc rId="1004" sId="1">
    <nc r="A18" t="inlineStr">
      <is>
        <t>0203 "Мобилизационная и вневойсковая подготовка"</t>
      </is>
    </nc>
  </rcc>
  <rcc rId="1005" sId="1" numFmtId="4">
    <nc r="B18">
      <v>800598</v>
    </nc>
  </rcc>
  <rcc rId="1006" sId="1" numFmtId="4">
    <nc r="C18">
      <v>808908</v>
    </nc>
  </rcc>
  <rcc rId="1007" sId="1" numFmtId="4">
    <nc r="D18">
      <v>841000</v>
    </nc>
  </rcc>
  <rcc rId="1008" sId="1">
    <nc r="B17">
      <f>B18</f>
    </nc>
  </rcc>
  <rcc rId="1009" sId="1" odxf="1" dxf="1">
    <nc r="C17">
      <f>C18</f>
    </nc>
    <odxf>
      <fill>
        <patternFill patternType="solid">
          <bgColor theme="9"/>
        </patternFill>
      </fill>
    </odxf>
    <ndxf>
      <fill>
        <patternFill patternType="none">
          <bgColor indexed="65"/>
        </patternFill>
      </fill>
    </ndxf>
  </rcc>
  <rcc rId="1010" sId="1" odxf="1" s="1" dxf="1">
    <nc r="D17">
      <f>D18</f>
    </nc>
    <o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4" formatCode="#,##0.00"/>
      <fill>
        <patternFill patternType="solid">
          <fgColor indexed="64"/>
          <bgColor theme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odxf>
    <ndxf>
      <fill>
        <patternFill patternType="none">
          <bgColor indexed="65"/>
        </patternFill>
      </fill>
      <alignment wrapText="1" readingOrder="0"/>
      <border outline="0">
        <top style="thin">
          <color indexed="64"/>
        </top>
      </border>
    </ndxf>
  </rcc>
  <rfmt sheetId="1" sqref="B17:D17" start="0" length="2147483647">
    <dxf>
      <font>
        <b/>
      </font>
    </dxf>
  </rfmt>
  <rfmt sheetId="1" sqref="B17:D17" start="0" length="2147483647">
    <dxf>
      <font>
        <i val="0"/>
      </font>
    </dxf>
  </rfmt>
  <rcc rId="1011" sId="1">
    <oc r="B47">
      <f>#REF!-#REF!</f>
    </oc>
    <nc r="B47">
      <f>B9+B17+B19+B21+B25+B30+B36+B38+B41+B43+B45</f>
    </nc>
  </rcc>
  <rfmt sheetId="1" sqref="C47" start="0" length="0">
    <dxf>
      <fill>
        <patternFill patternType="none">
          <bgColor indexed="65"/>
        </patternFill>
      </fill>
      <alignment wrapText="1" readingOrder="0"/>
    </dxf>
  </rfmt>
  <rfmt sheetId="1" sqref="D47" start="0" length="0">
    <dxf>
      <fill>
        <patternFill patternType="none">
          <bgColor indexed="65"/>
        </patternFill>
      </fill>
      <alignment wrapText="1" readingOrder="0"/>
    </dxf>
  </rfmt>
  <rcc rId="1012" sId="1">
    <oc r="C9">
      <f>C10+C11+C12+C13+C14+#REF!+C15+C16</f>
    </oc>
    <nc r="C9">
      <f>C10+C11+C12+C13+C14+C15+C16</f>
    </nc>
  </rcc>
  <rcc rId="1013" sId="1">
    <oc r="D9">
      <f>D10+D11+D12+D13+D14+#REF!+D15+D16</f>
    </oc>
    <nc r="D9">
      <f>D10+D11+D12+D13+D14+D15+D16</f>
    </nc>
  </rcc>
  <rcc rId="1014" sId="1">
    <oc r="C47">
      <f>C9+C21+C19+C25+#REF!+C30+C36+C38+C41+C43+C46</f>
    </oc>
    <nc r="C47">
      <f>C9+C17+C19+C21+C25+C30+C36+C38+C41+C43+C45</f>
    </nc>
  </rcc>
  <rcc rId="1015" sId="1">
    <oc r="D47">
      <f>D9+D21+D19+D25+#REF!+D30+D36+D38+D41+D43+D46</f>
    </oc>
    <nc r="D47">
      <f>D9+D17+D19+D21+D25+D30+D36+D38+D41+D43+D45</f>
    </nc>
  </rcc>
  <rcc rId="1016" sId="1" numFmtId="4">
    <oc r="D23">
      <v>425068.5</v>
    </oc>
    <nc r="D23">
      <v>3387.08</v>
    </nc>
  </rcc>
  <rcc rId="1017" sId="1" numFmtId="4">
    <oc r="D44">
      <v>28483.599999999999</v>
    </oc>
    <nc r="D44">
      <v>942577</v>
    </nc>
  </rcc>
  <rcc rId="1018" sId="1" numFmtId="4">
    <oc r="B7" t="inlineStr">
      <is>
        <t>7=5-4</t>
      </is>
    </oc>
    <nc r="B7">
      <v>2</v>
    </nc>
  </rcc>
  <rcc rId="1019" sId="1" numFmtId="4">
    <oc r="C7">
      <v>8</v>
    </oc>
    <nc r="C7">
      <v>3</v>
    </nc>
  </rcc>
  <rcc rId="1020" sId="1" numFmtId="4">
    <oc r="D7">
      <v>9</v>
    </oc>
    <nc r="D7">
      <v>4</v>
    </nc>
  </rcc>
  <rcc rId="1021" sId="1" numFmtId="4">
    <nc r="B48">
      <v>-8311452</v>
    </nc>
  </rcc>
  <rcc rId="1022" sId="1" numFmtId="4">
    <oc r="C48">
      <v>-1290095.6000000001</v>
    </oc>
    <nc r="C48">
      <v>-6000000</v>
    </nc>
  </rcc>
  <rcc rId="1023" sId="1" numFmtId="4">
    <oc r="D48">
      <v>-1339471.7</v>
    </oc>
    <nc r="D48">
      <v>-6000000</v>
    </nc>
  </rcc>
  <rcv guid="{A359B9AA-6A09-4465-AE36-C791DDF6A00A}" action="delete"/>
  <rcv guid="{A359B9AA-6A09-4465-AE36-C791DDF6A00A}" action="add"/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A359B9AA-6A09-4465-AE36-C791DDF6A00A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B9:D48">
    <dxf>
      <numFmt numFmtId="164" formatCode="#,##0.0"/>
    </dxf>
  </rfmt>
  <rfmt sheetId="1" sqref="B9:D48">
    <dxf>
      <numFmt numFmtId="3" formatCode="#,##0"/>
    </dxf>
  </rfmt>
  <rcc rId="1024" sId="1" odxf="1" dxf="1">
    <nc r="E9">
      <f>E10+E11+E12+E13+E14+E15+E16</f>
    </nc>
    <odxf>
      <font>
        <b val="0"/>
        <sz val="11"/>
        <color theme="1"/>
        <name val="Calibri"/>
        <scheme val="minor"/>
      </font>
      <numFmt numFmtId="0" formatCode="General"/>
      <alignment horizontal="general" wrapText="0" readingOrder="0"/>
      <border outline="0">
        <left/>
        <right/>
        <top/>
        <bottom/>
      </border>
    </odxf>
    <ndxf>
      <font>
        <b/>
        <sz val="12"/>
        <color theme="1"/>
        <name val="Times New Roman"/>
        <scheme val="none"/>
      </font>
      <numFmt numFmtId="3" formatCode="#,##0"/>
      <alignment horizont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25" sId="1" odxf="1" dxf="1">
    <nc r="F9">
      <f>F10+F11+F12+F13+F14+F15+F16</f>
    </nc>
    <odxf>
      <font>
        <b val="0"/>
        <sz val="11"/>
        <color theme="1"/>
        <name val="Calibri"/>
        <scheme val="minor"/>
      </font>
      <numFmt numFmtId="0" formatCode="General"/>
      <alignment horizontal="general" wrapText="0" readingOrder="0"/>
      <border outline="0">
        <left/>
        <right/>
        <top/>
        <bottom/>
      </border>
    </odxf>
    <ndxf>
      <font>
        <b/>
        <sz val="12"/>
        <color theme="1"/>
        <name val="Times New Roman"/>
        <scheme val="none"/>
      </font>
      <numFmt numFmtId="3" formatCode="#,##0"/>
      <alignment horizont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26" sId="1" odxf="1" dxf="1">
    <nc r="G9">
      <f>G10+G11+G12+G13+G14+G15+G16</f>
    </nc>
    <odxf>
      <font>
        <b val="0"/>
        <sz val="11"/>
        <color theme="1"/>
        <name val="Calibri"/>
        <scheme val="minor"/>
      </font>
      <numFmt numFmtId="0" formatCode="General"/>
      <alignment horizontal="general" wrapText="0" readingOrder="0"/>
      <border outline="0">
        <left/>
        <right/>
        <top/>
        <bottom/>
      </border>
    </odxf>
    <ndxf>
      <font>
        <b/>
        <sz val="12"/>
        <color theme="1"/>
        <name val="Times New Roman"/>
        <scheme val="none"/>
      </font>
      <numFmt numFmtId="3" formatCode="#,##0"/>
      <alignment horizont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27" sId="1" odxf="1" dxf="1" numFmtId="4">
    <nc r="E10">
      <v>2664880</v>
    </nc>
    <odxf>
      <font>
        <i val="0"/>
        <sz val="11"/>
        <color theme="1"/>
        <name val="Calibri"/>
        <scheme val="minor"/>
      </font>
      <numFmt numFmtId="0" formatCode="General"/>
      <alignment horizontal="general" wrapText="0" readingOrder="0"/>
      <border outline="0">
        <left/>
        <right/>
        <top/>
        <bottom/>
      </border>
    </odxf>
    <ndxf>
      <font>
        <i/>
        <sz val="12"/>
        <color theme="1"/>
        <name val="Times New Roman"/>
        <scheme val="none"/>
      </font>
      <numFmt numFmtId="3" formatCode="#,##0"/>
      <alignment horizont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28" sId="1" odxf="1" s="1" dxf="1" numFmtId="4">
    <nc r="F10">
      <v>2531636</v>
    </nc>
    <odxf>
      <numFmt numFmtId="0" formatCode="General"/>
    </odxf>
    <ndxf>
      <font>
        <i/>
        <sz val="12"/>
        <color theme="1"/>
        <name val="Times New Roman"/>
        <scheme val="none"/>
      </font>
      <numFmt numFmtId="3" formatCode="#,##0"/>
      <fill>
        <patternFill patternType="solid">
          <bgColor theme="9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1029" sId="1" odxf="1" s="1" dxf="1" numFmtId="4">
    <nc r="G10">
      <v>2531636</v>
    </nc>
    <odxf>
      <numFmt numFmtId="0" formatCode="General"/>
    </odxf>
    <ndxf>
      <font>
        <i/>
        <sz val="12"/>
        <color theme="1"/>
        <name val="Times New Roman"/>
        <scheme val="none"/>
      </font>
      <numFmt numFmtId="3" formatCode="#,##0"/>
      <fill>
        <patternFill patternType="solid">
          <bgColor theme="9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1030" sId="1" odxf="1" dxf="1" numFmtId="4">
    <nc r="E11">
      <v>2220350</v>
    </nc>
    <odxf>
      <font>
        <i val="0"/>
        <sz val="11"/>
        <color theme="1"/>
        <name val="Calibri"/>
        <scheme val="minor"/>
      </font>
      <numFmt numFmtId="0" formatCode="General"/>
      <alignment horizontal="general" wrapText="0" readingOrder="0"/>
      <border outline="0">
        <left/>
        <right/>
        <top/>
        <bottom/>
      </border>
    </odxf>
    <ndxf>
      <font>
        <i/>
        <sz val="12"/>
        <color theme="1"/>
        <name val="Times New Roman"/>
        <scheme val="none"/>
      </font>
      <numFmt numFmtId="3" formatCode="#,##0"/>
      <alignment horizont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31" sId="1" odxf="1" s="1" dxf="1" numFmtId="4">
    <nc r="F11">
      <v>2093516</v>
    </nc>
    <odxf>
      <numFmt numFmtId="0" formatCode="General"/>
    </odxf>
    <ndxf>
      <font>
        <i/>
        <sz val="12"/>
        <color theme="1"/>
        <name val="Times New Roman"/>
        <scheme val="none"/>
      </font>
      <numFmt numFmtId="3" formatCode="#,##0"/>
      <fill>
        <patternFill patternType="solid">
          <bgColor theme="9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1032" sId="1" odxf="1" s="1" dxf="1" numFmtId="4">
    <nc r="G11">
      <v>2093516</v>
    </nc>
    <odxf>
      <numFmt numFmtId="0" formatCode="General"/>
    </odxf>
    <ndxf>
      <font>
        <i/>
        <sz val="12"/>
        <color theme="1"/>
        <name val="Times New Roman"/>
        <scheme val="none"/>
      </font>
      <numFmt numFmtId="3" formatCode="#,##0"/>
      <fill>
        <patternFill patternType="solid">
          <bgColor theme="9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1033" sId="1" odxf="1" dxf="1" numFmtId="4">
    <nc r="E12">
      <v>60270140</v>
    </nc>
    <odxf>
      <font>
        <i val="0"/>
        <sz val="11"/>
        <color theme="1"/>
        <name val="Calibri"/>
        <scheme val="minor"/>
      </font>
      <numFmt numFmtId="0" formatCode="General"/>
      <alignment horizontal="general" wrapText="0" readingOrder="0"/>
      <border outline="0">
        <left/>
        <right/>
        <top/>
        <bottom/>
      </border>
    </odxf>
    <ndxf>
      <font>
        <i/>
        <sz val="12"/>
        <color theme="1"/>
        <name val="Times New Roman"/>
        <scheme val="none"/>
      </font>
      <numFmt numFmtId="3" formatCode="#,##0"/>
      <alignment horizont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34" sId="1" odxf="1" s="1" dxf="1" numFmtId="4">
    <nc r="F12">
      <v>56808295</v>
    </nc>
    <odxf>
      <numFmt numFmtId="0" formatCode="General"/>
    </odxf>
    <ndxf>
      <font>
        <i/>
        <sz val="12"/>
        <color theme="1"/>
        <name val="Times New Roman"/>
        <scheme val="none"/>
      </font>
      <numFmt numFmtId="3" formatCode="#,##0"/>
      <fill>
        <patternFill patternType="solid">
          <bgColor theme="9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1035" sId="1" odxf="1" s="1" dxf="1" numFmtId="4">
    <nc r="G12">
      <v>56808295</v>
    </nc>
    <odxf>
      <numFmt numFmtId="0" formatCode="General"/>
    </odxf>
    <ndxf>
      <font>
        <i/>
        <sz val="12"/>
        <color theme="1"/>
        <name val="Times New Roman"/>
        <scheme val="none"/>
      </font>
      <numFmt numFmtId="3" formatCode="#,##0"/>
      <fill>
        <patternFill patternType="solid">
          <bgColor theme="9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1036" sId="1" odxf="1" dxf="1" numFmtId="4">
    <nc r="E13">
      <v>16908.32</v>
    </nc>
    <odxf>
      <font>
        <i val="0"/>
        <sz val="11"/>
        <color theme="1"/>
        <name val="Calibri"/>
        <scheme val="minor"/>
      </font>
      <numFmt numFmtId="0" formatCode="General"/>
      <alignment horizontal="general" wrapText="0" readingOrder="0"/>
      <border outline="0">
        <left/>
        <right/>
        <top/>
        <bottom/>
      </border>
    </odxf>
    <ndxf>
      <font>
        <i/>
        <sz val="12"/>
        <color theme="1"/>
        <name val="Times New Roman"/>
        <scheme val="none"/>
      </font>
      <numFmt numFmtId="3" formatCode="#,##0"/>
      <alignment horizont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37" sId="1" odxf="1" s="1" dxf="1" numFmtId="4">
    <nc r="F13">
      <v>113243.82</v>
    </nc>
    <odxf>
      <numFmt numFmtId="0" formatCode="General"/>
    </odxf>
    <ndxf>
      <font>
        <i/>
        <sz val="12"/>
        <color theme="1"/>
        <name val="Times New Roman"/>
        <scheme val="none"/>
      </font>
      <numFmt numFmtId="3" formatCode="#,##0"/>
      <fill>
        <patternFill patternType="solid">
          <bgColor theme="9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1038" sId="1" odxf="1" s="1" dxf="1" numFmtId="4">
    <nc r="G13">
      <v>6901.18</v>
    </nc>
    <odxf>
      <numFmt numFmtId="0" formatCode="General"/>
    </odxf>
    <ndxf>
      <font>
        <i/>
        <sz val="12"/>
        <color theme="1"/>
        <name val="Times New Roman"/>
        <scheme val="none"/>
      </font>
      <numFmt numFmtId="3" formatCode="#,##0"/>
      <fill>
        <patternFill patternType="solid">
          <bgColor theme="9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1039" sId="1" odxf="1" dxf="1" numFmtId="4">
    <nc r="E14">
      <v>10216710</v>
    </nc>
    <odxf>
      <font>
        <i val="0"/>
        <sz val="11"/>
        <color theme="1"/>
        <name val="Calibri"/>
        <scheme val="minor"/>
      </font>
      <numFmt numFmtId="0" formatCode="General"/>
      <alignment horizontal="general" wrapText="0" readingOrder="0"/>
      <border outline="0">
        <left/>
        <right/>
        <top/>
        <bottom/>
      </border>
    </odxf>
    <ndxf>
      <font>
        <i/>
        <sz val="12"/>
        <color theme="1"/>
        <name val="Times New Roman"/>
        <scheme val="none"/>
      </font>
      <numFmt numFmtId="3" formatCode="#,##0"/>
      <alignment horizont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0" sId="1" odxf="1" s="1" dxf="1" numFmtId="4">
    <nc r="F14">
      <v>9633092</v>
    </nc>
    <odxf>
      <numFmt numFmtId="0" formatCode="General"/>
    </odxf>
    <ndxf>
      <font>
        <i/>
        <sz val="12"/>
        <color theme="1"/>
        <name val="Times New Roman"/>
        <scheme val="none"/>
      </font>
      <numFmt numFmtId="3" formatCode="#,##0"/>
      <fill>
        <patternFill patternType="solid">
          <bgColor theme="9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1041" sId="1" odxf="1" s="1" dxf="1" numFmtId="4">
    <nc r="G14">
      <v>9633092</v>
    </nc>
    <odxf>
      <numFmt numFmtId="0" formatCode="General"/>
    </odxf>
    <ndxf>
      <font>
        <i/>
        <sz val="12"/>
        <color theme="1"/>
        <name val="Times New Roman"/>
        <scheme val="none"/>
      </font>
      <numFmt numFmtId="3" formatCode="#,##0"/>
      <fill>
        <patternFill patternType="solid">
          <bgColor theme="9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1042" sId="1" odxf="1" dxf="1" numFmtId="4">
    <nc r="E15">
      <v>1000000</v>
    </nc>
    <odxf>
      <font>
        <i val="0"/>
        <sz val="11"/>
        <color theme="1"/>
        <name val="Calibri"/>
        <scheme val="minor"/>
      </font>
      <numFmt numFmtId="0" formatCode="General"/>
      <alignment horizontal="general" wrapText="0" readingOrder="0"/>
      <border outline="0">
        <left/>
        <right/>
        <top/>
        <bottom/>
      </border>
    </odxf>
    <ndxf>
      <font>
        <i/>
        <sz val="12"/>
        <color theme="1"/>
        <name val="Times New Roman"/>
        <scheme val="none"/>
      </font>
      <numFmt numFmtId="3" formatCode="#,##0"/>
      <alignment horizont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3" sId="1" odxf="1" s="1" dxf="1" numFmtId="4">
    <nc r="F15">
      <v>942876</v>
    </nc>
    <odxf>
      <numFmt numFmtId="0" formatCode="General"/>
    </odxf>
    <ndxf>
      <font>
        <i/>
        <sz val="12"/>
        <color theme="1"/>
        <name val="Times New Roman"/>
        <scheme val="none"/>
      </font>
      <numFmt numFmtId="3" formatCode="#,##0"/>
      <fill>
        <patternFill patternType="solid">
          <bgColor theme="9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1044" sId="1" odxf="1" s="1" dxf="1" numFmtId="4">
    <nc r="G15">
      <v>942876</v>
    </nc>
    <odxf>
      <numFmt numFmtId="0" formatCode="General"/>
    </odxf>
    <ndxf>
      <font>
        <i/>
        <sz val="12"/>
        <color theme="1"/>
        <name val="Times New Roman"/>
        <scheme val="none"/>
      </font>
      <numFmt numFmtId="3" formatCode="#,##0"/>
      <fill>
        <patternFill patternType="solid">
          <bgColor theme="9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1045" sId="1" odxf="1" dxf="1" numFmtId="4">
    <nc r="E16">
      <v>39189405.460000001</v>
    </nc>
    <odxf>
      <font>
        <i val="0"/>
        <sz val="11"/>
        <color theme="1"/>
        <name val="Calibri"/>
        <scheme val="minor"/>
      </font>
      <numFmt numFmtId="0" formatCode="General"/>
      <alignment horizontal="general" wrapText="0" readingOrder="0"/>
      <border outline="0">
        <left/>
        <right/>
        <top/>
        <bottom/>
      </border>
    </odxf>
    <ndxf>
      <font>
        <i/>
        <sz val="12"/>
        <color theme="1"/>
        <name val="Times New Roman"/>
        <scheme val="none"/>
      </font>
      <numFmt numFmtId="3" formatCode="#,##0"/>
      <alignment horizont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6" sId="1" odxf="1" dxf="1" numFmtId="4">
    <nc r="F16">
      <v>37093375.640000001</v>
    </nc>
    <odxf>
      <font>
        <i val="0"/>
        <sz val="11"/>
        <color theme="1"/>
        <name val="Calibri"/>
        <scheme val="minor"/>
      </font>
      <numFmt numFmtId="0" formatCode="General"/>
      <fill>
        <patternFill patternType="none">
          <bgColor indexed="65"/>
        </patternFill>
      </fill>
      <alignment horizontal="general" wrapText="0" readingOrder="0"/>
      <border outline="0">
        <left/>
        <right/>
        <top/>
        <bottom/>
      </border>
    </odxf>
    <ndxf>
      <font>
        <i/>
        <sz val="12"/>
        <color theme="1"/>
        <name val="Times New Roman"/>
        <scheme val="none"/>
      </font>
      <numFmt numFmtId="3" formatCode="#,##0"/>
      <fill>
        <patternFill patternType="solid">
          <bgColor theme="9"/>
        </patternFill>
      </fill>
      <alignment horizont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7" sId="1" odxf="1" s="1" dxf="1" numFmtId="4">
    <nc r="G16">
      <v>37214604.159999996</v>
    </nc>
    <odxf>
      <numFmt numFmtId="0" formatCode="General"/>
    </odxf>
    <ndxf>
      <font>
        <i/>
        <sz val="12"/>
        <color theme="1"/>
        <name val="Times New Roman"/>
        <scheme val="none"/>
      </font>
      <numFmt numFmtId="3" formatCode="#,##0"/>
      <fill>
        <patternFill patternType="solid">
          <bgColor theme="9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1048" sId="1" odxf="1" dxf="1">
    <nc r="E17">
      <f>E18</f>
    </nc>
    <odxf>
      <font>
        <b val="0"/>
        <sz val="11"/>
        <color theme="1"/>
        <name val="Calibri"/>
        <scheme val="minor"/>
      </font>
      <numFmt numFmtId="0" formatCode="General"/>
      <alignment horizontal="general" wrapText="0" readingOrder="0"/>
      <border outline="0">
        <left/>
        <right/>
        <top/>
        <bottom/>
      </border>
    </odxf>
    <ndxf>
      <font>
        <b/>
        <sz val="12"/>
        <color theme="1"/>
        <name val="Times New Roman"/>
        <scheme val="none"/>
      </font>
      <numFmt numFmtId="3" formatCode="#,##0"/>
      <alignment horizont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9" sId="1" odxf="1" dxf="1">
    <nc r="F17">
      <f>F18</f>
    </nc>
    <odxf>
      <font>
        <b val="0"/>
        <sz val="11"/>
        <color theme="1"/>
        <name val="Calibri"/>
        <scheme val="minor"/>
      </font>
      <numFmt numFmtId="0" formatCode="General"/>
      <alignment horizontal="general" wrapText="0" readingOrder="0"/>
      <border outline="0">
        <left/>
        <right/>
        <top/>
        <bottom/>
      </border>
    </odxf>
    <ndxf>
      <font>
        <b/>
        <sz val="12"/>
        <color theme="1"/>
        <name val="Times New Roman"/>
        <scheme val="none"/>
      </font>
      <numFmt numFmtId="3" formatCode="#,##0"/>
      <alignment horizont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50" sId="1" odxf="1" dxf="1">
    <nc r="G17">
      <f>G18</f>
    </nc>
    <odxf>
      <font>
        <b val="0"/>
        <sz val="11"/>
        <color theme="1"/>
        <name val="Calibri"/>
        <scheme val="minor"/>
      </font>
      <numFmt numFmtId="0" formatCode="General"/>
      <alignment horizontal="general" wrapText="0" readingOrder="0"/>
      <border outline="0">
        <left/>
        <right/>
        <top/>
        <bottom/>
      </border>
    </odxf>
    <ndxf>
      <font>
        <b/>
        <sz val="12"/>
        <color theme="1"/>
        <name val="Times New Roman"/>
        <scheme val="none"/>
      </font>
      <numFmt numFmtId="3" formatCode="#,##0"/>
      <alignment horizont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51" sId="1" odxf="1" dxf="1" numFmtId="4">
    <nc r="E18">
      <v>800598</v>
    </nc>
    <odxf>
      <font>
        <i val="0"/>
        <sz val="11"/>
        <color theme="1"/>
        <name val="Calibri"/>
        <scheme val="minor"/>
      </font>
      <numFmt numFmtId="0" formatCode="General"/>
      <alignment horizontal="general" wrapText="0" readingOrder="0"/>
      <border outline="0">
        <left/>
        <right/>
        <top/>
        <bottom/>
      </border>
    </odxf>
    <ndxf>
      <font>
        <i/>
        <sz val="12"/>
        <color theme="1"/>
        <name val="Times New Roman"/>
        <scheme val="none"/>
      </font>
      <numFmt numFmtId="3" formatCode="#,##0"/>
      <alignment horizont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52" sId="1" odxf="1" dxf="1" numFmtId="4">
    <nc r="F18">
      <v>808908</v>
    </nc>
    <odxf>
      <font>
        <i val="0"/>
        <sz val="11"/>
        <color theme="1"/>
        <name val="Calibri"/>
        <scheme val="minor"/>
      </font>
      <numFmt numFmtId="0" formatCode="General"/>
      <fill>
        <patternFill patternType="none">
          <bgColor indexed="65"/>
        </patternFill>
      </fill>
      <alignment horizontal="general" wrapText="0" readingOrder="0"/>
      <border outline="0">
        <left/>
        <right/>
        <top/>
        <bottom/>
      </border>
    </odxf>
    <ndxf>
      <font>
        <i/>
        <sz val="12"/>
        <color theme="1"/>
        <name val="Times New Roman"/>
        <scheme val="none"/>
      </font>
      <numFmt numFmtId="3" formatCode="#,##0"/>
      <fill>
        <patternFill patternType="solid">
          <bgColor theme="9"/>
        </patternFill>
      </fill>
      <alignment horizont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53" sId="1" odxf="1" s="1" dxf="1" numFmtId="4">
    <nc r="G18">
      <v>841000</v>
    </nc>
    <odxf>
      <numFmt numFmtId="0" formatCode="General"/>
    </odxf>
    <ndxf>
      <font>
        <i/>
        <sz val="12"/>
        <color theme="1"/>
        <name val="Times New Roman"/>
        <scheme val="none"/>
      </font>
      <numFmt numFmtId="3" formatCode="#,##0"/>
      <fill>
        <patternFill patternType="solid">
          <bgColor theme="9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1054" sId="1" odxf="1" dxf="1">
    <nc r="E19">
      <f>E20</f>
    </nc>
    <odxf>
      <font>
        <b val="0"/>
        <sz val="11"/>
        <color theme="1"/>
        <name val="Calibri"/>
        <scheme val="minor"/>
      </font>
      <numFmt numFmtId="0" formatCode="General"/>
      <alignment horizontal="general" wrapText="0" readingOrder="0"/>
      <border outline="0">
        <left/>
        <right/>
        <top/>
        <bottom/>
      </border>
    </odxf>
    <ndxf>
      <font>
        <b/>
        <sz val="12"/>
        <color theme="1"/>
        <name val="Times New Roman"/>
        <scheme val="none"/>
      </font>
      <numFmt numFmtId="3" formatCode="#,##0"/>
      <alignment horizont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55" sId="1" odxf="1" dxf="1">
    <nc r="F19">
      <f>F20</f>
    </nc>
    <odxf>
      <font>
        <b val="0"/>
        <sz val="11"/>
        <color theme="1"/>
        <name val="Calibri"/>
        <scheme val="minor"/>
      </font>
      <numFmt numFmtId="0" formatCode="General"/>
      <alignment horizontal="general" wrapText="0" readingOrder="0"/>
      <border outline="0">
        <left/>
        <right/>
        <top/>
        <bottom/>
      </border>
    </odxf>
    <ndxf>
      <font>
        <b/>
        <sz val="12"/>
        <color theme="1"/>
        <name val="Times New Roman"/>
        <scheme val="none"/>
      </font>
      <numFmt numFmtId="3" formatCode="#,##0"/>
      <alignment horizont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56" sId="1" odxf="1" dxf="1">
    <nc r="G19">
      <f>G20</f>
    </nc>
    <odxf>
      <font>
        <b val="0"/>
        <sz val="11"/>
        <color theme="1"/>
        <name val="Calibri"/>
        <scheme val="minor"/>
      </font>
      <numFmt numFmtId="0" formatCode="General"/>
      <alignment horizontal="general" wrapText="0" readingOrder="0"/>
      <border outline="0">
        <left/>
        <right/>
        <top/>
        <bottom/>
      </border>
    </odxf>
    <ndxf>
      <font>
        <b/>
        <sz val="12"/>
        <color theme="1"/>
        <name val="Times New Roman"/>
        <scheme val="none"/>
      </font>
      <numFmt numFmtId="3" formatCode="#,##0"/>
      <alignment horizont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57" sId="1" odxf="1" dxf="1" numFmtId="4">
    <nc r="E20">
      <v>1000000</v>
    </nc>
    <odxf>
      <font>
        <i val="0"/>
        <sz val="11"/>
        <color theme="1"/>
        <name val="Calibri"/>
        <scheme val="minor"/>
      </font>
      <numFmt numFmtId="0" formatCode="General"/>
      <alignment horizontal="general" wrapText="0" readingOrder="0"/>
      <border outline="0">
        <left/>
        <right/>
        <top/>
        <bottom/>
      </border>
    </odxf>
    <ndxf>
      <font>
        <i/>
        <sz val="12"/>
        <color theme="1"/>
        <name val="Times New Roman"/>
        <scheme val="none"/>
      </font>
      <numFmt numFmtId="3" formatCode="#,##0"/>
      <alignment horizont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58" sId="1" odxf="1" s="1" dxf="1" numFmtId="4">
    <nc r="F20">
      <v>0</v>
    </nc>
    <odxf>
      <numFmt numFmtId="0" formatCode="General"/>
    </odxf>
    <ndxf>
      <font>
        <i/>
        <sz val="12"/>
        <color theme="1"/>
        <name val="Times New Roman"/>
        <scheme val="none"/>
      </font>
      <numFmt numFmtId="3" formatCode="#,##0"/>
      <fill>
        <patternFill patternType="solid">
          <bgColor theme="9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1059" sId="1" odxf="1" s="1" dxf="1" numFmtId="4">
    <nc r="G20">
      <v>0</v>
    </nc>
    <odxf>
      <numFmt numFmtId="0" formatCode="General"/>
    </odxf>
    <ndxf>
      <font>
        <i/>
        <sz val="12"/>
        <color theme="1"/>
        <name val="Times New Roman"/>
        <scheme val="none"/>
      </font>
      <numFmt numFmtId="3" formatCode="#,##0"/>
      <fill>
        <patternFill patternType="solid">
          <bgColor theme="9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1060" sId="1" odxf="1" dxf="1">
    <nc r="E21">
      <f>E22+E23+E24</f>
    </nc>
    <odxf>
      <font>
        <b val="0"/>
        <sz val="11"/>
        <color theme="1"/>
        <name val="Calibri"/>
        <scheme val="minor"/>
      </font>
      <numFmt numFmtId="0" formatCode="General"/>
      <alignment horizontal="general" wrapText="0" readingOrder="0"/>
      <border outline="0">
        <left/>
        <right/>
        <top/>
        <bottom/>
      </border>
    </odxf>
    <ndxf>
      <font>
        <b/>
        <sz val="12"/>
        <color theme="1"/>
        <name val="Times New Roman"/>
        <scheme val="none"/>
      </font>
      <numFmt numFmtId="3" formatCode="#,##0"/>
      <alignment horizont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61" sId="1" odxf="1" dxf="1">
    <nc r="F21">
      <f>F22+F23+F24</f>
    </nc>
    <odxf>
      <font>
        <b val="0"/>
        <sz val="11"/>
        <color theme="1"/>
        <name val="Calibri"/>
        <scheme val="minor"/>
      </font>
      <numFmt numFmtId="0" formatCode="General"/>
      <alignment horizontal="general" wrapText="0" readingOrder="0"/>
      <border outline="0">
        <left/>
        <right/>
        <top/>
        <bottom/>
      </border>
    </odxf>
    <ndxf>
      <font>
        <b/>
        <sz val="12"/>
        <color theme="1"/>
        <name val="Times New Roman"/>
        <scheme val="none"/>
      </font>
      <numFmt numFmtId="3" formatCode="#,##0"/>
      <alignment horizont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62" sId="1" odxf="1" dxf="1">
    <nc r="G21">
      <f>G22+G23+G24</f>
    </nc>
    <odxf>
      <font>
        <b val="0"/>
        <sz val="11"/>
        <color theme="1"/>
        <name val="Calibri"/>
        <scheme val="minor"/>
      </font>
      <numFmt numFmtId="0" formatCode="General"/>
      <alignment horizontal="general" wrapText="0" readingOrder="0"/>
      <border outline="0">
        <left/>
        <right/>
        <top/>
        <bottom/>
      </border>
    </odxf>
    <ndxf>
      <font>
        <b/>
        <sz val="12"/>
        <color theme="1"/>
        <name val="Times New Roman"/>
        <scheme val="none"/>
      </font>
      <numFmt numFmtId="3" formatCode="#,##0"/>
      <alignment horizont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63" sId="1" odxf="1" dxf="1" numFmtId="4">
    <nc r="E22">
      <v>164032.65</v>
    </nc>
    <odxf>
      <font>
        <i val="0"/>
        <sz val="11"/>
        <color theme="1"/>
        <name val="Calibri"/>
        <scheme val="minor"/>
      </font>
      <numFmt numFmtId="0" formatCode="General"/>
      <alignment horizontal="general" wrapText="0" readingOrder="0"/>
      <border outline="0">
        <left/>
        <right/>
        <top/>
        <bottom/>
      </border>
    </odxf>
    <ndxf>
      <font>
        <i/>
        <sz val="12"/>
        <color theme="1"/>
        <name val="Times New Roman"/>
        <scheme val="none"/>
      </font>
      <numFmt numFmtId="3" formatCode="#,##0"/>
      <alignment horizont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64" sId="1" odxf="1" s="1" dxf="1" numFmtId="4">
    <nc r="F22">
      <v>164032.65</v>
    </nc>
    <odxf>
      <numFmt numFmtId="0" formatCode="General"/>
    </odxf>
    <ndxf>
      <font>
        <i/>
        <sz val="12"/>
        <color theme="1"/>
        <name val="Times New Roman"/>
        <scheme val="none"/>
      </font>
      <numFmt numFmtId="3" formatCode="#,##0"/>
      <fill>
        <patternFill patternType="solid">
          <bgColor theme="9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65" sId="1" odxf="1" s="1" dxf="1" numFmtId="4">
    <nc r="G22">
      <v>164032.65</v>
    </nc>
    <odxf>
      <numFmt numFmtId="0" formatCode="General"/>
    </odxf>
    <ndxf>
      <font>
        <i/>
        <sz val="12"/>
        <color theme="1"/>
        <name val="Times New Roman"/>
        <scheme val="none"/>
      </font>
      <numFmt numFmtId="3" formatCode="#,##0"/>
      <fill>
        <patternFill patternType="solid">
          <bgColor theme="9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66" sId="1" odxf="1" dxf="1" numFmtId="4">
    <nc r="E23">
      <v>3387.08</v>
    </nc>
    <odxf>
      <font>
        <i val="0"/>
        <sz val="11"/>
        <color theme="1"/>
        <name val="Calibri"/>
        <scheme val="minor"/>
      </font>
      <numFmt numFmtId="0" formatCode="General"/>
      <alignment horizontal="general" wrapText="0" readingOrder="0"/>
      <border outline="0">
        <left/>
        <right/>
        <top/>
        <bottom/>
      </border>
    </odxf>
    <ndxf>
      <font>
        <i/>
        <sz val="12"/>
        <color theme="1"/>
        <name val="Times New Roman"/>
        <scheme val="none"/>
      </font>
      <numFmt numFmtId="3" formatCode="#,##0"/>
      <alignment horizont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67" sId="1" odxf="1" s="1" dxf="1" numFmtId="4">
    <nc r="F23">
      <v>3387.08</v>
    </nc>
    <odxf>
      <numFmt numFmtId="0" formatCode="General"/>
    </odxf>
    <ndxf>
      <font>
        <i/>
        <sz val="12"/>
        <color theme="1"/>
        <name val="Times New Roman"/>
        <scheme val="none"/>
      </font>
      <numFmt numFmtId="3" formatCode="#,##0"/>
      <fill>
        <patternFill patternType="solid">
          <bgColor theme="9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68" sId="1" odxf="1" s="1" dxf="1" numFmtId="4">
    <nc r="G23">
      <v>3387.08</v>
    </nc>
    <odxf>
      <numFmt numFmtId="0" formatCode="General"/>
    </odxf>
    <ndxf>
      <font>
        <i/>
        <sz val="12"/>
        <color theme="1"/>
        <name val="Times New Roman"/>
        <scheme val="none"/>
      </font>
      <numFmt numFmtId="3" formatCode="#,##0"/>
      <fill>
        <patternFill patternType="solid">
          <bgColor theme="9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69" sId="1" odxf="1" dxf="1" numFmtId="4">
    <nc r="E24">
      <v>29619368.350000001</v>
    </nc>
    <odxf>
      <font>
        <i val="0"/>
        <sz val="11"/>
        <color theme="1"/>
        <name val="Calibri"/>
        <scheme val="minor"/>
      </font>
      <numFmt numFmtId="0" formatCode="General"/>
      <alignment horizontal="general" wrapText="0" readingOrder="0"/>
      <border outline="0">
        <left/>
        <right/>
        <top/>
        <bottom/>
      </border>
    </odxf>
    <ndxf>
      <font>
        <i/>
        <sz val="12"/>
        <color theme="1"/>
        <name val="Times New Roman"/>
        <scheme val="none"/>
      </font>
      <numFmt numFmtId="3" formatCode="#,##0"/>
      <alignment horizont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70" sId="1" odxf="1" s="1" dxf="1" numFmtId="4">
    <nc r="F24">
      <v>21317170</v>
    </nc>
    <odxf>
      <numFmt numFmtId="0" formatCode="General"/>
    </odxf>
    <ndxf>
      <font>
        <i/>
        <sz val="12"/>
        <color theme="1"/>
        <name val="Times New Roman"/>
        <scheme val="none"/>
      </font>
      <numFmt numFmtId="3" formatCode="#,##0"/>
      <fill>
        <patternFill patternType="solid">
          <bgColor theme="9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71" sId="1" odxf="1" s="1" dxf="1" numFmtId="4">
    <nc r="G24">
      <v>21317170</v>
    </nc>
    <odxf>
      <numFmt numFmtId="0" formatCode="General"/>
    </odxf>
    <ndxf>
      <font>
        <i/>
        <sz val="12"/>
        <color theme="1"/>
        <name val="Times New Roman"/>
        <scheme val="none"/>
      </font>
      <numFmt numFmtId="3" formatCode="#,##0"/>
      <fill>
        <patternFill patternType="solid">
          <bgColor theme="9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72" sId="1" odxf="1" dxf="1">
    <nc r="E25">
      <f>E26+E27+E28+E29</f>
    </nc>
    <odxf>
      <font>
        <b val="0"/>
        <sz val="11"/>
        <color theme="1"/>
        <name val="Calibri"/>
        <scheme val="minor"/>
      </font>
      <numFmt numFmtId="0" formatCode="General"/>
      <alignment horizontal="general" wrapText="0" readingOrder="0"/>
      <border outline="0">
        <left/>
        <right/>
        <top/>
        <bottom/>
      </border>
    </odxf>
    <ndxf>
      <font>
        <b/>
        <sz val="12"/>
        <color theme="1"/>
        <name val="Times New Roman"/>
        <scheme val="none"/>
      </font>
      <numFmt numFmtId="3" formatCode="#,##0"/>
      <alignment horizont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73" sId="1" odxf="1" dxf="1">
    <nc r="F25">
      <f>F26+F27+F28+F29</f>
    </nc>
    <odxf>
      <font>
        <b val="0"/>
        <sz val="11"/>
        <color theme="1"/>
        <name val="Calibri"/>
        <scheme val="minor"/>
      </font>
      <numFmt numFmtId="0" formatCode="General"/>
      <alignment horizontal="general" wrapText="0" readingOrder="0"/>
      <border outline="0">
        <left/>
        <right/>
        <top/>
        <bottom/>
      </border>
    </odxf>
    <ndxf>
      <font>
        <b/>
        <sz val="12"/>
        <color theme="1"/>
        <name val="Times New Roman"/>
        <scheme val="none"/>
      </font>
      <numFmt numFmtId="3" formatCode="#,##0"/>
      <alignment horizont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74" sId="1" odxf="1" dxf="1">
    <nc r="G25">
      <f>G26+G27+G28+G29</f>
    </nc>
    <odxf>
      <font>
        <b val="0"/>
        <sz val="11"/>
        <color theme="1"/>
        <name val="Calibri"/>
        <scheme val="minor"/>
      </font>
      <numFmt numFmtId="0" formatCode="General"/>
      <alignment horizontal="general" wrapText="0" readingOrder="0"/>
      <border outline="0">
        <left/>
        <right/>
        <top/>
        <bottom/>
      </border>
    </odxf>
    <ndxf>
      <font>
        <b/>
        <sz val="12"/>
        <color theme="1"/>
        <name val="Times New Roman"/>
        <scheme val="none"/>
      </font>
      <numFmt numFmtId="3" formatCode="#,##0"/>
      <alignment horizont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75" sId="1" odxf="1" dxf="1" numFmtId="4">
    <nc r="E26">
      <v>2500000</v>
    </nc>
    <odxf>
      <font>
        <i val="0"/>
        <sz val="11"/>
        <color theme="1"/>
        <name val="Calibri"/>
        <scheme val="minor"/>
      </font>
      <numFmt numFmtId="0" formatCode="General"/>
      <alignment horizontal="general" wrapText="0" readingOrder="0"/>
      <border outline="0">
        <left/>
        <right/>
        <top/>
        <bottom/>
      </border>
    </odxf>
    <ndxf>
      <font>
        <i/>
        <sz val="12"/>
        <color theme="1"/>
        <name val="Times New Roman"/>
        <scheme val="none"/>
      </font>
      <numFmt numFmtId="3" formatCode="#,##0"/>
      <alignment horizont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76" sId="1" odxf="1" s="1" dxf="1" numFmtId="4">
    <nc r="F26">
      <v>0</v>
    </nc>
    <odxf>
      <numFmt numFmtId="0" formatCode="General"/>
    </odxf>
    <ndxf>
      <font>
        <i/>
        <sz val="12"/>
        <color theme="1"/>
        <name val="Times New Roman"/>
        <scheme val="none"/>
      </font>
      <numFmt numFmtId="3" formatCode="#,##0"/>
      <fill>
        <patternFill patternType="solid">
          <bgColor theme="9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77" sId="1" odxf="1" s="1" dxf="1" numFmtId="4">
    <nc r="G26">
      <v>0</v>
    </nc>
    <odxf>
      <numFmt numFmtId="0" formatCode="General"/>
    </odxf>
    <ndxf>
      <font>
        <i/>
        <sz val="12"/>
        <color theme="1"/>
        <name val="Times New Roman"/>
        <scheme val="none"/>
      </font>
      <numFmt numFmtId="3" formatCode="#,##0"/>
      <fill>
        <patternFill patternType="solid">
          <bgColor theme="9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78" sId="1" odxf="1" dxf="1" numFmtId="4">
    <nc r="E27">
      <v>869839.74</v>
    </nc>
    <odxf>
      <font>
        <i val="0"/>
        <sz val="11"/>
        <color theme="1"/>
        <name val="Calibri"/>
        <scheme val="minor"/>
      </font>
      <numFmt numFmtId="0" formatCode="General"/>
      <alignment horizontal="general" wrapText="0" readingOrder="0"/>
      <border outline="0">
        <left/>
        <right/>
        <top/>
        <bottom/>
      </border>
    </odxf>
    <ndxf>
      <font>
        <i/>
        <sz val="12"/>
        <color theme="1"/>
        <name val="Times New Roman"/>
        <scheme val="none"/>
      </font>
      <numFmt numFmtId="3" formatCode="#,##0"/>
      <alignment horizont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79" sId="1" odxf="1" s="1" dxf="1" numFmtId="4">
    <nc r="F27">
      <v>0</v>
    </nc>
    <odxf>
      <numFmt numFmtId="0" formatCode="General"/>
    </odxf>
    <ndxf>
      <font>
        <i/>
        <sz val="12"/>
        <color theme="1"/>
        <name val="Times New Roman"/>
        <scheme val="none"/>
      </font>
      <numFmt numFmtId="3" formatCode="#,##0"/>
      <fill>
        <patternFill patternType="solid">
          <bgColor theme="9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80" sId="1" odxf="1" s="1" dxf="1" numFmtId="4">
    <nc r="G27">
      <v>0</v>
    </nc>
    <odxf>
      <numFmt numFmtId="0" formatCode="General"/>
    </odxf>
    <ndxf>
      <font>
        <i/>
        <sz val="12"/>
        <color theme="1"/>
        <name val="Times New Roman"/>
        <scheme val="none"/>
      </font>
      <numFmt numFmtId="3" formatCode="#,##0"/>
      <fill>
        <patternFill patternType="solid">
          <bgColor theme="9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81" sId="1" odxf="1" dxf="1" numFmtId="4">
    <nc r="E28">
      <v>7306170.96</v>
    </nc>
    <odxf>
      <font>
        <i val="0"/>
        <sz val="11"/>
        <color theme="1"/>
        <name val="Calibri"/>
        <scheme val="minor"/>
      </font>
      <numFmt numFmtId="0" formatCode="General"/>
      <alignment horizontal="general" wrapText="0" readingOrder="0"/>
      <border outline="0">
        <left/>
        <right/>
        <top/>
        <bottom/>
      </border>
    </odxf>
    <ndxf>
      <font>
        <i/>
        <sz val="12"/>
        <color theme="1"/>
        <name val="Times New Roman"/>
        <scheme val="none"/>
      </font>
      <numFmt numFmtId="3" formatCode="#,##0"/>
      <alignment horizont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82" sId="1" odxf="1" s="1" dxf="1" numFmtId="4">
    <nc r="F28">
      <v>6631766.2400000002</v>
    </nc>
    <odxf>
      <numFmt numFmtId="0" formatCode="General"/>
    </odxf>
    <ndxf>
      <font>
        <i/>
        <sz val="12"/>
        <color theme="1"/>
        <name val="Times New Roman"/>
        <scheme val="none"/>
      </font>
      <numFmt numFmtId="3" formatCode="#,##0"/>
      <fill>
        <patternFill patternType="solid">
          <bgColor theme="9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83" sId="1" odxf="1" s="1" dxf="1" numFmtId="4">
    <nc r="G28">
      <v>6631766.2400000002</v>
    </nc>
    <odxf>
      <numFmt numFmtId="0" formatCode="General"/>
    </odxf>
    <ndxf>
      <font>
        <i/>
        <sz val="12"/>
        <color theme="1"/>
        <name val="Times New Roman"/>
        <scheme val="none"/>
      </font>
      <numFmt numFmtId="3" formatCode="#,##0"/>
      <fill>
        <patternFill patternType="solid">
          <bgColor theme="9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84" sId="1" odxf="1" dxf="1" numFmtId="4">
    <nc r="E29">
      <v>79708.800000000003</v>
    </nc>
    <odxf>
      <font>
        <i val="0"/>
        <sz val="11"/>
        <color theme="1"/>
        <name val="Calibri"/>
        <scheme val="minor"/>
      </font>
      <numFmt numFmtId="0" formatCode="General"/>
      <alignment horizontal="general" wrapText="0" readingOrder="0"/>
      <border outline="0">
        <left/>
        <right/>
        <top/>
        <bottom/>
      </border>
    </odxf>
    <ndxf>
      <font>
        <i/>
        <sz val="12"/>
        <color theme="1"/>
        <name val="Times New Roman"/>
        <scheme val="none"/>
      </font>
      <numFmt numFmtId="3" formatCode="#,##0"/>
      <alignment horizont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85" sId="1" odxf="1" s="1" dxf="1" numFmtId="4">
    <nc r="F29">
      <v>80505.600000000006</v>
    </nc>
    <odxf>
      <numFmt numFmtId="0" formatCode="General"/>
    </odxf>
    <ndxf>
      <font>
        <i/>
        <sz val="12"/>
        <color theme="1"/>
        <name val="Times New Roman"/>
        <scheme val="none"/>
      </font>
      <numFmt numFmtId="3" formatCode="#,##0"/>
      <fill>
        <patternFill patternType="solid">
          <bgColor theme="9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86" sId="1" odxf="1" s="1" dxf="1" numFmtId="4">
    <nc r="G29">
      <v>83725.440000000002</v>
    </nc>
    <odxf>
      <numFmt numFmtId="0" formatCode="General"/>
    </odxf>
    <ndxf>
      <font>
        <i/>
        <sz val="12"/>
        <color theme="1"/>
        <name val="Times New Roman"/>
        <scheme val="none"/>
      </font>
      <numFmt numFmtId="3" formatCode="#,##0"/>
      <fill>
        <patternFill patternType="solid">
          <bgColor theme="9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87" sId="1" odxf="1" dxf="1">
    <nc r="E30">
      <f>E31+E32+E33+E34+E35</f>
    </nc>
    <odxf>
      <font>
        <b val="0"/>
        <sz val="11"/>
        <color theme="1"/>
        <name val="Calibri"/>
        <scheme val="minor"/>
      </font>
      <numFmt numFmtId="0" formatCode="General"/>
      <alignment horizontal="general" wrapText="0" readingOrder="0"/>
      <border outline="0">
        <left/>
        <right/>
        <top/>
        <bottom/>
      </border>
    </odxf>
    <ndxf>
      <font>
        <b/>
        <sz val="12"/>
        <color theme="1"/>
        <name val="Times New Roman"/>
        <scheme val="none"/>
      </font>
      <numFmt numFmtId="3" formatCode="#,##0"/>
      <alignment horizont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88" sId="1" odxf="1" dxf="1">
    <nc r="F30">
      <f>F31+F32+F33+F34+F35</f>
    </nc>
    <odxf>
      <font>
        <b val="0"/>
        <sz val="11"/>
        <color theme="1"/>
        <name val="Calibri"/>
        <scheme val="minor"/>
      </font>
      <numFmt numFmtId="0" formatCode="General"/>
      <alignment horizontal="general" wrapText="0" readingOrder="0"/>
      <border outline="0">
        <left/>
        <right/>
        <top/>
        <bottom/>
      </border>
    </odxf>
    <ndxf>
      <font>
        <b/>
        <sz val="12"/>
        <color theme="1"/>
        <name val="Times New Roman"/>
        <scheme val="none"/>
      </font>
      <numFmt numFmtId="3" formatCode="#,##0"/>
      <alignment horizont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89" sId="1" odxf="1" dxf="1">
    <nc r="G30">
      <f>G31+G32+G33+G34+G35</f>
    </nc>
    <odxf>
      <font>
        <b val="0"/>
        <sz val="11"/>
        <color theme="1"/>
        <name val="Calibri"/>
        <scheme val="minor"/>
      </font>
      <numFmt numFmtId="0" formatCode="General"/>
      <alignment horizontal="general" wrapText="0" readingOrder="0"/>
      <border outline="0">
        <left/>
        <right/>
        <top/>
        <bottom/>
      </border>
    </odxf>
    <ndxf>
      <font>
        <b/>
        <sz val="12"/>
        <color theme="1"/>
        <name val="Times New Roman"/>
        <scheme val="none"/>
      </font>
      <numFmt numFmtId="3" formatCode="#,##0"/>
      <alignment horizont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90" sId="1" odxf="1" dxf="1" numFmtId="4">
    <nc r="E31">
      <v>100474316</v>
    </nc>
    <odxf>
      <font>
        <i val="0"/>
        <sz val="11"/>
        <color theme="1"/>
        <name val="Calibri"/>
        <scheme val="minor"/>
      </font>
      <numFmt numFmtId="0" formatCode="General"/>
      <alignment horizontal="general" wrapText="0" readingOrder="0"/>
      <border outline="0">
        <left/>
        <right/>
        <top/>
        <bottom/>
      </border>
    </odxf>
    <ndxf>
      <font>
        <i/>
        <sz val="12"/>
        <color theme="1"/>
        <name val="Times New Roman"/>
        <scheme val="none"/>
      </font>
      <numFmt numFmtId="3" formatCode="#,##0"/>
      <alignment horizont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91" sId="1" odxf="1" s="1" dxf="1" numFmtId="4">
    <nc r="F31">
      <v>100918255</v>
    </nc>
    <odxf>
      <numFmt numFmtId="0" formatCode="General"/>
    </odxf>
    <ndxf>
      <font>
        <i/>
        <sz val="12"/>
        <color theme="1"/>
        <name val="Times New Roman"/>
        <scheme val="none"/>
      </font>
      <numFmt numFmtId="3" formatCode="#,##0"/>
      <fill>
        <patternFill patternType="solid">
          <bgColor theme="9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92" sId="1" odxf="1" s="1" dxf="1" numFmtId="4">
    <nc r="G31">
      <v>104519769</v>
    </nc>
    <odxf>
      <numFmt numFmtId="0" formatCode="General"/>
    </odxf>
    <ndxf>
      <font>
        <i/>
        <sz val="12"/>
        <color theme="1"/>
        <name val="Times New Roman"/>
        <scheme val="none"/>
      </font>
      <numFmt numFmtId="3" formatCode="#,##0"/>
      <fill>
        <patternFill patternType="solid">
          <bgColor theme="9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93" sId="1" odxf="1" dxf="1" numFmtId="4">
    <nc r="E32">
      <v>378871703.38</v>
    </nc>
    <odxf>
      <font>
        <i val="0"/>
        <sz val="11"/>
        <color theme="1"/>
        <name val="Calibri"/>
        <scheme val="minor"/>
      </font>
      <numFmt numFmtId="0" formatCode="General"/>
      <alignment horizontal="general" wrapText="0" readingOrder="0"/>
      <border outline="0">
        <left/>
        <right/>
        <top/>
        <bottom/>
      </border>
    </odxf>
    <ndxf>
      <font>
        <i/>
        <sz val="12"/>
        <color theme="1"/>
        <name val="Times New Roman"/>
        <scheme val="none"/>
      </font>
      <numFmt numFmtId="3" formatCode="#,##0"/>
      <alignment horizont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94" sId="1" odxf="1" s="1" dxf="1" numFmtId="4">
    <nc r="F32">
      <v>184008346.99000001</v>
    </nc>
    <odxf>
      <numFmt numFmtId="0" formatCode="General"/>
    </odxf>
    <ndxf>
      <font>
        <i/>
        <sz val="12"/>
        <color theme="1"/>
        <name val="Times New Roman"/>
        <scheme val="none"/>
      </font>
      <numFmt numFmtId="3" formatCode="#,##0"/>
      <fill>
        <patternFill patternType="solid">
          <bgColor theme="9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95" sId="1" odxf="1" s="1" dxf="1" numFmtId="4">
    <nc r="G32">
      <v>189684623.19999999</v>
    </nc>
    <odxf>
      <numFmt numFmtId="0" formatCode="General"/>
    </odxf>
    <ndxf>
      <font>
        <i/>
        <sz val="12"/>
        <color theme="1"/>
        <name val="Times New Roman"/>
        <scheme val="none"/>
      </font>
      <numFmt numFmtId="3" formatCode="#,##0"/>
      <fill>
        <patternFill patternType="solid">
          <bgColor theme="9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96" sId="1" odxf="1" dxf="1" numFmtId="4">
    <nc r="E33">
      <v>28258340</v>
    </nc>
    <odxf>
      <font>
        <i val="0"/>
        <sz val="11"/>
        <color theme="1"/>
        <name val="Calibri"/>
        <scheme val="minor"/>
      </font>
      <numFmt numFmtId="0" formatCode="General"/>
      <alignment horizontal="general" wrapText="0" readingOrder="0"/>
      <border outline="0">
        <left/>
        <right/>
        <top/>
        <bottom/>
      </border>
    </odxf>
    <ndxf>
      <font>
        <i/>
        <sz val="12"/>
        <color theme="1"/>
        <name val="Times New Roman"/>
        <scheme val="none"/>
      </font>
      <numFmt numFmtId="3" formatCode="#,##0"/>
      <alignment horizont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97" sId="1" odxf="1" s="1" dxf="1" numFmtId="4">
    <nc r="F33">
      <v>27129451.07</v>
    </nc>
    <odxf>
      <numFmt numFmtId="0" formatCode="General"/>
    </odxf>
    <ndxf>
      <font>
        <i/>
        <sz val="12"/>
        <color theme="1"/>
        <name val="Times New Roman"/>
        <scheme val="none"/>
      </font>
      <numFmt numFmtId="3" formatCode="#,##0"/>
      <fill>
        <patternFill patternType="solid">
          <bgColor theme="9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98" sId="1" odxf="1" s="1" dxf="1" numFmtId="4">
    <nc r="G33">
      <v>27691495.84</v>
    </nc>
    <odxf>
      <numFmt numFmtId="0" formatCode="General"/>
    </odxf>
    <ndxf>
      <font>
        <i/>
        <sz val="12"/>
        <color theme="1"/>
        <name val="Times New Roman"/>
        <scheme val="none"/>
      </font>
      <numFmt numFmtId="3" formatCode="#,##0"/>
      <fill>
        <patternFill patternType="solid">
          <bgColor theme="9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99" sId="1" odxf="1" dxf="1" numFmtId="4">
    <nc r="E34">
      <v>2209595.5</v>
    </nc>
    <odxf>
      <font>
        <i val="0"/>
        <sz val="11"/>
        <color theme="1"/>
        <name val="Calibri"/>
        <scheme val="minor"/>
      </font>
      <numFmt numFmtId="0" formatCode="General"/>
      <alignment horizontal="general" wrapText="0" readingOrder="0"/>
      <border outline="0">
        <left/>
        <right/>
        <top/>
        <bottom/>
      </border>
    </odxf>
    <ndxf>
      <font>
        <i/>
        <sz val="12"/>
        <color theme="1"/>
        <name val="Times New Roman"/>
        <scheme val="none"/>
      </font>
      <numFmt numFmtId="3" formatCode="#,##0"/>
      <alignment horizont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100" sId="1" odxf="1" s="1" dxf="1" numFmtId="4">
    <nc r="F34">
      <v>0</v>
    </nc>
    <odxf>
      <numFmt numFmtId="0" formatCode="General"/>
    </odxf>
    <ndxf>
      <font>
        <i/>
        <sz val="12"/>
        <color theme="1"/>
        <name val="Times New Roman"/>
        <scheme val="none"/>
      </font>
      <numFmt numFmtId="3" formatCode="#,##0"/>
      <fill>
        <patternFill patternType="solid">
          <bgColor theme="9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101" sId="1" odxf="1" s="1" dxf="1" numFmtId="4">
    <nc r="G34">
      <v>0</v>
    </nc>
    <odxf>
      <numFmt numFmtId="0" formatCode="General"/>
    </odxf>
    <ndxf>
      <font>
        <i/>
        <sz val="12"/>
        <color theme="1"/>
        <name val="Times New Roman"/>
        <scheme val="none"/>
      </font>
      <numFmt numFmtId="3" formatCode="#,##0"/>
      <fill>
        <patternFill patternType="solid">
          <bgColor theme="9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102" sId="1" odxf="1" dxf="1" numFmtId="4">
    <nc r="E35">
      <v>19234030</v>
    </nc>
    <odxf>
      <font>
        <i val="0"/>
        <sz val="11"/>
        <color theme="1"/>
        <name val="Calibri"/>
        <scheme val="minor"/>
      </font>
      <numFmt numFmtId="0" formatCode="General"/>
      <alignment horizontal="general" wrapText="0" readingOrder="0"/>
      <border outline="0">
        <left/>
        <right/>
        <top/>
        <bottom/>
      </border>
    </odxf>
    <ndxf>
      <font>
        <i/>
        <sz val="12"/>
        <color theme="1"/>
        <name val="Times New Roman"/>
        <scheme val="none"/>
      </font>
      <numFmt numFmtId="3" formatCode="#,##0"/>
      <alignment horizont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103" sId="1" odxf="1" s="1" dxf="1" numFmtId="4">
    <nc r="F35">
      <v>18282496</v>
    </nc>
    <odxf>
      <numFmt numFmtId="0" formatCode="General"/>
    </odxf>
    <ndxf>
      <font>
        <i/>
        <sz val="12"/>
        <color theme="1"/>
        <name val="Times New Roman"/>
        <scheme val="none"/>
      </font>
      <numFmt numFmtId="3" formatCode="#,##0"/>
      <fill>
        <patternFill patternType="solid">
          <bgColor theme="9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104" sId="1" odxf="1" s="1" dxf="1" numFmtId="4">
    <nc r="G35">
      <v>18365485</v>
    </nc>
    <odxf>
      <numFmt numFmtId="0" formatCode="General"/>
    </odxf>
    <ndxf>
      <font>
        <i/>
        <sz val="12"/>
        <color theme="1"/>
        <name val="Times New Roman"/>
        <scheme val="none"/>
      </font>
      <numFmt numFmtId="3" formatCode="#,##0"/>
      <fill>
        <patternFill patternType="solid">
          <bgColor theme="9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105" sId="1" odxf="1" dxf="1">
    <nc r="E36">
      <f>E37</f>
    </nc>
    <odxf>
      <font>
        <b val="0"/>
        <sz val="11"/>
        <color theme="1"/>
        <name val="Calibri"/>
        <scheme val="minor"/>
      </font>
      <numFmt numFmtId="0" formatCode="General"/>
      <alignment horizontal="general" wrapText="0" readingOrder="0"/>
      <border outline="0">
        <left/>
        <right/>
        <top/>
        <bottom/>
      </border>
    </odxf>
    <ndxf>
      <font>
        <b/>
        <sz val="12"/>
        <color theme="1"/>
        <name val="Times New Roman"/>
        <scheme val="none"/>
      </font>
      <numFmt numFmtId="3" formatCode="#,##0"/>
      <alignment horizont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106" sId="1" odxf="1" dxf="1">
    <nc r="F36">
      <f>F37</f>
    </nc>
    <odxf>
      <font>
        <b val="0"/>
        <sz val="11"/>
        <color theme="1"/>
        <name val="Calibri"/>
        <scheme val="minor"/>
      </font>
      <numFmt numFmtId="0" formatCode="General"/>
      <alignment horizontal="general" wrapText="0" readingOrder="0"/>
      <border outline="0">
        <left/>
        <right/>
        <top/>
        <bottom/>
      </border>
    </odxf>
    <ndxf>
      <font>
        <b/>
        <sz val="12"/>
        <color theme="1"/>
        <name val="Times New Roman"/>
        <scheme val="none"/>
      </font>
      <numFmt numFmtId="3" formatCode="#,##0"/>
      <alignment horizont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107" sId="1" odxf="1" dxf="1">
    <nc r="G36">
      <f>G37</f>
    </nc>
    <odxf>
      <font>
        <b val="0"/>
        <sz val="11"/>
        <color theme="1"/>
        <name val="Calibri"/>
        <scheme val="minor"/>
      </font>
      <numFmt numFmtId="0" formatCode="General"/>
      <alignment horizontal="general" wrapText="0" readingOrder="0"/>
      <border outline="0">
        <left/>
        <right/>
        <top/>
        <bottom/>
      </border>
    </odxf>
    <ndxf>
      <font>
        <b/>
        <sz val="12"/>
        <color theme="1"/>
        <name val="Times New Roman"/>
        <scheme val="none"/>
      </font>
      <numFmt numFmtId="3" formatCode="#,##0"/>
      <alignment horizont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108" sId="1" odxf="1" dxf="1" numFmtId="4">
    <nc r="E37">
      <v>22795407.539999999</v>
    </nc>
    <odxf>
      <font>
        <i val="0"/>
        <sz val="11"/>
        <color theme="1"/>
        <name val="Calibri"/>
        <scheme val="minor"/>
      </font>
      <numFmt numFmtId="0" formatCode="General"/>
      <alignment horizontal="general" wrapText="0" readingOrder="0"/>
      <border outline="0">
        <left/>
        <right/>
        <top/>
        <bottom/>
      </border>
    </odxf>
    <ndxf>
      <font>
        <i/>
        <sz val="12"/>
        <color theme="1"/>
        <name val="Times New Roman"/>
        <scheme val="none"/>
      </font>
      <numFmt numFmtId="3" formatCode="#,##0"/>
      <alignment horizont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109" sId="1" odxf="1" s="1" dxf="1" numFmtId="4">
    <nc r="F37">
      <v>18357412.620000001</v>
    </nc>
    <odxf>
      <numFmt numFmtId="0" formatCode="General"/>
    </odxf>
    <ndxf>
      <font>
        <i/>
        <sz val="12"/>
        <color theme="1"/>
        <name val="Times New Roman"/>
        <scheme val="none"/>
      </font>
      <numFmt numFmtId="3" formatCode="#,##0"/>
      <fill>
        <patternFill patternType="solid">
          <bgColor theme="9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110" sId="1" odxf="1" s="1" dxf="1" numFmtId="4">
    <nc r="G37">
      <v>18357412.620000001</v>
    </nc>
    <odxf>
      <numFmt numFmtId="0" formatCode="General"/>
    </odxf>
    <ndxf>
      <font>
        <i/>
        <sz val="12"/>
        <color theme="1"/>
        <name val="Times New Roman"/>
        <scheme val="none"/>
      </font>
      <numFmt numFmtId="3" formatCode="#,##0"/>
      <fill>
        <patternFill patternType="solid">
          <bgColor theme="9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111" sId="1" odxf="1" dxf="1">
    <nc r="E38">
      <f>E39+E40</f>
    </nc>
    <odxf>
      <font>
        <b val="0"/>
        <sz val="11"/>
        <color theme="1"/>
        <name val="Calibri"/>
        <scheme val="minor"/>
      </font>
      <numFmt numFmtId="0" formatCode="General"/>
      <alignment horizontal="general" wrapText="0" readingOrder="0"/>
      <border outline="0">
        <left/>
        <right/>
        <top/>
        <bottom/>
      </border>
    </odxf>
    <ndxf>
      <font>
        <b/>
        <sz val="12"/>
        <color theme="1"/>
        <name val="Times New Roman"/>
        <scheme val="none"/>
      </font>
      <numFmt numFmtId="3" formatCode="#,##0"/>
      <alignment horizont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112" sId="1" odxf="1" dxf="1">
    <nc r="F38">
      <f>F39+F40</f>
    </nc>
    <odxf>
      <font>
        <b val="0"/>
        <sz val="11"/>
        <color theme="1"/>
        <name val="Calibri"/>
        <scheme val="minor"/>
      </font>
      <numFmt numFmtId="0" formatCode="General"/>
      <alignment horizontal="general" wrapText="0" readingOrder="0"/>
      <border outline="0">
        <left/>
        <right/>
        <top/>
        <bottom/>
      </border>
    </odxf>
    <ndxf>
      <font>
        <b/>
        <sz val="12"/>
        <color theme="1"/>
        <name val="Times New Roman"/>
        <scheme val="none"/>
      </font>
      <numFmt numFmtId="3" formatCode="#,##0"/>
      <alignment horizont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113" sId="1" odxf="1" dxf="1">
    <nc r="G38">
      <f>G39+G40</f>
    </nc>
    <odxf>
      <font>
        <b val="0"/>
        <sz val="11"/>
        <color theme="1"/>
        <name val="Calibri"/>
        <scheme val="minor"/>
      </font>
      <numFmt numFmtId="0" formatCode="General"/>
      <alignment horizontal="general" wrapText="0" readingOrder="0"/>
      <border outline="0">
        <left/>
        <right/>
        <top/>
        <bottom/>
      </border>
    </odxf>
    <ndxf>
      <font>
        <b/>
        <sz val="12"/>
        <color theme="1"/>
        <name val="Times New Roman"/>
        <scheme val="none"/>
      </font>
      <numFmt numFmtId="3" formatCode="#,##0"/>
      <alignment horizont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114" sId="1" odxf="1" dxf="1" numFmtId="4">
    <nc r="E39">
      <v>4160000</v>
    </nc>
    <odxf>
      <font>
        <i val="0"/>
        <sz val="11"/>
        <color theme="1"/>
        <name val="Calibri"/>
        <scheme val="minor"/>
      </font>
      <numFmt numFmtId="0" formatCode="General"/>
      <alignment horizontal="general" wrapText="0" readingOrder="0"/>
      <border outline="0">
        <left/>
        <right/>
        <top/>
        <bottom/>
      </border>
    </odxf>
    <ndxf>
      <font>
        <i/>
        <sz val="12"/>
        <color theme="1"/>
        <name val="Times New Roman"/>
        <scheme val="none"/>
      </font>
      <numFmt numFmtId="3" formatCode="#,##0"/>
      <alignment horizont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115" sId="1" odxf="1" s="1" dxf="1" numFmtId="4">
    <nc r="F39">
      <v>4160000</v>
    </nc>
    <odxf>
      <numFmt numFmtId="0" formatCode="General"/>
    </odxf>
    <ndxf>
      <font>
        <i/>
        <sz val="12"/>
        <color theme="1"/>
        <name val="Times New Roman"/>
        <scheme val="none"/>
      </font>
      <numFmt numFmtId="3" formatCode="#,##0"/>
      <fill>
        <patternFill patternType="solid">
          <bgColor theme="9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116" sId="1" odxf="1" s="1" dxf="1" numFmtId="4">
    <nc r="G39">
      <v>4160000</v>
    </nc>
    <odxf>
      <numFmt numFmtId="0" formatCode="General"/>
    </odxf>
    <ndxf>
      <font>
        <i/>
        <sz val="12"/>
        <color theme="1"/>
        <name val="Times New Roman"/>
        <scheme val="none"/>
      </font>
      <numFmt numFmtId="3" formatCode="#,##0"/>
      <fill>
        <patternFill patternType="solid">
          <bgColor theme="9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117" sId="1" odxf="1" dxf="1" numFmtId="4">
    <nc r="E40">
      <v>38072975.789999999</v>
    </nc>
    <odxf>
      <font>
        <i val="0"/>
        <sz val="11"/>
        <color theme="1"/>
        <name val="Calibri"/>
        <scheme val="minor"/>
      </font>
      <numFmt numFmtId="0" formatCode="General"/>
      <alignment horizontal="general" wrapText="0" readingOrder="0"/>
      <border outline="0">
        <left/>
        <right/>
        <top/>
        <bottom/>
      </border>
    </odxf>
    <ndxf>
      <font>
        <i/>
        <sz val="12"/>
        <color theme="1"/>
        <name val="Times New Roman"/>
        <scheme val="none"/>
      </font>
      <numFmt numFmtId="3" formatCode="#,##0"/>
      <alignment horizont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118" sId="1" odxf="1" s="1" dxf="1" numFmtId="4">
    <nc r="F40">
      <v>36889018.939999998</v>
    </nc>
    <odxf>
      <numFmt numFmtId="0" formatCode="General"/>
    </odxf>
    <ndxf>
      <font>
        <i/>
        <sz val="12"/>
        <color theme="1"/>
        <name val="Times New Roman"/>
        <scheme val="none"/>
      </font>
      <numFmt numFmtId="3" formatCode="#,##0"/>
      <fill>
        <patternFill patternType="solid">
          <bgColor theme="9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119" sId="1" odxf="1" s="1" dxf="1" numFmtId="4">
    <nc r="G40">
      <v>37066788.810000002</v>
    </nc>
    <odxf>
      <numFmt numFmtId="0" formatCode="General"/>
    </odxf>
    <ndxf>
      <font>
        <i/>
        <sz val="12"/>
        <color theme="1"/>
        <name val="Times New Roman"/>
        <scheme val="none"/>
      </font>
      <numFmt numFmtId="3" formatCode="#,##0"/>
      <fill>
        <patternFill patternType="solid">
          <bgColor theme="9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120" sId="1" odxf="1" dxf="1">
    <nc r="E41">
      <f>E42</f>
    </nc>
    <odxf>
      <font>
        <b val="0"/>
        <sz val="11"/>
        <color theme="1"/>
        <name val="Calibri"/>
        <scheme val="minor"/>
      </font>
      <numFmt numFmtId="0" formatCode="General"/>
      <alignment horizontal="general" wrapText="0" readingOrder="0"/>
      <border outline="0">
        <left/>
        <right/>
        <top/>
        <bottom/>
      </border>
    </odxf>
    <ndxf>
      <font>
        <b/>
        <sz val="12"/>
        <color theme="1"/>
        <name val="Times New Roman"/>
        <scheme val="none"/>
      </font>
      <numFmt numFmtId="3" formatCode="#,##0"/>
      <alignment horizont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121" sId="1" odxf="1" dxf="1">
    <nc r="F41">
      <f>F42</f>
    </nc>
    <odxf>
      <font>
        <b val="0"/>
        <sz val="11"/>
        <color theme="1"/>
        <name val="Calibri"/>
        <scheme val="minor"/>
      </font>
      <numFmt numFmtId="0" formatCode="General"/>
      <alignment horizontal="general" wrapText="0" readingOrder="0"/>
      <border outline="0">
        <left/>
        <right/>
        <top/>
        <bottom/>
      </border>
    </odxf>
    <ndxf>
      <font>
        <b/>
        <sz val="12"/>
        <color theme="1"/>
        <name val="Times New Roman"/>
        <scheme val="none"/>
      </font>
      <numFmt numFmtId="3" formatCode="#,##0"/>
      <alignment horizont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122" sId="1" odxf="1" dxf="1">
    <nc r="G41">
      <f>G42</f>
    </nc>
    <odxf>
      <font>
        <b val="0"/>
        <sz val="11"/>
        <color theme="1"/>
        <name val="Calibri"/>
        <scheme val="minor"/>
      </font>
      <numFmt numFmtId="0" formatCode="General"/>
      <alignment horizontal="general" wrapText="0" readingOrder="0"/>
      <border outline="0">
        <left/>
        <right/>
        <top/>
        <bottom/>
      </border>
    </odxf>
    <ndxf>
      <font>
        <b/>
        <sz val="12"/>
        <color theme="1"/>
        <name val="Times New Roman"/>
        <scheme val="none"/>
      </font>
      <numFmt numFmtId="3" formatCode="#,##0"/>
      <alignment horizont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123" sId="1" odxf="1" dxf="1" numFmtId="4">
    <nc r="E42">
      <v>3402601.65</v>
    </nc>
    <odxf>
      <font>
        <i val="0"/>
        <sz val="11"/>
        <color theme="1"/>
        <name val="Calibri"/>
        <scheme val="minor"/>
      </font>
      <numFmt numFmtId="0" formatCode="General"/>
      <alignment horizontal="general" wrapText="0" readingOrder="0"/>
      <border outline="0">
        <left/>
        <right/>
        <top/>
        <bottom/>
      </border>
    </odxf>
    <ndxf>
      <font>
        <i/>
        <sz val="12"/>
        <color theme="1"/>
        <name val="Times New Roman"/>
        <scheme val="none"/>
      </font>
      <numFmt numFmtId="3" formatCode="#,##0"/>
      <alignment horizont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124" sId="1" odxf="1" s="1" dxf="1" numFmtId="4">
    <nc r="F42">
      <v>112300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i/>
        <sz val="12"/>
        <color theme="1"/>
        <name val="Times New Roman"/>
        <scheme val="none"/>
      </font>
      <numFmt numFmtId="3" formatCode="#,##0"/>
      <fill>
        <patternFill patternType="solid">
          <bgColor theme="9"/>
        </patternFill>
      </fill>
      <alignment horizont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125" sId="1" odxf="1" s="1" dxf="1" numFmtId="4">
    <nc r="G42">
      <v>112300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i/>
        <sz val="12"/>
        <color theme="1"/>
        <name val="Times New Roman"/>
        <scheme val="none"/>
      </font>
      <numFmt numFmtId="3" formatCode="#,##0"/>
      <fill>
        <patternFill patternType="solid">
          <bgColor theme="9"/>
        </patternFill>
      </fill>
      <alignment horizont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126" sId="1" odxf="1" dxf="1">
    <nc r="E43">
      <f>E44</f>
    </nc>
    <odxf>
      <font>
        <b val="0"/>
        <sz val="11"/>
        <color theme="1"/>
        <name val="Calibri"/>
        <scheme val="minor"/>
      </font>
      <numFmt numFmtId="0" formatCode="General"/>
      <alignment horizontal="general" wrapText="0" readingOrder="0"/>
      <border outline="0">
        <left/>
        <right/>
        <top/>
        <bottom/>
      </border>
    </odxf>
    <ndxf>
      <font>
        <b/>
        <sz val="12"/>
        <color theme="1"/>
        <name val="Times New Roman"/>
        <scheme val="none"/>
      </font>
      <numFmt numFmtId="3" formatCode="#,##0"/>
      <alignment horizont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127" sId="1" odxf="1" dxf="1">
    <nc r="F43">
      <f>F44</f>
    </nc>
    <odxf>
      <font>
        <b val="0"/>
        <sz val="11"/>
        <color theme="1"/>
        <name val="Calibri"/>
        <scheme val="minor"/>
      </font>
      <numFmt numFmtId="0" formatCode="General"/>
      <alignment horizontal="general" wrapText="0" readingOrder="0"/>
      <border outline="0">
        <left/>
        <right/>
        <top/>
        <bottom/>
      </border>
    </odxf>
    <ndxf>
      <font>
        <b/>
        <sz val="12"/>
        <color theme="1"/>
        <name val="Times New Roman"/>
        <scheme val="none"/>
      </font>
      <numFmt numFmtId="3" formatCode="#,##0"/>
      <alignment horizont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128" sId="1" odxf="1" dxf="1">
    <nc r="G43">
      <f>G44</f>
    </nc>
    <odxf>
      <font>
        <b val="0"/>
        <sz val="11"/>
        <color theme="1"/>
        <name val="Calibri"/>
        <scheme val="minor"/>
      </font>
      <numFmt numFmtId="0" formatCode="General"/>
      <alignment horizontal="general" wrapText="0" readingOrder="0"/>
      <border outline="0">
        <left/>
        <right/>
        <top/>
        <bottom/>
      </border>
    </odxf>
    <ndxf>
      <font>
        <b/>
        <sz val="12"/>
        <color theme="1"/>
        <name val="Times New Roman"/>
        <scheme val="none"/>
      </font>
      <numFmt numFmtId="3" formatCode="#,##0"/>
      <alignment horizont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129" sId="1" odxf="1" dxf="1" numFmtId="4">
    <nc r="E44">
      <v>1000000</v>
    </nc>
    <odxf>
      <font>
        <i val="0"/>
        <sz val="11"/>
        <color theme="1"/>
        <name val="Calibri"/>
        <scheme val="minor"/>
      </font>
      <numFmt numFmtId="0" formatCode="General"/>
      <alignment horizontal="general" wrapText="0" readingOrder="0"/>
      <border outline="0">
        <left/>
        <right/>
        <top/>
        <bottom/>
      </border>
    </odxf>
    <ndxf>
      <font>
        <i/>
        <sz val="12"/>
        <color theme="1"/>
        <name val="Times New Roman"/>
        <scheme val="none"/>
      </font>
      <numFmt numFmtId="3" formatCode="#,##0"/>
      <alignment horizont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130" sId="1" odxf="1" s="1" dxf="1" numFmtId="4">
    <nc r="F44">
      <v>942577</v>
    </nc>
    <odxf>
      <numFmt numFmtId="0" formatCode="General"/>
    </odxf>
    <ndxf>
      <font>
        <i/>
        <sz val="12"/>
        <color theme="1"/>
        <name val="Times New Roman"/>
        <scheme val="none"/>
      </font>
      <numFmt numFmtId="3" formatCode="#,##0"/>
      <fill>
        <patternFill patternType="solid">
          <bgColor theme="9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131" sId="1" odxf="1" s="1" dxf="1" numFmtId="4">
    <nc r="G44">
      <v>942577</v>
    </nc>
    <odxf>
      <numFmt numFmtId="0" formatCode="General"/>
    </odxf>
    <ndxf>
      <font>
        <i/>
        <sz val="12"/>
        <color theme="1"/>
        <name val="Times New Roman"/>
        <scheme val="none"/>
      </font>
      <numFmt numFmtId="3" formatCode="#,##0"/>
      <fill>
        <patternFill patternType="solid">
          <bgColor theme="9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132" sId="1" odxf="1" dxf="1">
    <nc r="E45">
      <f>E46</f>
    </nc>
    <odxf>
      <font>
        <b val="0"/>
        <sz val="11"/>
        <color theme="1"/>
        <name val="Calibri"/>
        <scheme val="minor"/>
      </font>
      <numFmt numFmtId="0" formatCode="General"/>
      <alignment horizontal="general" wrapText="0" readingOrder="0"/>
      <border outline="0">
        <left/>
        <right/>
        <top/>
        <bottom/>
      </border>
    </odxf>
    <ndxf>
      <font>
        <b/>
        <sz val="12"/>
        <color theme="1"/>
        <name val="Times New Roman"/>
        <scheme val="none"/>
      </font>
      <numFmt numFmtId="3" formatCode="#,##0"/>
      <alignment horizont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133" sId="1" odxf="1" dxf="1">
    <nc r="F45">
      <f>F46</f>
    </nc>
    <odxf>
      <font>
        <b val="0"/>
        <sz val="11"/>
        <color theme="1"/>
        <name val="Calibri"/>
        <scheme val="minor"/>
      </font>
      <numFmt numFmtId="0" formatCode="General"/>
      <fill>
        <patternFill patternType="none">
          <bgColor indexed="65"/>
        </patternFill>
      </fill>
      <alignment horizontal="general" wrapText="0" readingOrder="0"/>
      <border outline="0">
        <left/>
        <right/>
        <top/>
        <bottom/>
      </border>
    </odxf>
    <ndxf>
      <font>
        <b/>
        <sz val="12"/>
        <color theme="1"/>
        <name val="Times New Roman"/>
        <scheme val="none"/>
      </font>
      <numFmt numFmtId="3" formatCode="#,##0"/>
      <fill>
        <patternFill patternType="solid">
          <bgColor theme="9"/>
        </patternFill>
      </fill>
      <alignment horizont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134" sId="1" odxf="1" dxf="1">
    <nc r="G45">
      <f>G46</f>
    </nc>
    <odxf>
      <font>
        <b val="0"/>
        <sz val="11"/>
        <color theme="1"/>
        <name val="Calibri"/>
        <scheme val="minor"/>
      </font>
      <numFmt numFmtId="0" formatCode="General"/>
      <fill>
        <patternFill patternType="none">
          <bgColor indexed="65"/>
        </patternFill>
      </fill>
      <alignment horizontal="general" wrapText="0" readingOrder="0"/>
      <border outline="0">
        <left/>
        <right/>
        <top/>
        <bottom/>
      </border>
    </odxf>
    <ndxf>
      <font>
        <b/>
        <sz val="12"/>
        <color theme="1"/>
        <name val="Times New Roman"/>
        <scheme val="none"/>
      </font>
      <numFmt numFmtId="3" formatCode="#,##0"/>
      <fill>
        <patternFill patternType="solid">
          <bgColor theme="9"/>
        </patternFill>
      </fill>
      <alignment horizont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135" sId="1" odxf="1" dxf="1" numFmtId="4">
    <nc r="E46">
      <v>25000</v>
    </nc>
    <odxf>
      <font>
        <i val="0"/>
        <sz val="11"/>
        <color theme="1"/>
        <name val="Calibri"/>
        <scheme val="minor"/>
      </font>
      <numFmt numFmtId="0" formatCode="General"/>
      <alignment horizontal="general" wrapText="0" readingOrder="0"/>
      <border outline="0">
        <left/>
        <right/>
        <top/>
        <bottom/>
      </border>
    </odxf>
    <ndxf>
      <font>
        <i/>
        <sz val="12"/>
        <color theme="1"/>
        <name val="Times New Roman"/>
        <scheme val="none"/>
      </font>
      <numFmt numFmtId="3" formatCode="#,##0"/>
      <alignment horizont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136" sId="1" odxf="1" s="1" dxf="1" numFmtId="4">
    <nc r="F46">
      <v>25000</v>
    </nc>
    <odxf>
      <numFmt numFmtId="0" formatCode="General"/>
    </odxf>
    <ndxf>
      <font>
        <i/>
        <sz val="12"/>
        <color theme="1"/>
        <name val="Times New Roman"/>
        <scheme val="none"/>
      </font>
      <numFmt numFmtId="3" formatCode="#,##0"/>
      <fill>
        <patternFill patternType="solid">
          <bgColor theme="9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137" sId="1" odxf="1" s="1" dxf="1" numFmtId="4">
    <nc r="G46">
      <v>25000</v>
    </nc>
    <odxf>
      <numFmt numFmtId="0" formatCode="General"/>
    </odxf>
    <ndxf>
      <font>
        <i/>
        <sz val="12"/>
        <color theme="1"/>
        <name val="Times New Roman"/>
        <scheme val="none"/>
      </font>
      <numFmt numFmtId="3" formatCode="#,##0"/>
      <fill>
        <patternFill patternType="solid">
          <bgColor theme="9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138" sId="1" odxf="1" dxf="1">
    <nc r="E47">
      <f>E9+E17+E19+E21+E25+E30+E36+E38+E41+E43+E45</f>
    </nc>
    <odxf>
      <font>
        <b val="0"/>
        <sz val="11"/>
        <color theme="1"/>
        <name val="Calibri"/>
        <scheme val="minor"/>
      </font>
      <numFmt numFmtId="0" formatCode="General"/>
      <alignment horizontal="general" wrapText="0" readingOrder="0"/>
      <border outline="0">
        <left/>
        <right/>
        <top/>
        <bottom/>
      </border>
    </odxf>
    <ndxf>
      <font>
        <b/>
        <sz val="12"/>
        <color theme="1"/>
        <name val="Times New Roman"/>
        <scheme val="none"/>
      </font>
      <numFmt numFmtId="3" formatCode="#,##0"/>
      <alignment horizont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139" sId="1" odxf="1" dxf="1">
    <nc r="F47">
      <f>F9+F17+F19+F21+F25+F30+F36+F38+F41+F43+F45</f>
    </nc>
    <odxf>
      <font>
        <b val="0"/>
        <sz val="11"/>
        <color theme="1"/>
        <name val="Calibri"/>
        <scheme val="minor"/>
      </font>
      <numFmt numFmtId="0" formatCode="General"/>
      <alignment horizontal="general" wrapText="0" readingOrder="0"/>
      <border outline="0">
        <left/>
        <right/>
        <top/>
        <bottom/>
      </border>
    </odxf>
    <ndxf>
      <font>
        <b/>
        <sz val="12"/>
        <color theme="1"/>
        <name val="Times New Roman"/>
        <scheme val="none"/>
      </font>
      <numFmt numFmtId="3" formatCode="#,##0"/>
      <alignment horizont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140" sId="1" odxf="1" dxf="1">
    <nc r="G47">
      <f>G9+G17+G19+G21+G25+G30+G36+G38+G41+G43+G45</f>
    </nc>
    <odxf>
      <font>
        <b val="0"/>
        <sz val="11"/>
        <color theme="1"/>
        <name val="Calibri"/>
        <scheme val="minor"/>
      </font>
      <numFmt numFmtId="0" formatCode="General"/>
      <alignment horizontal="general" wrapText="0" readingOrder="0"/>
      <border outline="0">
        <left/>
        <right/>
        <top/>
        <bottom/>
      </border>
    </odxf>
    <ndxf>
      <font>
        <b/>
        <sz val="12"/>
        <color theme="1"/>
        <name val="Times New Roman"/>
        <scheme val="none"/>
      </font>
      <numFmt numFmtId="3" formatCode="#,##0"/>
      <alignment horizont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141" sId="1" odxf="1" dxf="1" numFmtId="4">
    <nc r="E48">
      <v>-8311452</v>
    </nc>
    <odxf>
      <font>
        <b val="0"/>
        <sz val="11"/>
        <color theme="1"/>
        <name val="Calibri"/>
        <scheme val="minor"/>
      </font>
      <numFmt numFmtId="0" formatCode="General"/>
      <alignment horizontal="general" readingOrder="0"/>
      <border outline="0">
        <left/>
        <right/>
        <top/>
        <bottom/>
      </border>
    </odxf>
    <ndxf>
      <font>
        <b/>
        <sz val="12"/>
        <color theme="1"/>
        <name val="Times New Roman"/>
        <scheme val="none"/>
      </font>
      <numFmt numFmtId="3" formatCode="#,##0"/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ndxf>
  </rcc>
  <rcc rId="1142" sId="1" odxf="1" s="1" dxf="1" numFmtId="4">
    <nc r="F48">
      <v>-6000000</v>
    </nc>
    <odxf>
      <numFmt numFmtId="0" formatCode="General"/>
    </odxf>
    <ndxf>
      <font>
        <b/>
        <sz val="12"/>
        <color theme="1"/>
        <name val="Times New Roman"/>
        <scheme val="none"/>
      </font>
      <numFmt numFmtId="3" formatCode="#,##0"/>
      <fill>
        <patternFill patternType="solid">
          <bgColor theme="9"/>
        </patternFill>
      </fill>
      <alignment horizontal="center" readingOrder="0"/>
      <border outline="0">
        <left style="thin">
          <color indexed="64"/>
        </left>
        <top style="thin">
          <color indexed="64"/>
        </top>
        <bottom style="medium">
          <color indexed="64"/>
        </bottom>
      </border>
    </ndxf>
  </rcc>
  <rcc rId="1143" sId="1" odxf="1" s="1" dxf="1" numFmtId="4">
    <nc r="G48">
      <v>-6000000</v>
    </nc>
    <odxf>
      <numFmt numFmtId="0" formatCode="General"/>
    </odxf>
    <ndxf>
      <font>
        <b/>
        <sz val="12"/>
        <color theme="1"/>
        <name val="Times New Roman"/>
        <scheme val="none"/>
      </font>
      <numFmt numFmtId="3" formatCode="#,##0"/>
      <fill>
        <patternFill patternType="solid">
          <bgColor theme="9"/>
        </patternFill>
      </fill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ndxf>
  </rcc>
  <rcc rId="1144" sId="1" numFmtId="4">
    <oc r="B10">
      <v>2664880</v>
    </oc>
    <nc r="B10">
      <v>2664.88</v>
    </nc>
  </rcc>
  <rfmt sheetId="1" sqref="B9:D48">
    <dxf>
      <numFmt numFmtId="164" formatCode="#,##0.0"/>
    </dxf>
  </rfmt>
  <rfmt sheetId="1" sqref="B9:D48">
    <dxf>
      <numFmt numFmtId="4" formatCode="#,##0.00"/>
    </dxf>
  </rfmt>
  <rcc rId="1145" sId="1" numFmtId="4">
    <oc r="C10">
      <v>2531636</v>
    </oc>
    <nc r="C10">
      <v>2531.64</v>
    </nc>
  </rcc>
  <rcc rId="1146" sId="1" numFmtId="4">
    <oc r="D10">
      <v>2531636</v>
    </oc>
    <nc r="D10">
      <v>2531.64</v>
    </nc>
  </rcc>
  <rcc rId="1147" sId="1" numFmtId="4">
    <oc r="B11">
      <v>2220350</v>
    </oc>
    <nc r="B11">
      <v>2220.35</v>
    </nc>
  </rcc>
  <rcc rId="1148" sId="1" numFmtId="4">
    <oc r="C11">
      <v>2093516</v>
    </oc>
    <nc r="C11">
      <v>2093.52</v>
    </nc>
  </rcc>
  <rcc rId="1149" sId="1" numFmtId="4">
    <oc r="D11">
      <v>2093516</v>
    </oc>
    <nc r="D11">
      <v>2093.52</v>
    </nc>
  </rcc>
  <rcc rId="1150" sId="1" numFmtId="4">
    <oc r="B12">
      <v>60270140</v>
    </oc>
    <nc r="B12">
      <v>60270.14</v>
    </nc>
  </rcc>
  <rcc rId="1151" sId="1" numFmtId="4">
    <oc r="C12">
      <v>56808295</v>
    </oc>
    <nc r="C12">
      <v>56808.29</v>
    </nc>
  </rcc>
  <rcc rId="1152" sId="1" numFmtId="4">
    <oc r="D12">
      <v>56808295</v>
    </oc>
    <nc r="D12">
      <v>56808.29</v>
    </nc>
  </rcc>
  <rcc rId="1153" sId="1" numFmtId="4">
    <oc r="B13">
      <v>16908.32</v>
    </oc>
    <nc r="B13">
      <v>16.908000000000001</v>
    </nc>
  </rcc>
  <rcc rId="1154" sId="1" numFmtId="4">
    <oc r="C13">
      <v>113243.82</v>
    </oc>
    <nc r="C13">
      <v>113.24</v>
    </nc>
  </rcc>
  <rcc rId="1155" sId="1" numFmtId="4">
    <oc r="D13">
      <v>6901.18</v>
    </oc>
    <nc r="D13">
      <v>6.9</v>
    </nc>
  </rcc>
  <rcc rId="1156" sId="1" numFmtId="4">
    <oc r="B14">
      <v>10216710</v>
    </oc>
    <nc r="B14">
      <v>10216.709999999999</v>
    </nc>
  </rcc>
  <rcc rId="1157" sId="1" numFmtId="4">
    <oc r="C14">
      <v>9633092</v>
    </oc>
    <nc r="C14">
      <v>9633.09</v>
    </nc>
  </rcc>
  <rcc rId="1158" sId="1" numFmtId="4">
    <oc r="D14">
      <v>9633092</v>
    </oc>
    <nc r="D14">
      <v>9633.09</v>
    </nc>
  </rcc>
  <rcc rId="1159" sId="1" numFmtId="4">
    <oc r="B15">
      <v>1000000</v>
    </oc>
    <nc r="B15">
      <v>1000</v>
    </nc>
  </rcc>
  <rcc rId="1160" sId="1" numFmtId="4">
    <oc r="C15">
      <v>942876</v>
    </oc>
    <nc r="C15">
      <v>942.87</v>
    </nc>
  </rcc>
  <rcc rId="1161" sId="1" numFmtId="4">
    <oc r="D15">
      <v>942876</v>
    </oc>
    <nc r="D15">
      <v>942.87</v>
    </nc>
  </rcc>
  <rcc rId="1162" sId="1" numFmtId="4">
    <oc r="B16">
      <v>39189405.460000001</v>
    </oc>
    <nc r="B16">
      <v>39189.410000000003</v>
    </nc>
  </rcc>
  <rcc rId="1163" sId="1" numFmtId="4">
    <oc r="C16">
      <v>37093375.640000001</v>
    </oc>
    <nc r="C16">
      <v>37093.379999999997</v>
    </nc>
  </rcc>
  <rcc rId="1164" sId="1" numFmtId="4">
    <oc r="D16">
      <v>37214604.159999996</v>
    </oc>
    <nc r="D16">
      <v>37214.6</v>
    </nc>
  </rcc>
  <rcc rId="1165" sId="1" numFmtId="4">
    <oc r="B18">
      <v>800598</v>
    </oc>
    <nc r="B18">
      <v>800.59</v>
    </nc>
  </rcc>
  <rcc rId="1166" sId="1" numFmtId="4">
    <oc r="C18">
      <v>808908</v>
    </oc>
    <nc r="C18">
      <v>808.91</v>
    </nc>
  </rcc>
  <rcc rId="1167" sId="1" numFmtId="4">
    <oc r="D18">
      <v>841000</v>
    </oc>
    <nc r="D18">
      <v>841</v>
    </nc>
  </rcc>
  <rcc rId="1168" sId="1" numFmtId="4">
    <oc r="B20">
      <v>1000000</v>
    </oc>
    <nc r="B20">
      <v>1000</v>
    </nc>
  </rcc>
  <rcc rId="1169" sId="1" numFmtId="4">
    <oc r="B22">
      <v>164032.65</v>
    </oc>
    <nc r="B22">
      <v>164.03</v>
    </nc>
  </rcc>
  <rcc rId="1170" sId="1" numFmtId="4">
    <oc r="C22">
      <v>164032.65</v>
    </oc>
    <nc r="C22">
      <v>164.03</v>
    </nc>
  </rcc>
  <rcc rId="1171" sId="1" numFmtId="4">
    <oc r="D22">
      <v>164032.65</v>
    </oc>
    <nc r="D22">
      <v>164.03</v>
    </nc>
  </rcc>
  <rcc rId="1172" sId="1" numFmtId="4">
    <oc r="C24">
      <v>21317170</v>
    </oc>
    <nc r="C24">
      <v>21317.17</v>
    </nc>
  </rcc>
  <rcc rId="1173" sId="1" numFmtId="4">
    <oc r="D24">
      <v>21317170</v>
    </oc>
    <nc r="D24">
      <v>21317.17</v>
    </nc>
  </rcc>
  <rcc rId="1174" sId="1" numFmtId="4">
    <oc r="B26">
      <v>2500000</v>
    </oc>
    <nc r="B26">
      <v>2500</v>
    </nc>
  </rcc>
  <rcc rId="1175" sId="1" numFmtId="4">
    <oc r="B27">
      <v>869839.74</v>
    </oc>
    <nc r="B27">
      <v>869.84</v>
    </nc>
  </rcc>
  <rcc rId="1176" sId="1" numFmtId="4">
    <oc r="B28">
      <v>7306170.96</v>
    </oc>
    <nc r="B28">
      <v>7306.17</v>
    </nc>
  </rcc>
  <rcc rId="1177" sId="1" numFmtId="4">
    <oc r="D28">
      <v>6631766.2400000002</v>
    </oc>
    <nc r="D28">
      <v>6631.76</v>
    </nc>
  </rcc>
  <rcc rId="1178" sId="1" numFmtId="4">
    <oc r="B29">
      <v>79708.800000000003</v>
    </oc>
    <nc r="B29">
      <v>79.709999999999994</v>
    </nc>
  </rcc>
  <rcc rId="1179" sId="1" numFmtId="4">
    <oc r="C29">
      <v>80505.600000000006</v>
    </oc>
    <nc r="C29">
      <v>80.510000000000005</v>
    </nc>
  </rcc>
  <rcc rId="1180" sId="1" numFmtId="4">
    <oc r="D29">
      <v>83725.440000000002</v>
    </oc>
    <nc r="D29">
      <v>83.73</v>
    </nc>
  </rcc>
  <rcc rId="1181" sId="1" numFmtId="4">
    <oc r="B31">
      <v>100474316</v>
    </oc>
    <nc r="B31">
      <v>100474.32</v>
    </nc>
  </rcc>
  <rcc rId="1182" sId="1" numFmtId="4">
    <oc r="C31">
      <v>100918255</v>
    </oc>
    <nc r="C31">
      <v>100918.26</v>
    </nc>
  </rcc>
  <rcc rId="1183" sId="1" numFmtId="4">
    <oc r="B32">
      <v>378871703.38</v>
    </oc>
    <nc r="B32">
      <v>378871.7</v>
    </nc>
  </rcc>
  <rcc rId="1184" sId="1" numFmtId="4">
    <oc r="D32">
      <v>189684623.19999999</v>
    </oc>
    <nc r="D32">
      <v>189684.62</v>
    </nc>
  </rcc>
  <rcc rId="1185" sId="1" numFmtId="4">
    <oc r="B33">
      <v>28258340</v>
    </oc>
    <nc r="B33">
      <v>28258.34</v>
    </nc>
  </rcc>
  <rcc rId="1186" sId="1" numFmtId="4">
    <oc r="C33">
      <v>27129451.07</v>
    </oc>
    <nc r="C33">
      <v>27129.45</v>
    </nc>
  </rcc>
  <rcc rId="1187" sId="1" numFmtId="4">
    <oc r="D33">
      <v>27691495.84</v>
    </oc>
    <nc r="D33">
      <v>27691.5</v>
    </nc>
  </rcc>
  <rcc rId="1188" sId="1" numFmtId="4">
    <oc r="B35">
      <v>19234030</v>
    </oc>
    <nc r="B35">
      <v>19234.03</v>
    </nc>
  </rcc>
  <rcc rId="1189" sId="1" numFmtId="4">
    <oc r="D35">
      <v>18365485</v>
    </oc>
    <nc r="D35">
      <v>18365.490000000002</v>
    </nc>
  </rcc>
  <rcc rId="1190" sId="1" numFmtId="4">
    <oc r="B37">
      <v>22795407.539999999</v>
    </oc>
    <nc r="B37">
      <v>22795.41</v>
    </nc>
  </rcc>
  <rcc rId="1191" sId="1" numFmtId="4">
    <oc r="C37">
      <v>18357412.620000001</v>
    </oc>
    <nc r="C37">
      <v>18357.41</v>
    </nc>
  </rcc>
  <rcc rId="1192" sId="1" numFmtId="4">
    <oc r="D37">
      <v>18357412.620000001</v>
    </oc>
    <nc r="D37">
      <v>18357.41</v>
    </nc>
  </rcc>
  <rcc rId="1193" sId="1" numFmtId="4">
    <oc r="B39">
      <v>4160000</v>
    </oc>
    <nc r="B39">
      <v>4160</v>
    </nc>
  </rcc>
  <rcc rId="1194" sId="1" numFmtId="4">
    <oc r="C39">
      <v>4160000</v>
    </oc>
    <nc r="C39">
      <v>4160</v>
    </nc>
  </rcc>
  <rcc rId="1195" sId="1" numFmtId="4">
    <oc r="D39">
      <v>4160000</v>
    </oc>
    <nc r="D39">
      <v>4160</v>
    </nc>
  </rcc>
  <rcc rId="1196" sId="1" numFmtId="4">
    <oc r="C40">
      <v>36889018.939999998</v>
    </oc>
    <nc r="C40">
      <v>36889.019999999997</v>
    </nc>
  </rcc>
  <rcc rId="1197" sId="1" numFmtId="4">
    <oc r="D40">
      <v>37066788.810000002</v>
    </oc>
    <nc r="D40">
      <v>37066.79</v>
    </nc>
  </rcc>
  <rcc rId="1198" sId="1" numFmtId="4">
    <oc r="B42">
      <v>3402601.65</v>
    </oc>
    <nc r="B42">
      <v>3402.6</v>
    </nc>
  </rcc>
  <rcc rId="1199" sId="1" numFmtId="4">
    <oc r="C42">
      <v>112300</v>
    </oc>
    <nc r="C42">
      <v>112.3</v>
    </nc>
  </rcc>
  <rcc rId="1200" sId="1" numFmtId="4">
    <oc r="D42">
      <v>112300</v>
    </oc>
    <nc r="D42">
      <v>112.3</v>
    </nc>
  </rcc>
  <rcc rId="1201" sId="1" numFmtId="4">
    <oc r="B44">
      <v>1000000</v>
    </oc>
    <nc r="B44">
      <v>1000</v>
    </nc>
  </rcc>
  <rcc rId="1202" sId="1" numFmtId="4">
    <oc r="C44">
      <v>942577</v>
    </oc>
    <nc r="C44">
      <v>942.58</v>
    </nc>
  </rcc>
  <rcc rId="1203" sId="1" numFmtId="4">
    <oc r="D44">
      <v>942577</v>
    </oc>
    <nc r="D44">
      <v>942.58</v>
    </nc>
  </rcc>
  <rcc rId="1204" sId="1" numFmtId="4">
    <oc r="B46">
      <v>25000</v>
    </oc>
    <nc r="B46">
      <v>25</v>
    </nc>
  </rcc>
  <rcc rId="1205" sId="1" numFmtId="4">
    <oc r="C46">
      <v>25000</v>
    </oc>
    <nc r="C46">
      <v>25</v>
    </nc>
  </rcc>
  <rcc rId="1206" sId="1" numFmtId="4">
    <oc r="D46">
      <v>25000</v>
    </oc>
    <nc r="D46">
      <v>25</v>
    </nc>
  </rcc>
  <rcc rId="1207" sId="1" numFmtId="4">
    <oc r="B48">
      <v>-8311452</v>
    </oc>
    <nc r="B48">
      <v>8311.4500000000007</v>
    </nc>
  </rcc>
  <rcc rId="1208" sId="1" numFmtId="4">
    <oc r="C48">
      <v>-6000000</v>
    </oc>
    <nc r="C48">
      <v>6000</v>
    </nc>
  </rcc>
  <rcc rId="1209" sId="1" numFmtId="4">
    <oc r="D48">
      <v>-6000000</v>
    </oc>
    <nc r="D48">
      <v>6000</v>
    </nc>
  </rcc>
  <rcc rId="1210" sId="1" numFmtId="4">
    <oc r="B34">
      <v>2209595.5</v>
    </oc>
    <nc r="B34">
      <v>2209.6</v>
    </nc>
  </rcc>
  <rcc rId="1211" sId="1" numFmtId="4">
    <oc r="B24">
      <v>29619368.350000001</v>
    </oc>
    <nc r="B24">
      <v>29619.37</v>
    </nc>
  </rcc>
  <rcc rId="1212" sId="1" numFmtId="4">
    <oc r="B23">
      <v>3387.08</v>
    </oc>
    <nc r="B23">
      <v>3.39</v>
    </nc>
  </rcc>
  <rcc rId="1213" sId="1" numFmtId="4">
    <oc r="B40">
      <v>38072975.789999999</v>
    </oc>
    <nc r="B40">
      <v>38072.97</v>
    </nc>
  </rcc>
  <rcc rId="1214" sId="1" numFmtId="4">
    <oc r="C35">
      <v>18282496</v>
    </oc>
    <nc r="C35">
      <v>18282.5</v>
    </nc>
  </rcc>
  <rcc rId="1215" sId="1" numFmtId="4">
    <oc r="C23">
      <v>3387.08</v>
    </oc>
    <nc r="C23">
      <v>3.39</v>
    </nc>
  </rcc>
  <rcc rId="1216" sId="1" numFmtId="4">
    <oc r="C28">
      <v>6631766.2400000002</v>
    </oc>
    <nc r="C28">
      <v>6631.76</v>
    </nc>
  </rcc>
  <rcc rId="1217" sId="1" numFmtId="4">
    <oc r="D23">
      <v>3387.08</v>
    </oc>
    <nc r="D23">
      <v>3.39</v>
    </nc>
  </rcc>
  <rcc rId="1218" sId="1" numFmtId="4">
    <oc r="C32">
      <v>184008346.99000001</v>
    </oc>
    <nc r="C32">
      <v>184008.34</v>
    </nc>
  </rcc>
  <rcc rId="1219" sId="1" numFmtId="4">
    <oc r="D31">
      <v>104519769</v>
    </oc>
    <nc r="D31">
      <v>104519.77</v>
    </nc>
  </rcc>
  <rrc rId="1220" sId="1" ref="E1:E1048576" action="deleteCol">
    <rfmt sheetId="1" xfDxf="1" sqref="E1:E1048576" start="0" length="0"/>
    <rcc rId="0" sId="1" dxf="1">
      <nc r="E9">
        <f>E10+E11+E12+E13+E14+E15+E16</f>
      </nc>
      <ndxf>
        <font>
          <b/>
          <sz val="12"/>
          <color theme="1"/>
          <name val="Times New Roman"/>
          <scheme val="none"/>
        </font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0">
        <v>2664880</v>
      </nc>
      <ndxf>
        <font>
          <i/>
          <sz val="12"/>
          <color theme="1"/>
          <name val="Times New Roman"/>
          <scheme val="none"/>
        </font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1">
        <v>2220350</v>
      </nc>
      <ndxf>
        <font>
          <i/>
          <sz val="12"/>
          <color theme="1"/>
          <name val="Times New Roman"/>
          <scheme val="none"/>
        </font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2">
        <v>60270140</v>
      </nc>
      <ndxf>
        <font>
          <i/>
          <sz val="12"/>
          <color theme="1"/>
          <name val="Times New Roman"/>
          <scheme val="none"/>
        </font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3">
        <v>16908.32</v>
      </nc>
      <ndxf>
        <font>
          <i/>
          <sz val="12"/>
          <color theme="1"/>
          <name val="Times New Roman"/>
          <scheme val="none"/>
        </font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4">
        <v>10216710</v>
      </nc>
      <ndxf>
        <font>
          <i/>
          <sz val="12"/>
          <color theme="1"/>
          <name val="Times New Roman"/>
          <scheme val="none"/>
        </font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5">
        <v>1000000</v>
      </nc>
      <ndxf>
        <font>
          <i/>
          <sz val="12"/>
          <color theme="1"/>
          <name val="Times New Roman"/>
          <scheme val="none"/>
        </font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6">
        <v>39189405.460000001</v>
      </nc>
      <ndxf>
        <font>
          <i/>
          <sz val="12"/>
          <color theme="1"/>
          <name val="Times New Roman"/>
          <scheme val="none"/>
        </font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">
        <f>E18</f>
      </nc>
      <ndxf>
        <font>
          <b/>
          <sz val="12"/>
          <color theme="1"/>
          <name val="Times New Roman"/>
          <scheme val="none"/>
        </font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8">
        <v>800598</v>
      </nc>
      <ndxf>
        <font>
          <i/>
          <sz val="12"/>
          <color theme="1"/>
          <name val="Times New Roman"/>
          <scheme val="none"/>
        </font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">
        <f>E20</f>
      </nc>
      <ndxf>
        <font>
          <b/>
          <sz val="12"/>
          <color theme="1"/>
          <name val="Times New Roman"/>
          <scheme val="none"/>
        </font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0">
        <v>1000000</v>
      </nc>
      <ndxf>
        <font>
          <i/>
          <sz val="12"/>
          <color theme="1"/>
          <name val="Times New Roman"/>
          <scheme val="none"/>
        </font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">
        <f>E22+E23+E24</f>
      </nc>
      <ndxf>
        <font>
          <b/>
          <sz val="12"/>
          <color theme="1"/>
          <name val="Times New Roman"/>
          <scheme val="none"/>
        </font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2">
        <v>164032.65</v>
      </nc>
      <ndxf>
        <font>
          <i/>
          <sz val="12"/>
          <color theme="1"/>
          <name val="Times New Roman"/>
          <scheme val="none"/>
        </font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3">
        <v>3387.08</v>
      </nc>
      <ndxf>
        <font>
          <i/>
          <sz val="12"/>
          <color theme="1"/>
          <name val="Times New Roman"/>
          <scheme val="none"/>
        </font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4">
        <v>29619368.350000001</v>
      </nc>
      <ndxf>
        <font>
          <i/>
          <sz val="12"/>
          <color theme="1"/>
          <name val="Times New Roman"/>
          <scheme val="none"/>
        </font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">
        <f>E26+E27+E28+E29</f>
      </nc>
      <ndxf>
        <font>
          <b/>
          <sz val="12"/>
          <color theme="1"/>
          <name val="Times New Roman"/>
          <scheme val="none"/>
        </font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6">
        <v>2500000</v>
      </nc>
      <ndxf>
        <font>
          <i/>
          <sz val="12"/>
          <color theme="1"/>
          <name val="Times New Roman"/>
          <scheme val="none"/>
        </font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7">
        <v>869839.74</v>
      </nc>
      <ndxf>
        <font>
          <i/>
          <sz val="12"/>
          <color theme="1"/>
          <name val="Times New Roman"/>
          <scheme val="none"/>
        </font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8">
        <v>7306170.96</v>
      </nc>
      <ndxf>
        <font>
          <i/>
          <sz val="12"/>
          <color theme="1"/>
          <name val="Times New Roman"/>
          <scheme val="none"/>
        </font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9">
        <v>79708.800000000003</v>
      </nc>
      <ndxf>
        <font>
          <i/>
          <sz val="12"/>
          <color theme="1"/>
          <name val="Times New Roman"/>
          <scheme val="none"/>
        </font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">
        <f>E31+E32+E33+E34+E35</f>
      </nc>
      <ndxf>
        <font>
          <b/>
          <sz val="12"/>
          <color theme="1"/>
          <name val="Times New Roman"/>
          <scheme val="none"/>
        </font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1">
        <v>100474316</v>
      </nc>
      <ndxf>
        <font>
          <i/>
          <sz val="12"/>
          <color theme="1"/>
          <name val="Times New Roman"/>
          <scheme val="none"/>
        </font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2">
        <v>378871703.38</v>
      </nc>
      <ndxf>
        <font>
          <i/>
          <sz val="12"/>
          <color theme="1"/>
          <name val="Times New Roman"/>
          <scheme val="none"/>
        </font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3">
        <v>28258340</v>
      </nc>
      <ndxf>
        <font>
          <i/>
          <sz val="12"/>
          <color theme="1"/>
          <name val="Times New Roman"/>
          <scheme val="none"/>
        </font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4">
        <v>2209595.5</v>
      </nc>
      <ndxf>
        <font>
          <i/>
          <sz val="12"/>
          <color theme="1"/>
          <name val="Times New Roman"/>
          <scheme val="none"/>
        </font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5">
        <v>19234030</v>
      </nc>
      <ndxf>
        <font>
          <i/>
          <sz val="12"/>
          <color theme="1"/>
          <name val="Times New Roman"/>
          <scheme val="none"/>
        </font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">
        <f>E37</f>
      </nc>
      <ndxf>
        <font>
          <b/>
          <sz val="12"/>
          <color theme="1"/>
          <name val="Times New Roman"/>
          <scheme val="none"/>
        </font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7">
        <v>22795407.539999999</v>
      </nc>
      <ndxf>
        <font>
          <i/>
          <sz val="12"/>
          <color theme="1"/>
          <name val="Times New Roman"/>
          <scheme val="none"/>
        </font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">
        <f>E39+E40</f>
      </nc>
      <ndxf>
        <font>
          <b/>
          <sz val="12"/>
          <color theme="1"/>
          <name val="Times New Roman"/>
          <scheme val="none"/>
        </font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39">
        <v>4160000</v>
      </nc>
      <ndxf>
        <font>
          <i/>
          <sz val="12"/>
          <color theme="1"/>
          <name val="Times New Roman"/>
          <scheme val="none"/>
        </font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40">
        <v>38072975.789999999</v>
      </nc>
      <ndxf>
        <font>
          <i/>
          <sz val="12"/>
          <color theme="1"/>
          <name val="Times New Roman"/>
          <scheme val="none"/>
        </font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">
        <f>E42</f>
      </nc>
      <ndxf>
        <font>
          <b/>
          <sz val="12"/>
          <color theme="1"/>
          <name val="Times New Roman"/>
          <scheme val="none"/>
        </font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42">
        <v>3402601.65</v>
      </nc>
      <ndxf>
        <font>
          <i/>
          <sz val="12"/>
          <color theme="1"/>
          <name val="Times New Roman"/>
          <scheme val="none"/>
        </font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">
        <f>E44</f>
      </nc>
      <ndxf>
        <font>
          <b/>
          <sz val="12"/>
          <color theme="1"/>
          <name val="Times New Roman"/>
          <scheme val="none"/>
        </font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44">
        <v>1000000</v>
      </nc>
      <ndxf>
        <font>
          <i/>
          <sz val="12"/>
          <color theme="1"/>
          <name val="Times New Roman"/>
          <scheme val="none"/>
        </font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">
        <f>E46</f>
      </nc>
      <ndxf>
        <font>
          <b/>
          <sz val="12"/>
          <color theme="1"/>
          <name val="Times New Roman"/>
          <scheme val="none"/>
        </font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46">
        <v>25000</v>
      </nc>
      <ndxf>
        <font>
          <i/>
          <sz val="12"/>
          <color theme="1"/>
          <name val="Times New Roman"/>
          <scheme val="none"/>
        </font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">
        <f>E9+E17+E19+E21+E25+E30+E36+E38+E41+E43+E45</f>
      </nc>
      <ndxf>
        <font>
          <b/>
          <sz val="12"/>
          <color theme="1"/>
          <name val="Times New Roman"/>
          <scheme val="none"/>
        </font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48">
        <v>-8311452</v>
      </nc>
      <ndxf>
        <font>
          <b/>
          <sz val="12"/>
          <color theme="1"/>
          <name val="Times New Roman"/>
          <scheme val="none"/>
        </font>
        <numFmt numFmtId="3" formatCode="#,##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</rrc>
  <rrc rId="1221" sId="1" ref="E1:E1048576" action="deleteCol">
    <rfmt sheetId="1" xfDxf="1" sqref="E1:E1048576" start="0" length="0"/>
    <rcc rId="0" sId="1" dxf="1">
      <nc r="E9">
        <f>E10+E11+E12+E13+E14+E15+E16</f>
      </nc>
      <ndxf>
        <font>
          <b/>
          <sz val="12"/>
          <color theme="1"/>
          <name val="Times New Roman"/>
          <scheme val="none"/>
        </font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E10">
        <v>2531636</v>
      </nc>
      <ndxf>
        <font>
          <i/>
          <sz val="12"/>
          <color theme="1"/>
          <name val="Times New Roman"/>
          <scheme val="none"/>
        </font>
        <numFmt numFmtId="3" formatCode="#,##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 numFmtId="4">
      <nc r="E11">
        <v>2093516</v>
      </nc>
      <ndxf>
        <font>
          <i/>
          <sz val="12"/>
          <color theme="1"/>
          <name val="Times New Roman"/>
          <scheme val="none"/>
        </font>
        <numFmt numFmtId="3" formatCode="#,##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 numFmtId="4">
      <nc r="E12">
        <v>56808295</v>
      </nc>
      <ndxf>
        <font>
          <i/>
          <sz val="12"/>
          <color theme="1"/>
          <name val="Times New Roman"/>
          <scheme val="none"/>
        </font>
        <numFmt numFmtId="3" formatCode="#,##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 numFmtId="4">
      <nc r="E13">
        <v>113243.82</v>
      </nc>
      <ndxf>
        <font>
          <i/>
          <sz val="12"/>
          <color theme="1"/>
          <name val="Times New Roman"/>
          <scheme val="none"/>
        </font>
        <numFmt numFmtId="3" formatCode="#,##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 numFmtId="4">
      <nc r="E14">
        <v>9633092</v>
      </nc>
      <ndxf>
        <font>
          <i/>
          <sz val="12"/>
          <color theme="1"/>
          <name val="Times New Roman"/>
          <scheme val="none"/>
        </font>
        <numFmt numFmtId="3" formatCode="#,##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 numFmtId="4">
      <nc r="E15">
        <v>942876</v>
      </nc>
      <ndxf>
        <font>
          <i/>
          <sz val="12"/>
          <color theme="1"/>
          <name val="Times New Roman"/>
          <scheme val="none"/>
        </font>
        <numFmt numFmtId="3" formatCode="#,##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 numFmtId="4">
      <nc r="E16">
        <v>37093375.640000001</v>
      </nc>
      <ndxf>
        <font>
          <i/>
          <sz val="12"/>
          <color theme="1"/>
          <name val="Times New Roman"/>
          <scheme val="none"/>
        </font>
        <numFmt numFmtId="3" formatCode="#,##0"/>
        <fill>
          <patternFill patternType="solid">
            <bgColor theme="9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">
        <f>E18</f>
      </nc>
      <ndxf>
        <font>
          <b/>
          <sz val="12"/>
          <color theme="1"/>
          <name val="Times New Roman"/>
          <scheme val="none"/>
        </font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18">
        <v>808908</v>
      </nc>
      <ndxf>
        <font>
          <i/>
          <sz val="12"/>
          <color theme="1"/>
          <name val="Times New Roman"/>
          <scheme val="none"/>
        </font>
        <numFmt numFmtId="3" formatCode="#,##0"/>
        <fill>
          <patternFill patternType="solid">
            <bgColor theme="9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">
        <f>E20</f>
      </nc>
      <ndxf>
        <font>
          <b/>
          <sz val="12"/>
          <color theme="1"/>
          <name val="Times New Roman"/>
          <scheme val="none"/>
        </font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E20">
        <v>0</v>
      </nc>
      <ndxf>
        <font>
          <i/>
          <sz val="12"/>
          <color theme="1"/>
          <name val="Times New Roman"/>
          <scheme val="none"/>
        </font>
        <numFmt numFmtId="3" formatCode="#,##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E21">
        <f>E22+E23+E24</f>
      </nc>
      <ndxf>
        <font>
          <b/>
          <sz val="12"/>
          <color theme="1"/>
          <name val="Times New Roman"/>
          <scheme val="none"/>
        </font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E22">
        <v>164032.65</v>
      </nc>
      <ndxf>
        <font>
          <i/>
          <sz val="12"/>
          <color theme="1"/>
          <name val="Times New Roman"/>
          <scheme val="none"/>
        </font>
        <numFmt numFmtId="3" formatCode="#,##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E23">
        <v>3387.08</v>
      </nc>
      <ndxf>
        <font>
          <i/>
          <sz val="12"/>
          <color theme="1"/>
          <name val="Times New Roman"/>
          <scheme val="none"/>
        </font>
        <numFmt numFmtId="3" formatCode="#,##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E24">
        <v>21317170</v>
      </nc>
      <ndxf>
        <font>
          <i/>
          <sz val="12"/>
          <color theme="1"/>
          <name val="Times New Roman"/>
          <scheme val="none"/>
        </font>
        <numFmt numFmtId="3" formatCode="#,##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">
        <f>E26+E27+E28+E29</f>
      </nc>
      <ndxf>
        <font>
          <b/>
          <sz val="12"/>
          <color theme="1"/>
          <name val="Times New Roman"/>
          <scheme val="none"/>
        </font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E26">
        <v>0</v>
      </nc>
      <ndxf>
        <font>
          <i/>
          <sz val="12"/>
          <color theme="1"/>
          <name val="Times New Roman"/>
          <scheme val="none"/>
        </font>
        <numFmt numFmtId="3" formatCode="#,##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E27">
        <v>0</v>
      </nc>
      <ndxf>
        <font>
          <i/>
          <sz val="12"/>
          <color theme="1"/>
          <name val="Times New Roman"/>
          <scheme val="none"/>
        </font>
        <numFmt numFmtId="3" formatCode="#,##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E28">
        <v>6631766.2400000002</v>
      </nc>
      <ndxf>
        <font>
          <i/>
          <sz val="12"/>
          <color theme="1"/>
          <name val="Times New Roman"/>
          <scheme val="none"/>
        </font>
        <numFmt numFmtId="3" formatCode="#,##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E29">
        <v>80505.600000000006</v>
      </nc>
      <ndxf>
        <font>
          <i/>
          <sz val="12"/>
          <color theme="1"/>
          <name val="Times New Roman"/>
          <scheme val="none"/>
        </font>
        <numFmt numFmtId="3" formatCode="#,##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">
        <f>E31+E32+E33+E34+E35</f>
      </nc>
      <ndxf>
        <font>
          <b/>
          <sz val="12"/>
          <color theme="1"/>
          <name val="Times New Roman"/>
          <scheme val="none"/>
        </font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E31">
        <v>100918255</v>
      </nc>
      <ndxf>
        <font>
          <i/>
          <sz val="12"/>
          <color theme="1"/>
          <name val="Times New Roman"/>
          <scheme val="none"/>
        </font>
        <numFmt numFmtId="3" formatCode="#,##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E32">
        <v>184008346.99000001</v>
      </nc>
      <ndxf>
        <font>
          <i/>
          <sz val="12"/>
          <color theme="1"/>
          <name val="Times New Roman"/>
          <scheme val="none"/>
        </font>
        <numFmt numFmtId="3" formatCode="#,##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E33">
        <v>27129451.07</v>
      </nc>
      <ndxf>
        <font>
          <i/>
          <sz val="12"/>
          <color theme="1"/>
          <name val="Times New Roman"/>
          <scheme val="none"/>
        </font>
        <numFmt numFmtId="3" formatCode="#,##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E34">
        <v>0</v>
      </nc>
      <ndxf>
        <font>
          <i/>
          <sz val="12"/>
          <color theme="1"/>
          <name val="Times New Roman"/>
          <scheme val="none"/>
        </font>
        <numFmt numFmtId="3" formatCode="#,##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E35">
        <v>18282496</v>
      </nc>
      <ndxf>
        <font>
          <i/>
          <sz val="12"/>
          <color theme="1"/>
          <name val="Times New Roman"/>
          <scheme val="none"/>
        </font>
        <numFmt numFmtId="3" formatCode="#,##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">
        <f>E37</f>
      </nc>
      <ndxf>
        <font>
          <b/>
          <sz val="12"/>
          <color theme="1"/>
          <name val="Times New Roman"/>
          <scheme val="none"/>
        </font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E37">
        <v>18357412.620000001</v>
      </nc>
      <ndxf>
        <font>
          <i/>
          <sz val="12"/>
          <color theme="1"/>
          <name val="Times New Roman"/>
          <scheme val="none"/>
        </font>
        <numFmt numFmtId="3" formatCode="#,##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">
        <f>E39+E40</f>
      </nc>
      <ndxf>
        <font>
          <b/>
          <sz val="12"/>
          <color theme="1"/>
          <name val="Times New Roman"/>
          <scheme val="none"/>
        </font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E39">
        <v>4160000</v>
      </nc>
      <ndxf>
        <font>
          <i/>
          <sz val="12"/>
          <color theme="1"/>
          <name val="Times New Roman"/>
          <scheme val="none"/>
        </font>
        <numFmt numFmtId="3" formatCode="#,##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s="1" dxf="1" numFmtId="4">
      <nc r="E40">
        <v>36889018.939999998</v>
      </nc>
      <ndxf>
        <font>
          <i/>
          <sz val="12"/>
          <color theme="1"/>
          <name val="Times New Roman"/>
          <scheme val="none"/>
        </font>
        <numFmt numFmtId="3" formatCode="#,##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dxf="1">
      <nc r="E41">
        <f>E42</f>
      </nc>
      <ndxf>
        <font>
          <b/>
          <sz val="12"/>
          <color theme="1"/>
          <name val="Times New Roman"/>
          <scheme val="none"/>
        </font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E42">
        <v>112300</v>
      </nc>
      <ndxf>
        <font>
          <i/>
          <sz val="12"/>
          <color theme="1"/>
          <name val="Times New Roman"/>
          <scheme val="none"/>
        </font>
        <numFmt numFmtId="3" formatCode="#,##0"/>
        <fill>
          <patternFill patternType="solid">
            <bgColor theme="9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">
        <f>E44</f>
      </nc>
      <ndxf>
        <font>
          <b/>
          <sz val="12"/>
          <color theme="1"/>
          <name val="Times New Roman"/>
          <scheme val="none"/>
        </font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E44">
        <v>942577</v>
      </nc>
      <ndxf>
        <font>
          <i/>
          <sz val="12"/>
          <color theme="1"/>
          <name val="Times New Roman"/>
          <scheme val="none"/>
        </font>
        <numFmt numFmtId="3" formatCode="#,##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">
        <f>E46</f>
      </nc>
      <ndxf>
        <font>
          <b/>
          <sz val="12"/>
          <color theme="1"/>
          <name val="Times New Roman"/>
          <scheme val="none"/>
        </font>
        <numFmt numFmtId="3" formatCode="#,##0"/>
        <fill>
          <patternFill patternType="solid">
            <bgColor theme="9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E46">
        <v>25000</v>
      </nc>
      <ndxf>
        <font>
          <i/>
          <sz val="12"/>
          <color theme="1"/>
          <name val="Times New Roman"/>
          <scheme val="none"/>
        </font>
        <numFmt numFmtId="3" formatCode="#,##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">
        <f>E9+E17+E19+E21+E25+E30+E36+E38+E41+E43+E45</f>
      </nc>
      <ndxf>
        <font>
          <b/>
          <sz val="12"/>
          <color theme="1"/>
          <name val="Times New Roman"/>
          <scheme val="none"/>
        </font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E48">
        <v>-6000000</v>
      </nc>
      <ndxf>
        <font>
          <b/>
          <sz val="12"/>
          <color theme="1"/>
          <name val="Times New Roman"/>
          <scheme val="none"/>
        </font>
        <numFmt numFmtId="3" formatCode="#,##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top style="thin">
            <color indexed="64"/>
          </top>
          <bottom style="medium">
            <color indexed="64"/>
          </bottom>
        </border>
      </ndxf>
    </rcc>
  </rrc>
  <rrc rId="1222" sId="1" ref="E1:E1048576" action="deleteCol">
    <rfmt sheetId="1" xfDxf="1" sqref="E1:E1048576" start="0" length="0"/>
    <rcc rId="0" sId="1" dxf="1">
      <nc r="E9">
        <f>E10+E11+E12+E13+E14+E15+E16</f>
      </nc>
      <ndxf>
        <font>
          <b/>
          <sz val="12"/>
          <color theme="1"/>
          <name val="Times New Roman"/>
          <scheme val="none"/>
        </font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E10">
        <v>2531636</v>
      </nc>
      <ndxf>
        <font>
          <i/>
          <sz val="12"/>
          <color theme="1"/>
          <name val="Times New Roman"/>
          <scheme val="none"/>
        </font>
        <numFmt numFmtId="3" formatCode="#,##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 numFmtId="4">
      <nc r="E11">
        <v>2093516</v>
      </nc>
      <ndxf>
        <font>
          <i/>
          <sz val="12"/>
          <color theme="1"/>
          <name val="Times New Roman"/>
          <scheme val="none"/>
        </font>
        <numFmt numFmtId="3" formatCode="#,##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 numFmtId="4">
      <nc r="E12">
        <v>56808295</v>
      </nc>
      <ndxf>
        <font>
          <i/>
          <sz val="12"/>
          <color theme="1"/>
          <name val="Times New Roman"/>
          <scheme val="none"/>
        </font>
        <numFmt numFmtId="3" formatCode="#,##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 numFmtId="4">
      <nc r="E13">
        <v>6901.18</v>
      </nc>
      <ndxf>
        <font>
          <i/>
          <sz val="12"/>
          <color theme="1"/>
          <name val="Times New Roman"/>
          <scheme val="none"/>
        </font>
        <numFmt numFmtId="3" formatCode="#,##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 numFmtId="4">
      <nc r="E14">
        <v>9633092</v>
      </nc>
      <ndxf>
        <font>
          <i/>
          <sz val="12"/>
          <color theme="1"/>
          <name val="Times New Roman"/>
          <scheme val="none"/>
        </font>
        <numFmt numFmtId="3" formatCode="#,##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 numFmtId="4">
      <nc r="E15">
        <v>942876</v>
      </nc>
      <ndxf>
        <font>
          <i/>
          <sz val="12"/>
          <color theme="1"/>
          <name val="Times New Roman"/>
          <scheme val="none"/>
        </font>
        <numFmt numFmtId="3" formatCode="#,##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s="1" dxf="1" numFmtId="4">
      <nc r="E16">
        <v>37214604.159999996</v>
      </nc>
      <ndxf>
        <font>
          <i/>
          <sz val="12"/>
          <color theme="1"/>
          <name val="Times New Roman"/>
          <scheme val="none"/>
        </font>
        <numFmt numFmtId="3" formatCode="#,##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E17">
        <f>E18</f>
      </nc>
      <ndxf>
        <font>
          <b/>
          <sz val="12"/>
          <color theme="1"/>
          <name val="Times New Roman"/>
          <scheme val="none"/>
        </font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E18">
        <v>841000</v>
      </nc>
      <ndxf>
        <font>
          <i/>
          <sz val="12"/>
          <color theme="1"/>
          <name val="Times New Roman"/>
          <scheme val="none"/>
        </font>
        <numFmt numFmtId="3" formatCode="#,##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E19">
        <f>E20</f>
      </nc>
      <ndxf>
        <font>
          <b/>
          <sz val="12"/>
          <color theme="1"/>
          <name val="Times New Roman"/>
          <scheme val="none"/>
        </font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E20">
        <v>0</v>
      </nc>
      <ndxf>
        <font>
          <i/>
          <sz val="12"/>
          <color theme="1"/>
          <name val="Times New Roman"/>
          <scheme val="none"/>
        </font>
        <numFmt numFmtId="3" formatCode="#,##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E21">
        <f>E22+E23+E24</f>
      </nc>
      <ndxf>
        <font>
          <b/>
          <sz val="12"/>
          <color theme="1"/>
          <name val="Times New Roman"/>
          <scheme val="none"/>
        </font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E22">
        <v>164032.65</v>
      </nc>
      <ndxf>
        <font>
          <i/>
          <sz val="12"/>
          <color theme="1"/>
          <name val="Times New Roman"/>
          <scheme val="none"/>
        </font>
        <numFmt numFmtId="3" formatCode="#,##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E23">
        <v>3387.08</v>
      </nc>
      <ndxf>
        <font>
          <i/>
          <sz val="12"/>
          <color theme="1"/>
          <name val="Times New Roman"/>
          <scheme val="none"/>
        </font>
        <numFmt numFmtId="3" formatCode="#,##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E24">
        <v>21317170</v>
      </nc>
      <ndxf>
        <font>
          <i/>
          <sz val="12"/>
          <color theme="1"/>
          <name val="Times New Roman"/>
          <scheme val="none"/>
        </font>
        <numFmt numFmtId="3" formatCode="#,##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">
        <f>E26+E27+E28+E29</f>
      </nc>
      <ndxf>
        <font>
          <b/>
          <sz val="12"/>
          <color theme="1"/>
          <name val="Times New Roman"/>
          <scheme val="none"/>
        </font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E26">
        <v>0</v>
      </nc>
      <ndxf>
        <font>
          <i/>
          <sz val="12"/>
          <color theme="1"/>
          <name val="Times New Roman"/>
          <scheme val="none"/>
        </font>
        <numFmt numFmtId="3" formatCode="#,##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E27">
        <v>0</v>
      </nc>
      <ndxf>
        <font>
          <i/>
          <sz val="12"/>
          <color theme="1"/>
          <name val="Times New Roman"/>
          <scheme val="none"/>
        </font>
        <numFmt numFmtId="3" formatCode="#,##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E28">
        <v>6631766.2400000002</v>
      </nc>
      <ndxf>
        <font>
          <i/>
          <sz val="12"/>
          <color theme="1"/>
          <name val="Times New Roman"/>
          <scheme val="none"/>
        </font>
        <numFmt numFmtId="3" formatCode="#,##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E29">
        <v>83725.440000000002</v>
      </nc>
      <ndxf>
        <font>
          <i/>
          <sz val="12"/>
          <color theme="1"/>
          <name val="Times New Roman"/>
          <scheme val="none"/>
        </font>
        <numFmt numFmtId="3" formatCode="#,##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">
        <f>E31+E32+E33+E34+E35</f>
      </nc>
      <ndxf>
        <font>
          <b/>
          <sz val="12"/>
          <color theme="1"/>
          <name val="Times New Roman"/>
          <scheme val="none"/>
        </font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E31">
        <v>104519769</v>
      </nc>
      <ndxf>
        <font>
          <i/>
          <sz val="12"/>
          <color theme="1"/>
          <name val="Times New Roman"/>
          <scheme val="none"/>
        </font>
        <numFmt numFmtId="3" formatCode="#,##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E32">
        <v>189684623.19999999</v>
      </nc>
      <ndxf>
        <font>
          <i/>
          <sz val="12"/>
          <color theme="1"/>
          <name val="Times New Roman"/>
          <scheme val="none"/>
        </font>
        <numFmt numFmtId="3" formatCode="#,##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E33">
        <v>27691495.84</v>
      </nc>
      <ndxf>
        <font>
          <i/>
          <sz val="12"/>
          <color theme="1"/>
          <name val="Times New Roman"/>
          <scheme val="none"/>
        </font>
        <numFmt numFmtId="3" formatCode="#,##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E34">
        <v>0</v>
      </nc>
      <ndxf>
        <font>
          <i/>
          <sz val="12"/>
          <color theme="1"/>
          <name val="Times New Roman"/>
          <scheme val="none"/>
        </font>
        <numFmt numFmtId="3" formatCode="#,##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E35">
        <v>18365485</v>
      </nc>
      <ndxf>
        <font>
          <i/>
          <sz val="12"/>
          <color theme="1"/>
          <name val="Times New Roman"/>
          <scheme val="none"/>
        </font>
        <numFmt numFmtId="3" formatCode="#,##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">
        <f>E37</f>
      </nc>
      <ndxf>
        <font>
          <b/>
          <sz val="12"/>
          <color theme="1"/>
          <name val="Times New Roman"/>
          <scheme val="none"/>
        </font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E37">
        <v>18357412.620000001</v>
      </nc>
      <ndxf>
        <font>
          <i/>
          <sz val="12"/>
          <color theme="1"/>
          <name val="Times New Roman"/>
          <scheme val="none"/>
        </font>
        <numFmt numFmtId="3" formatCode="#,##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">
        <f>E39+E40</f>
      </nc>
      <ndxf>
        <font>
          <b/>
          <sz val="12"/>
          <color theme="1"/>
          <name val="Times New Roman"/>
          <scheme val="none"/>
        </font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E39">
        <v>4160000</v>
      </nc>
      <ndxf>
        <font>
          <i/>
          <sz val="12"/>
          <color theme="1"/>
          <name val="Times New Roman"/>
          <scheme val="none"/>
        </font>
        <numFmt numFmtId="3" formatCode="#,##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s="1" dxf="1" numFmtId="4">
      <nc r="E40">
        <v>37066788.810000002</v>
      </nc>
      <ndxf>
        <font>
          <i/>
          <sz val="12"/>
          <color theme="1"/>
          <name val="Times New Roman"/>
          <scheme val="none"/>
        </font>
        <numFmt numFmtId="3" formatCode="#,##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dxf="1">
      <nc r="E41">
        <f>E42</f>
      </nc>
      <ndxf>
        <font>
          <b/>
          <sz val="12"/>
          <color theme="1"/>
          <name val="Times New Roman"/>
          <scheme val="none"/>
        </font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E42">
        <v>112300</v>
      </nc>
      <ndxf>
        <font>
          <i/>
          <sz val="12"/>
          <color theme="1"/>
          <name val="Times New Roman"/>
          <scheme val="none"/>
        </font>
        <numFmt numFmtId="3" formatCode="#,##0"/>
        <fill>
          <patternFill patternType="solid">
            <bgColor theme="9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">
        <f>E44</f>
      </nc>
      <ndxf>
        <font>
          <b/>
          <sz val="12"/>
          <color theme="1"/>
          <name val="Times New Roman"/>
          <scheme val="none"/>
        </font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E44">
        <v>942577</v>
      </nc>
      <ndxf>
        <font>
          <i/>
          <sz val="12"/>
          <color theme="1"/>
          <name val="Times New Roman"/>
          <scheme val="none"/>
        </font>
        <numFmt numFmtId="3" formatCode="#,##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">
        <f>E46</f>
      </nc>
      <ndxf>
        <font>
          <b/>
          <sz val="12"/>
          <color theme="1"/>
          <name val="Times New Roman"/>
          <scheme val="none"/>
        </font>
        <numFmt numFmtId="3" formatCode="#,##0"/>
        <fill>
          <patternFill patternType="solid">
            <bgColor theme="9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E46">
        <v>25000</v>
      </nc>
      <ndxf>
        <font>
          <i/>
          <sz val="12"/>
          <color theme="1"/>
          <name val="Times New Roman"/>
          <scheme val="none"/>
        </font>
        <numFmt numFmtId="3" formatCode="#,##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">
        <f>E9+E17+E19+E21+E25+E30+E36+E38+E41+E43+E45</f>
      </nc>
      <ndxf>
        <font>
          <b/>
          <sz val="12"/>
          <color theme="1"/>
          <name val="Times New Roman"/>
          <scheme val="none"/>
        </font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E48">
        <v>-6000000</v>
      </nc>
      <ndxf>
        <font>
          <b/>
          <sz val="12"/>
          <color theme="1"/>
          <name val="Times New Roman"/>
          <scheme val="none"/>
        </font>
        <numFmt numFmtId="3" formatCode="#,##0"/>
        <fill>
          <patternFill patternType="solid">
            <bgColor theme="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</rrc>
  <rcv guid="{A359B9AA-6A09-4465-AE36-C791DDF6A00A}" action="delete"/>
  <rcv guid="{A359B9AA-6A09-4465-AE36-C791DDF6A00A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2"/>
  <sheetViews>
    <sheetView tabSelected="1" topLeftCell="A25" workbookViewId="0">
      <selection activeCell="G18" sqref="G18"/>
    </sheetView>
  </sheetViews>
  <sheetFormatPr defaultRowHeight="14.4" x14ac:dyDescent="0.3"/>
  <cols>
    <col min="1" max="1" width="70.33203125" customWidth="1"/>
    <col min="2" max="2" width="20.44140625" style="23" customWidth="1"/>
    <col min="3" max="3" width="18.5546875" customWidth="1"/>
    <col min="4" max="4" width="20.77734375" customWidth="1"/>
  </cols>
  <sheetData>
    <row r="1" spans="1:4" ht="14.4" customHeight="1" x14ac:dyDescent="0.3">
      <c r="B1" s="39" t="s">
        <v>39</v>
      </c>
      <c r="C1" s="39"/>
      <c r="D1" s="39"/>
    </row>
    <row r="2" spans="1:4" ht="48" customHeight="1" x14ac:dyDescent="0.3">
      <c r="B2" s="39"/>
      <c r="C2" s="39"/>
      <c r="D2" s="39"/>
    </row>
    <row r="3" spans="1:4" ht="15.6" x14ac:dyDescent="0.3">
      <c r="A3" s="37" t="s">
        <v>40</v>
      </c>
      <c r="B3" s="37"/>
      <c r="C3" s="37"/>
      <c r="D3" s="37"/>
    </row>
    <row r="4" spans="1:4" ht="15.6" x14ac:dyDescent="0.3">
      <c r="A4" s="37" t="s">
        <v>41</v>
      </c>
      <c r="B4" s="37"/>
      <c r="C4" s="37"/>
      <c r="D4" s="37"/>
    </row>
    <row r="5" spans="1:4" ht="15.6" x14ac:dyDescent="0.3">
      <c r="A5" s="3"/>
      <c r="B5" s="38" t="s">
        <v>0</v>
      </c>
      <c r="C5" s="38"/>
      <c r="D5" s="38"/>
    </row>
    <row r="6" spans="1:4" ht="31.8" customHeight="1" x14ac:dyDescent="0.3">
      <c r="A6" s="1" t="s">
        <v>45</v>
      </c>
      <c r="B6" s="19" t="s">
        <v>42</v>
      </c>
      <c r="C6" s="20" t="s">
        <v>43</v>
      </c>
      <c r="D6" s="20" t="s">
        <v>44</v>
      </c>
    </row>
    <row r="7" spans="1:4" ht="15.6" x14ac:dyDescent="0.3">
      <c r="A7" s="1">
        <v>1</v>
      </c>
      <c r="B7" s="19">
        <v>2</v>
      </c>
      <c r="C7" s="20">
        <v>3</v>
      </c>
      <c r="D7" s="20">
        <v>4</v>
      </c>
    </row>
    <row r="8" spans="1:4" ht="15.6" x14ac:dyDescent="0.3">
      <c r="A8" s="2" t="s">
        <v>1</v>
      </c>
      <c r="B8" s="24"/>
      <c r="C8" s="4"/>
      <c r="D8" s="4"/>
    </row>
    <row r="9" spans="1:4" ht="22.2" customHeight="1" x14ac:dyDescent="0.3">
      <c r="A9" s="5" t="s">
        <v>2</v>
      </c>
      <c r="B9" s="25">
        <f>B10+B11+B12+B13+B14+B15+B16</f>
        <v>115578.398</v>
      </c>
      <c r="C9" s="25">
        <f t="shared" ref="C9:D9" si="0">C10+C11+C12+C13+C14+C15+C16</f>
        <v>109216.03</v>
      </c>
      <c r="D9" s="25">
        <f t="shared" si="0"/>
        <v>109230.91</v>
      </c>
    </row>
    <row r="10" spans="1:4" ht="31.2" x14ac:dyDescent="0.3">
      <c r="A10" s="6" t="s">
        <v>14</v>
      </c>
      <c r="B10" s="26">
        <v>2664.88</v>
      </c>
      <c r="C10" s="27">
        <v>2531.64</v>
      </c>
      <c r="D10" s="27">
        <v>2531.64</v>
      </c>
    </row>
    <row r="11" spans="1:4" ht="46.8" x14ac:dyDescent="0.3">
      <c r="A11" s="6" t="s">
        <v>15</v>
      </c>
      <c r="B11" s="26">
        <v>2220.35</v>
      </c>
      <c r="C11" s="27">
        <v>2093.52</v>
      </c>
      <c r="D11" s="27">
        <v>2093.52</v>
      </c>
    </row>
    <row r="12" spans="1:4" ht="46.8" x14ac:dyDescent="0.3">
      <c r="A12" s="7" t="s">
        <v>16</v>
      </c>
      <c r="B12" s="26">
        <v>60270.14</v>
      </c>
      <c r="C12" s="27">
        <v>56808.29</v>
      </c>
      <c r="D12" s="27">
        <v>56808.29</v>
      </c>
    </row>
    <row r="13" spans="1:4" ht="15.6" x14ac:dyDescent="0.3">
      <c r="A13" s="8" t="s">
        <v>17</v>
      </c>
      <c r="B13" s="26">
        <v>16.908000000000001</v>
      </c>
      <c r="C13" s="27">
        <v>113.24</v>
      </c>
      <c r="D13" s="27">
        <v>6.9</v>
      </c>
    </row>
    <row r="14" spans="1:4" ht="46.8" x14ac:dyDescent="0.3">
      <c r="A14" s="6" t="s">
        <v>18</v>
      </c>
      <c r="B14" s="26">
        <v>10216.709999999999</v>
      </c>
      <c r="C14" s="27">
        <v>9633.09</v>
      </c>
      <c r="D14" s="27">
        <v>9633.09</v>
      </c>
    </row>
    <row r="15" spans="1:4" ht="15.6" x14ac:dyDescent="0.3">
      <c r="A15" s="9" t="s">
        <v>19</v>
      </c>
      <c r="B15" s="26">
        <v>1000</v>
      </c>
      <c r="C15" s="27">
        <v>942.87</v>
      </c>
      <c r="D15" s="27">
        <v>942.87</v>
      </c>
    </row>
    <row r="16" spans="1:4" ht="15.6" x14ac:dyDescent="0.3">
      <c r="A16" s="10" t="s">
        <v>20</v>
      </c>
      <c r="B16" s="26">
        <v>39189.410000000003</v>
      </c>
      <c r="C16" s="28">
        <v>37093.379999999997</v>
      </c>
      <c r="D16" s="27">
        <v>37214.6</v>
      </c>
    </row>
    <row r="17" spans="1:4" ht="15.6" x14ac:dyDescent="0.3">
      <c r="A17" s="36" t="s">
        <v>47</v>
      </c>
      <c r="B17" s="25">
        <f>B18</f>
        <v>800.59</v>
      </c>
      <c r="C17" s="25">
        <f t="shared" ref="C17:D17" si="1">C18</f>
        <v>808.91</v>
      </c>
      <c r="D17" s="25">
        <f t="shared" si="1"/>
        <v>841</v>
      </c>
    </row>
    <row r="18" spans="1:4" ht="15.6" x14ac:dyDescent="0.3">
      <c r="A18" s="10" t="s">
        <v>48</v>
      </c>
      <c r="B18" s="26">
        <v>800.59</v>
      </c>
      <c r="C18" s="28">
        <v>808.91</v>
      </c>
      <c r="D18" s="27">
        <v>841</v>
      </c>
    </row>
    <row r="19" spans="1:4" ht="31.2" x14ac:dyDescent="0.3">
      <c r="A19" s="5" t="s">
        <v>3</v>
      </c>
      <c r="B19" s="25">
        <f>B20</f>
        <v>1000</v>
      </c>
      <c r="C19" s="25">
        <f>C20</f>
        <v>0</v>
      </c>
      <c r="D19" s="25">
        <f>D20</f>
        <v>0</v>
      </c>
    </row>
    <row r="20" spans="1:4" ht="31.2" x14ac:dyDescent="0.3">
      <c r="A20" s="11" t="s">
        <v>46</v>
      </c>
      <c r="B20" s="26">
        <v>1000</v>
      </c>
      <c r="C20" s="27">
        <v>0</v>
      </c>
      <c r="D20" s="27">
        <v>0</v>
      </c>
    </row>
    <row r="21" spans="1:4" ht="15.6" x14ac:dyDescent="0.3">
      <c r="A21" s="12" t="s">
        <v>4</v>
      </c>
      <c r="B21" s="25">
        <f>B22+B23+B24</f>
        <v>29786.789999999997</v>
      </c>
      <c r="C21" s="25">
        <f t="shared" ref="C21:D21" si="2">C22+C23+C24</f>
        <v>21484.589999999997</v>
      </c>
      <c r="D21" s="25">
        <f t="shared" si="2"/>
        <v>21484.589999999997</v>
      </c>
    </row>
    <row r="22" spans="1:4" ht="15.6" x14ac:dyDescent="0.3">
      <c r="A22" s="6" t="s">
        <v>23</v>
      </c>
      <c r="B22" s="26">
        <v>164.03</v>
      </c>
      <c r="C22" s="29">
        <v>164.03</v>
      </c>
      <c r="D22" s="29">
        <v>164.03</v>
      </c>
    </row>
    <row r="23" spans="1:4" ht="15.6" x14ac:dyDescent="0.3">
      <c r="A23" s="6" t="s">
        <v>24</v>
      </c>
      <c r="B23" s="26">
        <v>3.39</v>
      </c>
      <c r="C23" s="29">
        <v>3.39</v>
      </c>
      <c r="D23" s="29">
        <v>3.39</v>
      </c>
    </row>
    <row r="24" spans="1:4" ht="15.6" x14ac:dyDescent="0.3">
      <c r="A24" s="6" t="s">
        <v>25</v>
      </c>
      <c r="B24" s="26">
        <v>29619.37</v>
      </c>
      <c r="C24" s="29">
        <v>21317.17</v>
      </c>
      <c r="D24" s="29">
        <v>21317.17</v>
      </c>
    </row>
    <row r="25" spans="1:4" ht="15.6" x14ac:dyDescent="0.3">
      <c r="A25" s="13" t="s">
        <v>5</v>
      </c>
      <c r="B25" s="25">
        <f>B26+B27+B28+B29</f>
        <v>10755.72</v>
      </c>
      <c r="C25" s="25">
        <f t="shared" ref="C25:D25" si="3">C26+C27+C28+C29</f>
        <v>6712.27</v>
      </c>
      <c r="D25" s="25">
        <f t="shared" si="3"/>
        <v>6715.49</v>
      </c>
    </row>
    <row r="26" spans="1:4" ht="15.6" x14ac:dyDescent="0.3">
      <c r="A26" s="6" t="s">
        <v>26</v>
      </c>
      <c r="B26" s="26">
        <v>2500</v>
      </c>
      <c r="C26" s="29">
        <v>0</v>
      </c>
      <c r="D26" s="29">
        <v>0</v>
      </c>
    </row>
    <row r="27" spans="1:4" ht="15.6" x14ac:dyDescent="0.3">
      <c r="A27" s="6" t="s">
        <v>27</v>
      </c>
      <c r="B27" s="26">
        <v>869.84</v>
      </c>
      <c r="C27" s="29">
        <v>0</v>
      </c>
      <c r="D27" s="29">
        <v>0</v>
      </c>
    </row>
    <row r="28" spans="1:4" ht="15.6" x14ac:dyDescent="0.3">
      <c r="A28" s="6" t="s">
        <v>28</v>
      </c>
      <c r="B28" s="26">
        <v>7306.17</v>
      </c>
      <c r="C28" s="29">
        <v>6631.76</v>
      </c>
      <c r="D28" s="29">
        <v>6631.76</v>
      </c>
    </row>
    <row r="29" spans="1:4" ht="15.6" x14ac:dyDescent="0.3">
      <c r="A29" s="6" t="s">
        <v>29</v>
      </c>
      <c r="B29" s="26">
        <v>79.709999999999994</v>
      </c>
      <c r="C29" s="29">
        <v>80.510000000000005</v>
      </c>
      <c r="D29" s="29">
        <v>83.73</v>
      </c>
    </row>
    <row r="30" spans="1:4" ht="15.6" x14ac:dyDescent="0.3">
      <c r="A30" s="14" t="s">
        <v>6</v>
      </c>
      <c r="B30" s="25">
        <f>B31+B32+B33+B34+B35</f>
        <v>529047.99</v>
      </c>
      <c r="C30" s="25">
        <f t="shared" ref="C30:D30" si="4">C31+C32+C33+C34+C35</f>
        <v>330338.55</v>
      </c>
      <c r="D30" s="25">
        <f t="shared" si="4"/>
        <v>340261.38</v>
      </c>
    </row>
    <row r="31" spans="1:4" ht="15.6" x14ac:dyDescent="0.3">
      <c r="A31" s="11" t="s">
        <v>30</v>
      </c>
      <c r="B31" s="26">
        <v>100474.32</v>
      </c>
      <c r="C31" s="29">
        <v>100918.26</v>
      </c>
      <c r="D31" s="29">
        <v>104519.77</v>
      </c>
    </row>
    <row r="32" spans="1:4" ht="15.6" x14ac:dyDescent="0.3">
      <c r="A32" s="11" t="s">
        <v>31</v>
      </c>
      <c r="B32" s="26">
        <v>378871.7</v>
      </c>
      <c r="C32" s="29">
        <v>184008.34</v>
      </c>
      <c r="D32" s="29">
        <v>189684.62</v>
      </c>
    </row>
    <row r="33" spans="1:4" ht="15.6" x14ac:dyDescent="0.3">
      <c r="A33" s="11" t="s">
        <v>32</v>
      </c>
      <c r="B33" s="26">
        <v>28258.34</v>
      </c>
      <c r="C33" s="29">
        <v>27129.45</v>
      </c>
      <c r="D33" s="29">
        <v>27691.5</v>
      </c>
    </row>
    <row r="34" spans="1:4" ht="15.6" x14ac:dyDescent="0.3">
      <c r="A34" s="11" t="s">
        <v>22</v>
      </c>
      <c r="B34" s="26">
        <v>2209.6</v>
      </c>
      <c r="C34" s="29">
        <v>0</v>
      </c>
      <c r="D34" s="29">
        <v>0</v>
      </c>
    </row>
    <row r="35" spans="1:4" ht="15.6" x14ac:dyDescent="0.3">
      <c r="A35" s="11" t="s">
        <v>33</v>
      </c>
      <c r="B35" s="26">
        <v>19234.03</v>
      </c>
      <c r="C35" s="29">
        <v>18282.5</v>
      </c>
      <c r="D35" s="29">
        <v>18365.490000000002</v>
      </c>
    </row>
    <row r="36" spans="1:4" ht="15.6" x14ac:dyDescent="0.3">
      <c r="A36" s="16" t="s">
        <v>7</v>
      </c>
      <c r="B36" s="25">
        <f>B37</f>
        <v>22795.41</v>
      </c>
      <c r="C36" s="25">
        <f t="shared" ref="C36:D36" si="5">C37</f>
        <v>18357.41</v>
      </c>
      <c r="D36" s="25">
        <f t="shared" si="5"/>
        <v>18357.41</v>
      </c>
    </row>
    <row r="37" spans="1:4" ht="15.6" x14ac:dyDescent="0.3">
      <c r="A37" s="6" t="s">
        <v>35</v>
      </c>
      <c r="B37" s="26">
        <v>22795.41</v>
      </c>
      <c r="C37" s="29">
        <v>18357.41</v>
      </c>
      <c r="D37" s="29">
        <v>18357.41</v>
      </c>
    </row>
    <row r="38" spans="1:4" ht="15.6" x14ac:dyDescent="0.3">
      <c r="A38" s="17" t="s">
        <v>8</v>
      </c>
      <c r="B38" s="25">
        <f>B39+B40</f>
        <v>42232.97</v>
      </c>
      <c r="C38" s="25">
        <f t="shared" ref="C38:D38" si="6">C39+C40</f>
        <v>41049.019999999997</v>
      </c>
      <c r="D38" s="25">
        <f t="shared" si="6"/>
        <v>41226.79</v>
      </c>
    </row>
    <row r="39" spans="1:4" ht="15.6" x14ac:dyDescent="0.3">
      <c r="A39" s="9" t="s">
        <v>38</v>
      </c>
      <c r="B39" s="26">
        <v>4160</v>
      </c>
      <c r="C39" s="30">
        <v>4160</v>
      </c>
      <c r="D39" s="30">
        <v>4160</v>
      </c>
    </row>
    <row r="40" spans="1:4" ht="15.6" x14ac:dyDescent="0.3">
      <c r="A40" s="9" t="s">
        <v>37</v>
      </c>
      <c r="B40" s="26">
        <v>38072.97</v>
      </c>
      <c r="C40" s="30">
        <v>36889.019999999997</v>
      </c>
      <c r="D40" s="30">
        <v>37066.79</v>
      </c>
    </row>
    <row r="41" spans="1:4" ht="15.6" x14ac:dyDescent="0.3">
      <c r="A41" s="8" t="s">
        <v>9</v>
      </c>
      <c r="B41" s="25">
        <f>B42</f>
        <v>3402.6</v>
      </c>
      <c r="C41" s="25">
        <f t="shared" ref="C41:D41" si="7">C42</f>
        <v>112.3</v>
      </c>
      <c r="D41" s="25">
        <f t="shared" si="7"/>
        <v>112.3</v>
      </c>
    </row>
    <row r="42" spans="1:4" ht="15.6" x14ac:dyDescent="0.3">
      <c r="A42" s="6" t="s">
        <v>36</v>
      </c>
      <c r="B42" s="26">
        <v>3402.6</v>
      </c>
      <c r="C42" s="31">
        <v>112.3</v>
      </c>
      <c r="D42" s="31">
        <v>112.3</v>
      </c>
    </row>
    <row r="43" spans="1:4" ht="15.6" x14ac:dyDescent="0.3">
      <c r="A43" s="8" t="s">
        <v>10</v>
      </c>
      <c r="B43" s="25">
        <f>B44</f>
        <v>1000</v>
      </c>
      <c r="C43" s="25">
        <f t="shared" ref="C43:D43" si="8">C44</f>
        <v>942.58</v>
      </c>
      <c r="D43" s="25">
        <f t="shared" si="8"/>
        <v>942.58</v>
      </c>
    </row>
    <row r="44" spans="1:4" ht="15.6" x14ac:dyDescent="0.3">
      <c r="A44" s="6" t="s">
        <v>21</v>
      </c>
      <c r="B44" s="26">
        <v>1000</v>
      </c>
      <c r="C44" s="29">
        <v>942.58</v>
      </c>
      <c r="D44" s="29">
        <v>942.58</v>
      </c>
    </row>
    <row r="45" spans="1:4" ht="15.6" x14ac:dyDescent="0.3">
      <c r="A45" s="12" t="s">
        <v>11</v>
      </c>
      <c r="B45" s="25">
        <f>B46</f>
        <v>25</v>
      </c>
      <c r="C45" s="32">
        <f>C46</f>
        <v>25</v>
      </c>
      <c r="D45" s="32">
        <f>D46</f>
        <v>25</v>
      </c>
    </row>
    <row r="46" spans="1:4" ht="31.2" x14ac:dyDescent="0.3">
      <c r="A46" s="9" t="s">
        <v>34</v>
      </c>
      <c r="B46" s="26">
        <v>25</v>
      </c>
      <c r="C46" s="29">
        <v>25</v>
      </c>
      <c r="D46" s="29">
        <v>25</v>
      </c>
    </row>
    <row r="47" spans="1:4" ht="15.6" x14ac:dyDescent="0.3">
      <c r="A47" s="15" t="s">
        <v>12</v>
      </c>
      <c r="B47" s="25">
        <f>B9+B17+B19+B21+B25+B30+B36+B38+B41+B43+B45</f>
        <v>756425.46799999999</v>
      </c>
      <c r="C47" s="25">
        <f t="shared" ref="C47:D47" si="9">C9+C17+C19+C21+C25+C30+C36+C38+C41+C43+C45</f>
        <v>529046.65999999992</v>
      </c>
      <c r="D47" s="25">
        <f t="shared" si="9"/>
        <v>539197.44999999995</v>
      </c>
    </row>
    <row r="48" spans="1:4" ht="16.2" thickBot="1" x14ac:dyDescent="0.35">
      <c r="A48" s="18" t="s">
        <v>13</v>
      </c>
      <c r="B48" s="33">
        <v>8311.4500000000007</v>
      </c>
      <c r="C48" s="34">
        <v>6000</v>
      </c>
      <c r="D48" s="35">
        <v>6000</v>
      </c>
    </row>
    <row r="52" spans="3:4" ht="15.6" x14ac:dyDescent="0.3">
      <c r="C52" s="21"/>
      <c r="D52" s="22"/>
    </row>
  </sheetData>
  <customSheetViews>
    <customSheetView guid="{A359B9AA-6A09-4465-AE36-C791DDF6A00A}" topLeftCell="A25">
      <selection activeCell="G18" sqref="G18"/>
      <pageMargins left="0.7" right="0.7" top="0.75" bottom="0.75" header="0.3" footer="0.3"/>
      <pageSetup paperSize="9" orientation="portrait" horizontalDpi="4294967295" verticalDpi="4294967295" r:id="rId1"/>
    </customSheetView>
    <customSheetView guid="{3D41C42A-06F3-41D8-AFF8-F530D990D72D}" topLeftCell="A49">
      <selection activeCell="D54" sqref="D54:D56"/>
      <pageMargins left="0.7" right="0.7" top="0.75" bottom="0.75" header="0.3" footer="0.3"/>
      <pageSetup paperSize="9" orientation="portrait" horizontalDpi="4294967295" verticalDpi="4294967295" r:id="rId2"/>
    </customSheetView>
    <customSheetView guid="{23D43619-2110-4C99-A33F-B572F268DD56}" scale="110" topLeftCell="A13">
      <selection activeCell="D50" sqref="D50:D53"/>
      <pageMargins left="0.7" right="0.7" top="0.75" bottom="0.75" header="0.3" footer="0.3"/>
      <pageSetup paperSize="9" orientation="portrait" horizontalDpi="4294967295" verticalDpi="4294967295" r:id="rId3"/>
    </customSheetView>
    <customSheetView guid="{204D67C0-2183-4982-A59F-620EE8D5162A}" topLeftCell="A25">
      <selection activeCell="A35" sqref="A35"/>
      <pageMargins left="0.7" right="0.7" top="0.75" bottom="0.75" header="0.3" footer="0.3"/>
      <pageSetup paperSize="9" orientation="portrait" horizontalDpi="4294967295" verticalDpi="4294967295" r:id="rId4"/>
    </customSheetView>
    <customSheetView guid="{EF1B8546-745B-4616-B138-3BA9C978D9A4}" topLeftCell="A13">
      <selection activeCell="C16" sqref="C16"/>
      <pageMargins left="0.7" right="0.7" top="0.75" bottom="0.75" header="0.3" footer="0.3"/>
      <pageSetup paperSize="9" orientation="portrait" horizontalDpi="4294967295" verticalDpi="4294967295" r:id="rId5"/>
    </customSheetView>
    <customSheetView guid="{DA4BF7C1-0C0B-4DD8-B7AF-3C1874D0325D}">
      <selection activeCell="E10" sqref="E10"/>
      <pageMargins left="0.7" right="0.7" top="0.75" bottom="0.75" header="0.3" footer="0.3"/>
      <pageSetup paperSize="9" orientation="portrait" horizontalDpi="4294967295" verticalDpi="4294967295" r:id="rId6"/>
    </customSheetView>
    <customSheetView guid="{6D8EAC86-EF2B-458B-8B6B-072F21270323}" topLeftCell="A22">
      <selection activeCell="C23" sqref="C23"/>
      <pageMargins left="0.7" right="0.7" top="0.75" bottom="0.75" header="0.3" footer="0.3"/>
      <pageSetup paperSize="9" orientation="portrait" horizontalDpi="4294967295" verticalDpi="4294967295" r:id="rId7"/>
    </customSheetView>
    <customSheetView guid="{4E22CE62-5F42-4C4F-AAFF-B2C7570F32D6}">
      <pane xSplit="1" ySplit="7" topLeftCell="B33" activePane="bottomRight" state="frozen"/>
      <selection pane="bottomRight" activeCell="B8" sqref="B8"/>
      <pageMargins left="0.7" right="0.7" top="0.75" bottom="0.75" header="0.3" footer="0.3"/>
      <pageSetup paperSize="9" orientation="portrait" horizontalDpi="4294967295" verticalDpi="4294967295" r:id="rId8"/>
    </customSheetView>
    <customSheetView guid="{421C2E58-9477-4ADE-A7C3-A95AA011404A}" topLeftCell="A16">
      <selection activeCell="D21" sqref="D21:D22"/>
      <pageMargins left="0.7" right="0.7" top="0.75" bottom="0.75" header="0.3" footer="0.3"/>
      <pageSetup paperSize="9" orientation="portrait" horizontalDpi="4294967295" verticalDpi="4294967295" r:id="rId9"/>
    </customSheetView>
    <customSheetView guid="{A934F598-F282-4DDD-9376-C9AA1B6363BA}">
      <selection activeCell="L11" sqref="K11:L11"/>
      <pageMargins left="0.7" right="0.7" top="0.75" bottom="0.75" header="0.3" footer="0.3"/>
      <pageSetup paperSize="9" orientation="portrait" horizontalDpi="4294967295" verticalDpi="4294967295" r:id="rId10"/>
    </customSheetView>
    <customSheetView guid="{92D78C87-B91D-4FF4-8735-9A7F9FEDCD4E}" scale="110" topLeftCell="A28">
      <selection activeCell="K39" sqref="K39"/>
      <pageMargins left="0.7" right="0.7" top="0.75" bottom="0.75" header="0.3" footer="0.3"/>
      <pageSetup paperSize="9" orientation="portrait" horizontalDpi="4294967295" verticalDpi="4294967295" r:id="rId11"/>
    </customSheetView>
    <customSheetView guid="{F3B10967-F48C-4ABC-91FF-B8D91C56B9D3}" topLeftCell="A46">
      <selection activeCell="B58" sqref="B58:I59"/>
      <pageMargins left="0.7" right="0.7" top="0.75" bottom="0.75" header="0.3" footer="0.3"/>
      <pageSetup paperSize="9" orientation="portrait" horizontalDpi="4294967295" verticalDpi="4294967295" r:id="rId12"/>
    </customSheetView>
    <customSheetView guid="{A0894C77-4742-4B83-B9B5-D788ABC215EA}" topLeftCell="A40">
      <selection activeCell="E47" sqref="E47"/>
      <pageMargins left="0.7" right="0.7" top="0.75" bottom="0.75" header="0.3" footer="0.3"/>
      <pageSetup paperSize="9" orientation="portrait" horizontalDpi="4294967295" verticalDpi="4294967295" r:id="rId13"/>
    </customSheetView>
  </customSheetViews>
  <mergeCells count="4">
    <mergeCell ref="A3:D3"/>
    <mergeCell ref="A4:D4"/>
    <mergeCell ref="B5:D5"/>
    <mergeCell ref="B1:D2"/>
  </mergeCells>
  <pageMargins left="0.7" right="0.7" top="0.75" bottom="0.75" header="0.3" footer="0.3"/>
  <pageSetup paperSize="9" orientation="portrait" horizontalDpi="4294967295" verticalDpi="4294967295" r:id="rId1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2" workbookViewId="0"/>
  </sheetViews>
  <sheetFormatPr defaultRowHeight="14.4" x14ac:dyDescent="0.3"/>
  <sheetData/>
  <customSheetViews>
    <customSheetView guid="{A359B9AA-6A09-4465-AE36-C791DDF6A00A}" topLeftCell="A22">
      <pageMargins left="0.7" right="0.7" top="0.75" bottom="0.75" header="0.3" footer="0.3"/>
    </customSheetView>
    <customSheetView guid="{3D41C42A-06F3-41D8-AFF8-F530D990D72D}">
      <pageMargins left="0.7" right="0.7" top="0.75" bottom="0.75" header="0.3" footer="0.3"/>
    </customSheetView>
    <customSheetView guid="{23D43619-2110-4C99-A33F-B572F268DD56}">
      <pageMargins left="0.7" right="0.7" top="0.75" bottom="0.75" header="0.3" footer="0.3"/>
    </customSheetView>
    <customSheetView guid="{204D67C0-2183-4982-A59F-620EE8D5162A}">
      <pageMargins left="0.7" right="0.7" top="0.75" bottom="0.75" header="0.3" footer="0.3"/>
    </customSheetView>
    <customSheetView guid="{EF1B8546-745B-4616-B138-3BA9C978D9A4}">
      <pageMargins left="0.7" right="0.7" top="0.75" bottom="0.75" header="0.3" footer="0.3"/>
    </customSheetView>
    <customSheetView guid="{DA4BF7C1-0C0B-4DD8-B7AF-3C1874D0325D}">
      <pageMargins left="0.7" right="0.7" top="0.75" bottom="0.75" header="0.3" footer="0.3"/>
    </customSheetView>
    <customSheetView guid="{6D8EAC86-EF2B-458B-8B6B-072F21270323}">
      <pageMargins left="0.7" right="0.7" top="0.75" bottom="0.75" header="0.3" footer="0.3"/>
    </customSheetView>
    <customSheetView guid="{4E22CE62-5F42-4C4F-AAFF-B2C7570F32D6}">
      <pageMargins left="0.7" right="0.7" top="0.75" bottom="0.75" header="0.3" footer="0.3"/>
    </customSheetView>
    <customSheetView guid="{421C2E58-9477-4ADE-A7C3-A95AA011404A}">
      <pageMargins left="0.7" right="0.7" top="0.75" bottom="0.75" header="0.3" footer="0.3"/>
    </customSheetView>
    <customSheetView guid="{A934F598-F282-4DDD-9376-C9AA1B6363BA}">
      <pageMargins left="0.7" right="0.7" top="0.75" bottom="0.75" header="0.3" footer="0.3"/>
    </customSheetView>
    <customSheetView guid="{92D78C87-B91D-4FF4-8735-9A7F9FEDCD4E}">
      <pageMargins left="0.7" right="0.7" top="0.75" bottom="0.75" header="0.3" footer="0.3"/>
    </customSheetView>
    <customSheetView guid="{F3B10967-F48C-4ABC-91FF-B8D91C56B9D3}">
      <pageMargins left="0.7" right="0.7" top="0.75" bottom="0.75" header="0.3" footer="0.3"/>
    </customSheetView>
    <customSheetView guid="{A0894C77-4742-4B83-B9B5-D788ABC215EA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customSheetViews>
    <customSheetView guid="{A359B9AA-6A09-4465-AE36-C791DDF6A00A}">
      <pageMargins left="0.7" right="0.7" top="0.75" bottom="0.75" header="0.3" footer="0.3"/>
    </customSheetView>
    <customSheetView guid="{3D41C42A-06F3-41D8-AFF8-F530D990D72D}">
      <pageMargins left="0.7" right="0.7" top="0.75" bottom="0.75" header="0.3" footer="0.3"/>
    </customSheetView>
    <customSheetView guid="{23D43619-2110-4C99-A33F-B572F268DD56}">
      <pageMargins left="0.7" right="0.7" top="0.75" bottom="0.75" header="0.3" footer="0.3"/>
    </customSheetView>
    <customSheetView guid="{204D67C0-2183-4982-A59F-620EE8D5162A}">
      <pageMargins left="0.7" right="0.7" top="0.75" bottom="0.75" header="0.3" footer="0.3"/>
    </customSheetView>
    <customSheetView guid="{EF1B8546-745B-4616-B138-3BA9C978D9A4}">
      <pageMargins left="0.7" right="0.7" top="0.75" bottom="0.75" header="0.3" footer="0.3"/>
    </customSheetView>
    <customSheetView guid="{DA4BF7C1-0C0B-4DD8-B7AF-3C1874D0325D}">
      <pageMargins left="0.7" right="0.7" top="0.75" bottom="0.75" header="0.3" footer="0.3"/>
    </customSheetView>
    <customSheetView guid="{6D8EAC86-EF2B-458B-8B6B-072F21270323}">
      <pageMargins left="0.7" right="0.7" top="0.75" bottom="0.75" header="0.3" footer="0.3"/>
    </customSheetView>
    <customSheetView guid="{4E22CE62-5F42-4C4F-AAFF-B2C7570F32D6}">
      <pageMargins left="0.7" right="0.7" top="0.75" bottom="0.75" header="0.3" footer="0.3"/>
    </customSheetView>
    <customSheetView guid="{421C2E58-9477-4ADE-A7C3-A95AA011404A}">
      <pageMargins left="0.7" right="0.7" top="0.75" bottom="0.75" header="0.3" footer="0.3"/>
    </customSheetView>
    <customSheetView guid="{A934F598-F282-4DDD-9376-C9AA1B6363BA}">
      <pageMargins left="0.7" right="0.7" top="0.75" bottom="0.75" header="0.3" footer="0.3"/>
    </customSheetView>
    <customSheetView guid="{92D78C87-B91D-4FF4-8735-9A7F9FEDCD4E}">
      <pageMargins left="0.7" right="0.7" top="0.75" bottom="0.75" header="0.3" footer="0.3"/>
    </customSheetView>
    <customSheetView guid="{F3B10967-F48C-4ABC-91FF-B8D91C56B9D3}">
      <pageMargins left="0.7" right="0.7" top="0.75" bottom="0.75" header="0.3" footer="0.3"/>
    </customSheetView>
    <customSheetView guid="{A0894C77-4742-4B83-B9B5-D788ABC215EA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А. Умнова</dc:creator>
  <cp:lastModifiedBy>Natalya</cp:lastModifiedBy>
  <dcterms:created xsi:type="dcterms:W3CDTF">2016-11-01T02:41:21Z</dcterms:created>
  <dcterms:modified xsi:type="dcterms:W3CDTF">2020-12-11T03:46:19Z</dcterms:modified>
</cp:coreProperties>
</file>