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ниторинг приказ №65 от 14.05.2020\III этап. Проект бюджета и материалы к нему\2023 год\"/>
    </mc:Choice>
  </mc:AlternateContent>
  <xr:revisionPtr revIDLastSave="0" documentId="13_ncr:81_{7CA495DD-CD36-429D-9C4E-E9D582D7B8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Z_71175499_AA11_44AE_A7E9_583FE9217D04_.wvu.Cols" localSheetId="0" hidden="1">Лист1!$I:$K</definedName>
    <definedName name="Z_AAD13D3F_3722_4F38_9A17_94BE3086FD52_.wvu.Cols" localSheetId="0" hidden="1">Лист1!$I:$K</definedName>
    <definedName name="Z_BA56DD81_312B_4146_AF11_46EA4CAF72E8_.wvu.Cols" localSheetId="0" hidden="1">Лист1!$I:$K</definedName>
  </definedNames>
  <calcPr calcId="191029"/>
  <customWorkbookViews>
    <customWorkbookView name="Елена - Личное представление" guid="{71175499-AA11-44AE-A7E9-583FE9217D04}" mergeInterval="0" personalView="1" maximized="1" xWindow="-8" yWindow="-8" windowWidth="1616" windowHeight="876" activeSheetId="1"/>
    <customWorkbookView name="Natalya - Личное представление" guid="{A359B9AA-6A09-4465-AE36-C791DDF6A00A}" mergeInterval="0" personalView="1" maximized="1" xWindow="-9" yWindow="-9" windowWidth="1938" windowHeight="1064" activeSheetId="1"/>
    <customWorkbookView name="Екатерина В. Баженова - Личное представление" guid="{3D41C42A-06F3-41D8-AFF8-F530D990D72D}" mergeInterval="0" personalView="1" maximized="1" windowWidth="1916" windowHeight="794" activeSheetId="1"/>
    <customWorkbookView name="Светлана А. Павленко - Личное представление" guid="{23D43619-2110-4C99-A33F-B572F268DD56}" mergeInterval="0" personalView="1" maximized="1" windowWidth="1916" windowHeight="754" activeSheetId="1"/>
    <customWorkbookView name="Наталья Н. Цвик - Личное представление" guid="{204D67C0-2183-4982-A59F-620EE8D5162A}" mergeInterval="0" personalView="1" maximized="1" windowWidth="1916" windowHeight="854" activeSheetId="1"/>
    <customWorkbookView name="fin-4053 - Личное представление" guid="{EF1B8546-745B-4616-B138-3BA9C978D9A4}" mergeInterval="0" personalView="1" maximized="1" xWindow="1" yWindow="1" windowWidth="1916" windowHeight="850" activeSheetId="1"/>
    <customWorkbookView name="Оксана Д. Скрябина - Личное представление" guid="{DA4BF7C1-0C0B-4DD8-B7AF-3C1874D0325D}" mergeInterval="0" personalView="1" maximized="1" windowWidth="1904" windowHeight="802" activeSheetId="1"/>
    <customWorkbookView name="Вишницкая Ольга Анатольевна - Личное представление" guid="{6D8EAC86-EF2B-458B-8B6B-072F21270323}" mergeInterval="0" personalView="1" maximized="1" windowWidth="1916" windowHeight="754" activeSheetId="1"/>
    <customWorkbookView name="Ольга В. Гонтова - Личное представление" guid="{4E22CE62-5F42-4C4F-AAFF-B2C7570F32D6}" mergeInterval="0" personalView="1" maximized="1" windowWidth="1276" windowHeight="758" activeSheetId="1"/>
    <customWorkbookView name="Виктория В. Москаленко - Личное представление" guid="{421C2E58-9477-4ADE-A7C3-A95AA011404A}" mergeInterval="0" personalView="1" maximized="1" windowWidth="1916" windowHeight="854" activeSheetId="1"/>
    <customWorkbookView name="Марина В. Байдюкова - Личное представление" guid="{A934F598-F282-4DDD-9376-C9AA1B6363BA}" mergeInterval="0" personalView="1" maximized="1" windowWidth="1916" windowHeight="854" activeSheetId="1"/>
    <customWorkbookView name="Людмила Л. Панова - Личное представление" guid="{92D78C87-B91D-4FF4-8735-9A7F9FEDCD4E}" mergeInterval="0" personalView="1" maximized="1" windowWidth="1893" windowHeight="837" activeSheetId="1"/>
    <customWorkbookView name="Людмила В. Латышева - Личное представление" guid="{F3B10967-F48C-4ABC-91FF-B8D91C56B9D3}" mergeInterval="0" personalView="1" maximized="1" windowWidth="1916" windowHeight="814" activeSheetId="1"/>
    <customWorkbookView name="Елена И. Комогорцева - Личное представление" guid="{A0894C77-4742-4B83-B9B5-D788ABC215EA}" mergeInterval="0" personalView="1" maximized="1" windowWidth="1596" windowHeight="854" activeSheetId="1"/>
    <customWorkbookView name="Goncharenko - Личное представление" guid="{BA56DD81-312B-4146-AF11-46EA4CAF72E8}" mergeInterval="0" personalView="1" maximized="1" xWindow="-8" yWindow="-8" windowWidth="1936" windowHeight="1056" activeSheetId="1"/>
    <customWorkbookView name="User - Личное представление" guid="{AAD13D3F-3722-4F38-9A17-94BE3086FD52}" mergeInterval="0" personalView="1" xWindow="8" yWindow="3" windowWidth="1906" windowHeight="101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D49" i="1"/>
  <c r="G48" i="1"/>
  <c r="H48" i="1"/>
  <c r="I48" i="1"/>
  <c r="J48" i="1"/>
  <c r="K48" i="1"/>
  <c r="E21" i="1"/>
  <c r="F21" i="1"/>
  <c r="G21" i="1"/>
  <c r="H21" i="1"/>
  <c r="F19" i="1"/>
  <c r="F9" i="1"/>
  <c r="I21" i="1"/>
  <c r="J21" i="1"/>
  <c r="K21" i="1"/>
  <c r="B46" i="1" l="1"/>
  <c r="B44" i="1"/>
  <c r="B42" i="1"/>
  <c r="B39" i="1"/>
  <c r="B37" i="1"/>
  <c r="B31" i="1"/>
  <c r="B26" i="1"/>
  <c r="B21" i="1"/>
  <c r="B19" i="1"/>
  <c r="B17" i="1"/>
  <c r="B9" i="1"/>
  <c r="E47" i="1"/>
  <c r="E46" i="1" s="1"/>
  <c r="E45" i="1"/>
  <c r="E44" i="1" s="1"/>
  <c r="E43" i="1"/>
  <c r="E42" i="1" s="1"/>
  <c r="E41" i="1"/>
  <c r="E40" i="1"/>
  <c r="E38" i="1"/>
  <c r="E37" i="1" s="1"/>
  <c r="E33" i="1"/>
  <c r="E34" i="1"/>
  <c r="E35" i="1"/>
  <c r="E36" i="1"/>
  <c r="E32" i="1"/>
  <c r="E28" i="1"/>
  <c r="E29" i="1"/>
  <c r="E30" i="1"/>
  <c r="E27" i="1"/>
  <c r="E23" i="1"/>
  <c r="E24" i="1"/>
  <c r="E25" i="1"/>
  <c r="E22" i="1"/>
  <c r="E20" i="1"/>
  <c r="E19" i="1" s="1"/>
  <c r="E18" i="1"/>
  <c r="E17" i="1" s="1"/>
  <c r="E11" i="1"/>
  <c r="E12" i="1"/>
  <c r="E13" i="1"/>
  <c r="E14" i="1"/>
  <c r="E15" i="1"/>
  <c r="E16" i="1"/>
  <c r="E10" i="1"/>
  <c r="D47" i="1"/>
  <c r="D45" i="1"/>
  <c r="D43" i="1"/>
  <c r="D41" i="1"/>
  <c r="D40" i="1"/>
  <c r="D38" i="1"/>
  <c r="D33" i="1"/>
  <c r="D34" i="1"/>
  <c r="D35" i="1"/>
  <c r="D36" i="1"/>
  <c r="D32" i="1"/>
  <c r="D28" i="1"/>
  <c r="D29" i="1"/>
  <c r="D30" i="1"/>
  <c r="D27" i="1"/>
  <c r="D11" i="1"/>
  <c r="D12" i="1"/>
  <c r="D13" i="1"/>
  <c r="D14" i="1"/>
  <c r="D15" i="1"/>
  <c r="D16" i="1"/>
  <c r="D10" i="1"/>
  <c r="D23" i="1"/>
  <c r="D24" i="1"/>
  <c r="D25" i="1"/>
  <c r="D22" i="1"/>
  <c r="D20" i="1"/>
  <c r="D18" i="1"/>
  <c r="C21" i="1"/>
  <c r="B48" i="1" l="1"/>
  <c r="D21" i="1"/>
  <c r="E26" i="1"/>
  <c r="E39" i="1"/>
  <c r="E31" i="1"/>
  <c r="E9" i="1"/>
  <c r="H46" i="1"/>
  <c r="H44" i="1"/>
  <c r="H42" i="1"/>
  <c r="H39" i="1"/>
  <c r="H37" i="1"/>
  <c r="H31" i="1"/>
  <c r="H26" i="1"/>
  <c r="H19" i="1"/>
  <c r="H17" i="1"/>
  <c r="H9" i="1"/>
  <c r="I9" i="1"/>
  <c r="J9" i="1"/>
  <c r="K9" i="1"/>
  <c r="E48" i="1" l="1"/>
  <c r="D46" i="1"/>
  <c r="D44" i="1"/>
  <c r="D42" i="1"/>
  <c r="D39" i="1"/>
  <c r="D37" i="1"/>
  <c r="C37" i="1"/>
  <c r="D31" i="1"/>
  <c r="D26" i="1"/>
  <c r="D19" i="1"/>
  <c r="D17" i="1"/>
  <c r="D9" i="1"/>
  <c r="D48" i="1" l="1"/>
  <c r="G9" i="1"/>
  <c r="F17" i="1"/>
  <c r="G17" i="1"/>
  <c r="C17" i="1"/>
  <c r="C9" i="1"/>
  <c r="G19" i="1"/>
  <c r="C19" i="1"/>
  <c r="F26" i="1"/>
  <c r="G26" i="1"/>
  <c r="C26" i="1"/>
  <c r="F31" i="1"/>
  <c r="G31" i="1"/>
  <c r="C31" i="1"/>
  <c r="F37" i="1"/>
  <c r="G37" i="1"/>
  <c r="F39" i="1"/>
  <c r="G39" i="1"/>
  <c r="C39" i="1"/>
  <c r="F42" i="1"/>
  <c r="G42" i="1"/>
  <c r="C42" i="1"/>
  <c r="F44" i="1"/>
  <c r="F48" i="1" s="1"/>
  <c r="G44" i="1"/>
  <c r="C44" i="1"/>
  <c r="C46" i="1"/>
  <c r="F46" i="1"/>
  <c r="G46" i="1"/>
  <c r="C48" i="1" l="1"/>
</calcChain>
</file>

<file path=xl/sharedStrings.xml><?xml version="1.0" encoding="utf-8"?>
<sst xmlns="http://schemas.openxmlformats.org/spreadsheetml/2006/main" count="54" uniqueCount="54">
  <si>
    <t>тыс. рублей</t>
  </si>
  <si>
    <t>РАСХОДЫ</t>
  </si>
  <si>
    <t>1. Общегосударственные вопросы</t>
  </si>
  <si>
    <t>3. Национальная безопасность и правоохранительная деятельность</t>
  </si>
  <si>
    <t>4. Национальная экономика</t>
  </si>
  <si>
    <t>5.  Жилищно-коммунальное хозяйство</t>
  </si>
  <si>
    <t xml:space="preserve">7. Образование  </t>
  </si>
  <si>
    <t xml:space="preserve">8. Культура и кинематография </t>
  </si>
  <si>
    <t>10. Социальная политика</t>
  </si>
  <si>
    <t>11. Физическая культура и спорт</t>
  </si>
  <si>
    <t>12. Средства массовой информации</t>
  </si>
  <si>
    <t>13. Обслуживание государственного и муниципального долга</t>
  </si>
  <si>
    <t>ВСЕГО РАСХОДОВ</t>
  </si>
  <si>
    <t>ДЕФИЦИТ (ПРОФИЦИТ)</t>
  </si>
  <si>
    <r>
      <rPr>
        <b/>
        <sz val="12"/>
        <rFont val="Times New Roman"/>
        <family val="1"/>
        <charset val="204"/>
      </rPr>
      <t>0102</t>
    </r>
    <r>
      <rPr>
        <sz val="12"/>
        <rFont val="Times New Roman"/>
        <family val="1"/>
        <charset val="204"/>
      </rPr>
      <t xml:space="preserve"> "Функционирование высшего должностного лица субъекта Российской Федерации и муниципального образования"</t>
    </r>
  </si>
  <si>
    <r>
      <rPr>
        <b/>
        <sz val="12"/>
        <rFont val="Times New Roman"/>
        <family val="1"/>
        <charset val="204"/>
      </rPr>
      <t>0103</t>
    </r>
    <r>
      <rPr>
        <sz val="12"/>
        <rFont val="Times New Roman"/>
        <family val="1"/>
        <charset val="204"/>
      </rPr>
      <t xml:space="preserve"> "Функционирование законодательных (представительных) органов государственной власти и представительных органов муниципальных образований"</t>
    </r>
  </si>
  <si>
    <r>
      <t>0104</t>
    </r>
    <r>
      <rPr>
        <sz val="12"/>
        <rFont val="Times New Roman"/>
        <family val="1"/>
        <charset val="204"/>
      </rPr>
      <t xml:space="preserve"> "Функционирование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администраций"</t>
    </r>
  </si>
  <si>
    <r>
      <t xml:space="preserve">0105 </t>
    </r>
    <r>
      <rPr>
        <sz val="12"/>
        <rFont val="Times New Roman"/>
        <family val="1"/>
        <charset val="204"/>
      </rPr>
      <t>"Судебная система"</t>
    </r>
  </si>
  <si>
    <r>
      <rPr>
        <b/>
        <sz val="12"/>
        <rFont val="Times New Roman"/>
        <family val="1"/>
        <charset val="204"/>
      </rPr>
      <t>0106</t>
    </r>
    <r>
      <rPr>
        <sz val="12"/>
        <rFont val="Times New Roman"/>
        <family val="1"/>
        <charset val="204"/>
      </rPr>
      <t xml:space="preserve"> "Обеспечение деятельности финансовых, налоговых и таможенных органов и органов финансового (финансово-бюджетного) надзора"</t>
    </r>
  </si>
  <si>
    <r>
      <rPr>
        <b/>
        <sz val="12"/>
        <rFont val="Times New Roman"/>
        <family val="1"/>
        <charset val="204"/>
      </rPr>
      <t>0111</t>
    </r>
    <r>
      <rPr>
        <sz val="12"/>
        <rFont val="Times New Roman"/>
        <family val="1"/>
        <charset val="204"/>
      </rPr>
      <t xml:space="preserve"> "Резервные фонды"</t>
    </r>
  </si>
  <si>
    <r>
      <rPr>
        <b/>
        <sz val="12"/>
        <rFont val="Times New Roman"/>
        <family val="1"/>
        <charset val="204"/>
      </rPr>
      <t xml:space="preserve">0113 </t>
    </r>
    <r>
      <rPr>
        <sz val="12"/>
        <rFont val="Times New Roman"/>
        <family val="1"/>
        <charset val="204"/>
      </rPr>
      <t>"Другие общегосударственные вопросы"</t>
    </r>
  </si>
  <si>
    <r>
      <rPr>
        <b/>
        <sz val="12"/>
        <rFont val="Times New Roman"/>
        <family val="1"/>
        <charset val="204"/>
      </rPr>
      <t>1202</t>
    </r>
    <r>
      <rPr>
        <sz val="12"/>
        <rFont val="Times New Roman"/>
        <family val="1"/>
        <charset val="204"/>
      </rPr>
      <t xml:space="preserve"> "Периодическая печать и издательства"</t>
    </r>
  </si>
  <si>
    <r>
      <rPr>
        <b/>
        <sz val="12"/>
        <rFont val="Times New Roman"/>
        <family val="1"/>
        <charset val="204"/>
      </rPr>
      <t xml:space="preserve">0707 </t>
    </r>
    <r>
      <rPr>
        <sz val="12"/>
        <rFont val="Times New Roman"/>
        <family val="1"/>
        <charset val="204"/>
      </rPr>
      <t>"Молодежная политика"</t>
    </r>
  </si>
  <si>
    <r>
      <rPr>
        <b/>
        <sz val="12"/>
        <rFont val="Times New Roman"/>
        <family val="1"/>
        <charset val="204"/>
      </rPr>
      <t>0405</t>
    </r>
    <r>
      <rPr>
        <sz val="12"/>
        <rFont val="Times New Roman"/>
        <family val="1"/>
        <charset val="204"/>
      </rPr>
      <t xml:space="preserve"> "Сельское хозяйство и рыболовство"</t>
    </r>
  </si>
  <si>
    <r>
      <rPr>
        <b/>
        <sz val="12"/>
        <rFont val="Times New Roman"/>
        <family val="1"/>
        <charset val="204"/>
      </rPr>
      <t>0408</t>
    </r>
    <r>
      <rPr>
        <sz val="12"/>
        <rFont val="Times New Roman"/>
        <family val="1"/>
        <charset val="204"/>
      </rPr>
      <t xml:space="preserve"> "Транспорт"</t>
    </r>
  </si>
  <si>
    <r>
      <rPr>
        <b/>
        <sz val="12"/>
        <rFont val="Times New Roman"/>
        <family val="1"/>
        <charset val="204"/>
      </rPr>
      <t>0409</t>
    </r>
    <r>
      <rPr>
        <sz val="12"/>
        <rFont val="Times New Roman"/>
        <family val="1"/>
        <charset val="204"/>
      </rPr>
      <t xml:space="preserve"> "Дорожное хозяйство (дорожные фонды)"</t>
    </r>
  </si>
  <si>
    <r>
      <rPr>
        <b/>
        <sz val="12"/>
        <rFont val="Times New Roman"/>
        <family val="1"/>
        <charset val="204"/>
      </rPr>
      <t>0501</t>
    </r>
    <r>
      <rPr>
        <sz val="12"/>
        <rFont val="Times New Roman"/>
        <family val="1"/>
        <charset val="204"/>
      </rPr>
      <t xml:space="preserve"> "Жилищное хозяйство"</t>
    </r>
  </si>
  <si>
    <r>
      <rPr>
        <b/>
        <sz val="12"/>
        <rFont val="Times New Roman"/>
        <family val="1"/>
        <charset val="204"/>
      </rPr>
      <t>0502</t>
    </r>
    <r>
      <rPr>
        <sz val="12"/>
        <rFont val="Times New Roman"/>
        <family val="1"/>
        <charset val="204"/>
      </rPr>
      <t xml:space="preserve"> "Коммунальное хозяйство"</t>
    </r>
  </si>
  <si>
    <r>
      <rPr>
        <b/>
        <sz val="12"/>
        <rFont val="Times New Roman"/>
        <family val="1"/>
        <charset val="204"/>
      </rPr>
      <t xml:space="preserve">0503 </t>
    </r>
    <r>
      <rPr>
        <sz val="12"/>
        <rFont val="Times New Roman"/>
        <family val="1"/>
        <charset val="204"/>
      </rPr>
      <t>"Благоустройство"</t>
    </r>
  </si>
  <si>
    <r>
      <rPr>
        <b/>
        <sz val="12"/>
        <rFont val="Times New Roman"/>
        <family val="1"/>
        <charset val="204"/>
      </rPr>
      <t>0505</t>
    </r>
    <r>
      <rPr>
        <sz val="12"/>
        <rFont val="Times New Roman"/>
        <family val="1"/>
        <charset val="204"/>
      </rPr>
      <t xml:space="preserve"> "Другие вопросы в области жилищно-коммунального хозяйства"</t>
    </r>
  </si>
  <si>
    <r>
      <rPr>
        <b/>
        <sz val="12"/>
        <rFont val="Times New Roman"/>
        <family val="1"/>
        <charset val="204"/>
      </rPr>
      <t>0701</t>
    </r>
    <r>
      <rPr>
        <sz val="12"/>
        <rFont val="Times New Roman"/>
        <family val="1"/>
        <charset val="204"/>
      </rPr>
      <t xml:space="preserve"> "Дошкольное образование"</t>
    </r>
  </si>
  <si>
    <r>
      <rPr>
        <b/>
        <sz val="12"/>
        <rFont val="Times New Roman"/>
        <family val="1"/>
        <charset val="204"/>
      </rPr>
      <t xml:space="preserve">0702 </t>
    </r>
    <r>
      <rPr>
        <sz val="12"/>
        <rFont val="Times New Roman"/>
        <family val="1"/>
        <charset val="204"/>
      </rPr>
      <t>"Общее образование"</t>
    </r>
  </si>
  <si>
    <r>
      <rPr>
        <b/>
        <sz val="12"/>
        <rFont val="Times New Roman"/>
        <family val="1"/>
        <charset val="204"/>
      </rPr>
      <t>0703</t>
    </r>
    <r>
      <rPr>
        <sz val="12"/>
        <rFont val="Times New Roman"/>
        <family val="1"/>
        <charset val="204"/>
      </rPr>
      <t xml:space="preserve"> "Дополнительное образование детей"</t>
    </r>
  </si>
  <si>
    <r>
      <rPr>
        <b/>
        <sz val="12"/>
        <rFont val="Times New Roman"/>
        <family val="1"/>
        <charset val="204"/>
      </rPr>
      <t>0709</t>
    </r>
    <r>
      <rPr>
        <sz val="12"/>
        <rFont val="Times New Roman"/>
        <family val="1"/>
        <charset val="204"/>
      </rPr>
      <t xml:space="preserve"> "Другие вопросы в области образования"</t>
    </r>
  </si>
  <si>
    <r>
      <rPr>
        <b/>
        <sz val="12"/>
        <rFont val="Times New Roman"/>
        <family val="1"/>
        <charset val="204"/>
      </rPr>
      <t>1301</t>
    </r>
    <r>
      <rPr>
        <sz val="12"/>
        <rFont val="Times New Roman"/>
        <family val="1"/>
        <charset val="204"/>
      </rPr>
      <t xml:space="preserve"> "Обслуживание государственного внутреннего и муниципального долга"</t>
    </r>
  </si>
  <si>
    <r>
      <rPr>
        <b/>
        <sz val="12"/>
        <rFont val="Times New Roman"/>
        <family val="1"/>
        <charset val="204"/>
      </rPr>
      <t>0801</t>
    </r>
    <r>
      <rPr>
        <sz val="12"/>
        <rFont val="Times New Roman"/>
        <family val="1"/>
        <charset val="204"/>
      </rPr>
      <t xml:space="preserve"> "Культура"</t>
    </r>
  </si>
  <si>
    <r>
      <rPr>
        <b/>
        <sz val="12"/>
        <rFont val="Times New Roman"/>
        <family val="1"/>
        <charset val="204"/>
      </rPr>
      <t>1102</t>
    </r>
    <r>
      <rPr>
        <sz val="12"/>
        <rFont val="Times New Roman"/>
        <family val="1"/>
        <charset val="204"/>
      </rPr>
      <t xml:space="preserve"> "Массовый спорт"</t>
    </r>
  </si>
  <si>
    <r>
      <rPr>
        <b/>
        <sz val="12"/>
        <rFont val="Times New Roman"/>
        <family val="1"/>
        <charset val="204"/>
      </rPr>
      <t>1004</t>
    </r>
    <r>
      <rPr>
        <sz val="12"/>
        <rFont val="Times New Roman"/>
        <family val="1"/>
        <charset val="204"/>
      </rPr>
      <t xml:space="preserve"> "Охрана семьи и детства"</t>
    </r>
  </si>
  <si>
    <r>
      <rPr>
        <b/>
        <sz val="12"/>
        <rFont val="Times New Roman"/>
        <family val="1"/>
        <charset val="204"/>
      </rPr>
      <t>1003</t>
    </r>
    <r>
      <rPr>
        <sz val="12"/>
        <rFont val="Times New Roman"/>
        <family val="1"/>
        <charset val="204"/>
      </rPr>
      <t xml:space="preserve"> "Социальное обеспечение населения"</t>
    </r>
  </si>
  <si>
    <t xml:space="preserve"> ТАБЛИЦА</t>
  </si>
  <si>
    <t>НАИМЕНОВАНИЕ  РАСХОДОВ</t>
  </si>
  <si>
    <r>
      <rPr>
        <b/>
        <sz val="12"/>
        <rFont val="Times New Roman"/>
        <family val="1"/>
        <charset val="204"/>
      </rPr>
      <t>0310</t>
    </r>
    <r>
      <rPr>
        <sz val="12"/>
        <rFont val="Times New Roman"/>
        <family val="1"/>
        <charset val="204"/>
      </rPr>
      <t xml:space="preserve"> "Защита населения и территории от чрезвычайных ситуаций природного и техногенного характера, пожарная безопасность"</t>
    </r>
  </si>
  <si>
    <t>2. Национальная оборона</t>
  </si>
  <si>
    <t>0203 "Мобилизационная и вневойсковая подготовка"</t>
  </si>
  <si>
    <r>
      <rPr>
        <b/>
        <sz val="12"/>
        <rFont val="Times New Roman"/>
        <family val="1"/>
        <charset val="204"/>
      </rPr>
      <t>0412</t>
    </r>
    <r>
      <rPr>
        <sz val="12"/>
        <rFont val="Times New Roman"/>
        <family val="1"/>
        <charset val="204"/>
      </rPr>
      <t xml:space="preserve"> "Другие вопросы в области национальной экономики"</t>
    </r>
  </si>
  <si>
    <t>Отчёт 2021 год</t>
  </si>
  <si>
    <t>Информация к проекту решения  " О бюджете Тернейского муниципального округа на 2023 год и на плановый период 2024 и 2025 годов"</t>
  </si>
  <si>
    <t>расходов бюджета Тернейского муниципального округа на 2023 год и плановый период 2024 и 2025 годов</t>
  </si>
  <si>
    <t>Ожидаемое исполнение 2022 год</t>
  </si>
  <si>
    <t>Проект 2023 год</t>
  </si>
  <si>
    <t xml:space="preserve">Проект 2024 год </t>
  </si>
  <si>
    <t>Проект 2025 год</t>
  </si>
  <si>
    <t>Отклонения проекта 2023г. От отчета 2021 г.</t>
  </si>
  <si>
    <t>Отклонения проекта 2023г. От ожидаемого исполнения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</si>
</sst>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top" wrapText="1"/>
    </xf>
    <xf numFmtId="164" fontId="5" fillId="2" borderId="1" xfId="3" applyNumberFormat="1" applyFont="1" applyFill="1" applyBorder="1" applyAlignment="1" applyProtection="1">
      <alignment horizontal="center" vertical="top"/>
    </xf>
    <xf numFmtId="0" fontId="4" fillId="0" borderId="1" xfId="2" applyNumberFormat="1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wrapText="1"/>
    </xf>
    <xf numFmtId="0" fontId="3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top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vertical="center" wrapText="1"/>
    </xf>
    <xf numFmtId="49" fontId="4" fillId="0" borderId="1" xfId="2" applyNumberFormat="1" applyFont="1" applyFill="1" applyBorder="1" applyAlignment="1" applyProtection="1">
      <alignment horizontal="center" vertical="top" wrapText="1"/>
    </xf>
    <xf numFmtId="49" fontId="4" fillId="0" borderId="1" xfId="2" applyNumberFormat="1" applyFont="1" applyFill="1" applyBorder="1" applyAlignment="1" applyProtection="1">
      <alignment vertical="top" wrapText="1"/>
    </xf>
    <xf numFmtId="0" fontId="4" fillId="0" borderId="1" xfId="2" applyNumberFormat="1" applyFont="1" applyFill="1" applyBorder="1" applyAlignment="1" applyProtection="1">
      <alignment horizontal="left" vertical="top"/>
    </xf>
    <xf numFmtId="0" fontId="4" fillId="0" borderId="2" xfId="2" applyNumberFormat="1" applyFont="1" applyFill="1" applyBorder="1" applyAlignment="1" applyProtection="1">
      <alignment horizont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164" fontId="6" fillId="3" borderId="0" xfId="0" applyNumberFormat="1" applyFont="1" applyFill="1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6" fillId="0" borderId="1" xfId="2" applyNumberFormat="1" applyFont="1" applyFill="1" applyBorder="1" applyAlignment="1" applyProtection="1">
      <alignment horizontal="center"/>
    </xf>
    <xf numFmtId="4" fontId="6" fillId="0" borderId="1" xfId="2" applyNumberFormat="1" applyFont="1" applyFill="1" applyBorder="1" applyAlignment="1" applyProtection="1">
      <alignment horizontal="center" wrapText="1"/>
    </xf>
    <xf numFmtId="4" fontId="7" fillId="0" borderId="1" xfId="2" applyNumberFormat="1" applyFont="1" applyFill="1" applyBorder="1" applyAlignment="1" applyProtection="1">
      <alignment horizontal="center" wrapText="1"/>
    </xf>
    <xf numFmtId="4" fontId="7" fillId="2" borderId="5" xfId="3" applyNumberFormat="1" applyFont="1" applyFill="1" applyBorder="1" applyAlignment="1" applyProtection="1">
      <alignment horizontal="center"/>
    </xf>
    <xf numFmtId="4" fontId="7" fillId="2" borderId="1" xfId="3" applyNumberFormat="1" applyFont="1" applyFill="1" applyBorder="1" applyAlignment="1" applyProtection="1">
      <alignment horizontal="center"/>
    </xf>
    <xf numFmtId="4" fontId="7" fillId="2" borderId="4" xfId="3" applyNumberFormat="1" applyFont="1" applyFill="1" applyBorder="1" applyAlignment="1" applyProtection="1">
      <alignment horizontal="center"/>
    </xf>
    <xf numFmtId="4" fontId="7" fillId="2" borderId="1" xfId="1" applyNumberFormat="1" applyFont="1" applyFill="1" applyBorder="1" applyAlignment="1">
      <alignment horizontal="center" wrapText="1"/>
    </xf>
    <xf numFmtId="4" fontId="6" fillId="2" borderId="1" xfId="2" applyNumberFormat="1" applyFont="1" applyFill="1" applyBorder="1" applyAlignment="1">
      <alignment horizontal="center" wrapText="1"/>
    </xf>
    <xf numFmtId="4" fontId="6" fillId="0" borderId="3" xfId="2" applyNumberFormat="1" applyFont="1" applyFill="1" applyBorder="1" applyAlignment="1" applyProtection="1">
      <alignment horizontal="center"/>
    </xf>
    <xf numFmtId="4" fontId="6" fillId="2" borderId="3" xfId="3" applyNumberFormat="1" applyFont="1" applyFill="1" applyBorder="1" applyAlignment="1" applyProtection="1">
      <alignment horizontal="center"/>
    </xf>
    <xf numFmtId="0" fontId="4" fillId="0" borderId="1" xfId="2" applyFont="1" applyFill="1" applyBorder="1" applyAlignment="1">
      <alignment horizontal="left" wrapText="1"/>
    </xf>
    <xf numFmtId="4" fontId="7" fillId="0" borderId="5" xfId="2" applyNumberFormat="1" applyFont="1" applyFill="1" applyBorder="1" applyAlignment="1" applyProtection="1">
      <alignment horizontal="center" wrapText="1"/>
    </xf>
    <xf numFmtId="4" fontId="7" fillId="0" borderId="4" xfId="2" applyNumberFormat="1" applyFont="1" applyFill="1" applyBorder="1" applyAlignment="1" applyProtection="1">
      <alignment horizontal="center" wrapText="1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4" fillId="0" borderId="9" xfId="2" applyNumberFormat="1" applyFont="1" applyFill="1" applyBorder="1" applyAlignment="1" applyProtection="1">
      <alignment horizontal="center" wrapText="1"/>
    </xf>
    <xf numFmtId="0" fontId="0" fillId="3" borderId="0" xfId="0" applyFill="1"/>
    <xf numFmtId="3" fontId="6" fillId="3" borderId="1" xfId="2" applyNumberFormat="1" applyFont="1" applyFill="1" applyBorder="1" applyAlignment="1" applyProtection="1">
      <alignment horizontal="center" vertical="center" wrapText="1"/>
    </xf>
    <xf numFmtId="164" fontId="5" fillId="3" borderId="1" xfId="3" applyNumberFormat="1" applyFont="1" applyFill="1" applyBorder="1" applyAlignment="1" applyProtection="1">
      <alignment horizontal="center" vertical="top"/>
    </xf>
    <xf numFmtId="4" fontId="6" fillId="3" borderId="1" xfId="2" applyNumberFormat="1" applyFont="1" applyFill="1" applyBorder="1" applyAlignment="1" applyProtection="1">
      <alignment horizontal="center" wrapText="1"/>
    </xf>
    <xf numFmtId="4" fontId="7" fillId="3" borderId="5" xfId="3" applyNumberFormat="1" applyFont="1" applyFill="1" applyBorder="1" applyAlignment="1" applyProtection="1">
      <alignment horizontal="center"/>
    </xf>
    <xf numFmtId="4" fontId="7" fillId="3" borderId="1" xfId="2" applyNumberFormat="1" applyFont="1" applyFill="1" applyBorder="1" applyAlignment="1" applyProtection="1">
      <alignment horizontal="center" wrapText="1"/>
    </xf>
    <xf numFmtId="4" fontId="7" fillId="3" borderId="1" xfId="3" applyNumberFormat="1" applyFont="1" applyFill="1" applyBorder="1" applyAlignment="1" applyProtection="1">
      <alignment horizontal="center"/>
    </xf>
    <xf numFmtId="4" fontId="7" fillId="3" borderId="4" xfId="3" applyNumberFormat="1" applyFont="1" applyFill="1" applyBorder="1" applyAlignment="1" applyProtection="1">
      <alignment horizontal="center"/>
    </xf>
    <xf numFmtId="4" fontId="7" fillId="3" borderId="1" xfId="1" applyNumberFormat="1" applyFont="1" applyFill="1" applyBorder="1" applyAlignment="1">
      <alignment horizontal="center" wrapText="1"/>
    </xf>
    <xf numFmtId="4" fontId="6" fillId="3" borderId="1" xfId="2" applyNumberFormat="1" applyFont="1" applyFill="1" applyBorder="1" applyAlignment="1">
      <alignment horizontal="center" wrapText="1"/>
    </xf>
    <xf numFmtId="4" fontId="6" fillId="3" borderId="6" xfId="3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center" vertical="top" wrapTex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3" fillId="0" borderId="1" xfId="2" applyNumberFormat="1" applyFont="1" applyFill="1" applyBorder="1" applyAlignment="1">
      <alignment horizont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wrapText="1"/>
    </xf>
    <xf numFmtId="4" fontId="3" fillId="0" borderId="1" xfId="2" applyNumberFormat="1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top" wrapText="1"/>
    </xf>
    <xf numFmtId="2" fontId="4" fillId="0" borderId="1" xfId="2" applyNumberFormat="1" applyFont="1" applyFill="1" applyBorder="1" applyAlignment="1" applyProtection="1">
      <alignment horizontal="center" vertical="top" wrapText="1"/>
    </xf>
    <xf numFmtId="0" fontId="3" fillId="0" borderId="1" xfId="2" applyFont="1" applyFill="1" applyBorder="1" applyAlignment="1">
      <alignment horizontal="center" wrapText="1"/>
    </xf>
    <xf numFmtId="4" fontId="4" fillId="0" borderId="1" xfId="2" applyNumberFormat="1" applyFont="1" applyFill="1" applyBorder="1" applyAlignment="1" applyProtection="1">
      <alignment horizontal="center" vertical="top"/>
    </xf>
    <xf numFmtId="0" fontId="3" fillId="0" borderId="1" xfId="2" applyFont="1" applyFill="1" applyBorder="1" applyAlignment="1">
      <alignment horizontal="center" vertical="top" wrapText="1"/>
    </xf>
    <xf numFmtId="0" fontId="4" fillId="0" borderId="0" xfId="2" applyNumberFormat="1" applyFont="1" applyFill="1" applyBorder="1" applyAlignment="1" applyProtection="1">
      <alignment horizontal="center" vertical="top"/>
    </xf>
    <xf numFmtId="0" fontId="3" fillId="0" borderId="7" xfId="2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vertical="center" wrapText="1"/>
    </xf>
  </cellXfs>
  <cellStyles count="4">
    <cellStyle name="Обычный" xfId="0" builtinId="0"/>
    <cellStyle name="Обычный 2" xfId="1" xr:uid="{00000000-0005-0000-0000-000001000000}"/>
    <cellStyle name="Обычный_ПРИЛОЖЕНИЕ 5" xfId="2" xr:uid="{00000000-0005-0000-0000-000002000000}"/>
    <cellStyle name="Процентн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27" Type="http://schemas.openxmlformats.org/officeDocument/2006/relationships/revisionLog" Target="revisionLog4.xml"/><Relationship Id="rId231" Type="http://schemas.openxmlformats.org/officeDocument/2006/relationships/revisionLog" Target="revisionLog8.xml"/><Relationship Id="rId222" Type="http://schemas.openxmlformats.org/officeDocument/2006/relationships/revisionLog" Target="revisionLog9.xml"/><Relationship Id="rId230" Type="http://schemas.openxmlformats.org/officeDocument/2006/relationships/revisionLog" Target="revisionLog7.xml"/><Relationship Id="rId226" Type="http://schemas.openxmlformats.org/officeDocument/2006/relationships/revisionLog" Target="revisionLog3.xml"/><Relationship Id="rId225" Type="http://schemas.openxmlformats.org/officeDocument/2006/relationships/revisionLog" Target="revisionLog2.xml"/><Relationship Id="rId229" Type="http://schemas.openxmlformats.org/officeDocument/2006/relationships/revisionLog" Target="revisionLog6.xml"/><Relationship Id="rId224" Type="http://schemas.openxmlformats.org/officeDocument/2006/relationships/revisionLog" Target="revisionLog1.xml"/><Relationship Id="rId223" Type="http://schemas.openxmlformats.org/officeDocument/2006/relationships/revisionLog" Target="revisionLog10.xml"/><Relationship Id="rId228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D0BCDE2-D5FF-4166-A75D-0A209FD83509}" diskRevisions="1" revisionId="1836" version="231">
  <header guid="{F6A39269-17CC-4001-BB41-1EAC54DD3675}" dateTime="2022-10-19T13:54:14" maxSheetId="4" userName="Елена" r:id="rId222" minRId="1433" maxRId="1579">
    <sheetIdMap count="3">
      <sheetId val="1"/>
      <sheetId val="2"/>
      <sheetId val="3"/>
    </sheetIdMap>
  </header>
  <header guid="{07391C34-DA1B-4B3E-B9DB-98F58F0DA87C}" dateTime="2022-10-19T13:55:00" maxSheetId="4" userName="Елена" r:id="rId223" minRId="1581">
    <sheetIdMap count="3">
      <sheetId val="1"/>
      <sheetId val="2"/>
      <sheetId val="3"/>
    </sheetIdMap>
  </header>
  <header guid="{CDF4E436-87AB-4352-BA7F-F68DDB77CFEB}" dateTime="2022-10-19T14:27:29" maxSheetId="4" userName="Елена" r:id="rId224">
    <sheetIdMap count="3">
      <sheetId val="1"/>
      <sheetId val="2"/>
      <sheetId val="3"/>
    </sheetIdMap>
  </header>
  <header guid="{D6AFC878-1F04-4A47-A18A-823AD72ADAFF}" dateTime="2022-10-19T16:24:10" maxSheetId="4" userName="Елена" r:id="rId225" minRId="1583" maxRId="1666">
    <sheetIdMap count="3">
      <sheetId val="1"/>
      <sheetId val="2"/>
      <sheetId val="3"/>
    </sheetIdMap>
  </header>
  <header guid="{4F45D265-90BC-4E5D-B88A-73D87A29EEFD}" dateTime="2022-10-19T16:26:19" maxSheetId="4" userName="Елена" r:id="rId226" minRId="1668" maxRId="1670">
    <sheetIdMap count="3">
      <sheetId val="1"/>
      <sheetId val="2"/>
      <sheetId val="3"/>
    </sheetIdMap>
  </header>
  <header guid="{63BBB8A6-FEC8-4BB7-A4AF-9A80A6221F0C}" dateTime="2022-10-19T16:27:07" maxSheetId="4" userName="Елена" r:id="rId227" minRId="1671">
    <sheetIdMap count="3">
      <sheetId val="1"/>
      <sheetId val="2"/>
      <sheetId val="3"/>
    </sheetIdMap>
  </header>
  <header guid="{C214C1A0-CD85-4EF6-849A-6FE85C9E3D32}" dateTime="2022-11-15T10:33:11" maxSheetId="4" userName="Елена" r:id="rId228">
    <sheetIdMap count="3">
      <sheetId val="1"/>
      <sheetId val="2"/>
      <sheetId val="3"/>
    </sheetIdMap>
  </header>
  <header guid="{061798A8-CAF8-4FA4-BDC4-0D5EA2E6C5D7}" dateTime="2022-11-15T11:50:00" maxSheetId="4" userName="User" r:id="rId229" minRId="1673" maxRId="1699">
    <sheetIdMap count="3">
      <sheetId val="1"/>
      <sheetId val="2"/>
      <sheetId val="3"/>
    </sheetIdMap>
  </header>
  <header guid="{BA13D6C6-A0BF-4731-A889-AE737246A2EA}" dateTime="2022-11-15T15:40:17" maxSheetId="4" userName="User" r:id="rId230" minRId="1701" maxRId="1835">
    <sheetIdMap count="3">
      <sheetId val="1"/>
      <sheetId val="2"/>
      <sheetId val="3"/>
    </sheetIdMap>
  </header>
  <header guid="{5D0BCDE2-D5FF-4166-A75D-0A209FD83509}" dateTime="2022-11-16T09:25:13" maxSheetId="4" userName="Елена" r:id="rId23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175499-AA11-44AE-A7E9-583FE9217D04}" action="delete"/>
  <rdn rId="0" localSheetId="1" customView="1" name="Z_71175499_AA11_44AE_A7E9_583FE9217D04_.wvu.Cols" hidden="1" oldHidden="1">
    <formula>Лист1!$H:$J</formula>
    <oldFormula>Лист1!$H:$J</oldFormula>
  </rdn>
  <rcv guid="{71175499-AA11-44AE-A7E9-583FE9217D04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1" sId="1">
    <oc r="A4" t="inlineStr">
      <is>
        <t>расходов бюджета Тернейского муниципального округа на 2021 год и плановый период 2022 ,2023 и 2024 годов</t>
      </is>
    </oc>
    <nc r="A4" t="inlineStr">
      <is>
        <t>расходов бюджета Тернейского муниципального округа на 2023 год и плановый период 2022 ,2023 и 2024 годов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3" sId="1">
    <oc r="A4" t="inlineStr">
      <is>
        <t>расходов бюджета Тернейского муниципального округа на 2023 год и плановый период 2022 ,2023 и 2024 годов</t>
      </is>
    </oc>
    <nc r="A4" t="inlineStr">
      <is>
        <t>расходов бюджета Тернейского муниципального округа на 2023 год и плановый период 2024 и 2025 годов</t>
      </is>
    </nc>
  </rcc>
  <rcc rId="1584" sId="1">
    <oc r="C6" t="inlineStr">
      <is>
        <t>Уточненный план 2021 год (Решение Думы ТМР от 24.11.2021г. №281)</t>
      </is>
    </oc>
    <nc r="C6" t="inlineStr">
      <is>
        <t>Ожидаемое исполнение 2022 год</t>
      </is>
    </nc>
  </rcc>
  <rcc rId="1585" sId="1">
    <oc r="E6" t="inlineStr">
      <is>
        <t>2023 год</t>
      </is>
    </oc>
    <nc r="E6" t="inlineStr">
      <is>
        <t>Проект 2023 год</t>
      </is>
    </nc>
  </rcc>
  <rfmt sheetId="1" sqref="E1:E1048576">
    <dxf>
      <fill>
        <patternFill>
          <bgColor theme="0"/>
        </patternFill>
      </fill>
    </dxf>
  </rfmt>
  <rcc rId="1586" sId="1">
    <oc r="F6" t="inlineStr">
      <is>
        <t xml:space="preserve">2024 год </t>
      </is>
    </oc>
    <nc r="F6" t="inlineStr">
      <is>
        <t xml:space="preserve">Проект 2024 год </t>
      </is>
    </nc>
  </rcc>
  <rcc rId="1587" sId="1">
    <oc r="G6" t="inlineStr">
      <is>
        <t>2025 год</t>
      </is>
    </oc>
    <nc r="G6" t="inlineStr">
      <is>
        <t>Проект 2025 год</t>
      </is>
    </nc>
  </rcc>
  <rfmt sheetId="1" sqref="G6">
    <dxf>
      <alignment wrapText="1"/>
    </dxf>
  </rfmt>
  <rrc rId="1588" sId="1" ref="E1:E1048576" action="insertCol">
    <undo index="65535" exp="area" ref3D="1" dr="$H$1:$J$1048576" dn="Z_BA56DD81_312B_4146_AF11_46EA4CAF72E8_.wvu.Cols" sId="1"/>
    <undo index="65535" exp="area" ref3D="1" dr="$H$1:$J$1048576" dn="Z_71175499_AA11_44AE_A7E9_583FE9217D04_.wvu.Cols" sId="1"/>
  </rrc>
  <rcc rId="1589" sId="1">
    <nc r="E9">
      <f>E10+E11+E12+E13+E14+E15+E16</f>
    </nc>
  </rcc>
  <rcc rId="1590" sId="1">
    <nc r="E17">
      <f>E18</f>
    </nc>
  </rcc>
  <rcc rId="1591" sId="1">
    <nc r="E19">
      <f>E20</f>
    </nc>
  </rcc>
  <rcc rId="1592" sId="1">
    <nc r="E21">
      <f>E22+E23+E24+E25</f>
    </nc>
  </rcc>
  <rcc rId="1593" sId="1">
    <nc r="E26">
      <f>E27+E28+E29+E30</f>
    </nc>
  </rcc>
  <rcc rId="1594" sId="1">
    <nc r="E31">
      <f>E32+E33+E34+E35+E36</f>
    </nc>
  </rcc>
  <rcc rId="1595" sId="1">
    <nc r="E37">
      <f>E38</f>
    </nc>
  </rcc>
  <rcc rId="1596" sId="1">
    <nc r="E39">
      <f>E40+E41</f>
    </nc>
  </rcc>
  <rcc rId="1597" sId="1">
    <nc r="E42">
      <f>E43</f>
    </nc>
  </rcc>
  <rcc rId="1598" sId="1">
    <nc r="E44">
      <f>E45</f>
    </nc>
  </rcc>
  <rcc rId="1599" sId="1">
    <nc r="E46">
      <f>E47</f>
    </nc>
  </rcc>
  <rcc rId="1600" sId="1">
    <nc r="E48">
      <f>E9+E17+E19+E21+E26+E31+E37+E39+E42+E44+E46</f>
    </nc>
  </rcc>
  <rcc rId="1601" sId="1">
    <oc r="D6" t="inlineStr">
      <is>
        <t>Ожидаемое исполнение за 2022 год</t>
      </is>
    </oc>
    <nc r="D6" t="inlineStr">
      <is>
        <t>Отклонения проекта 2023г. От отчета 2021 г.</t>
      </is>
    </nc>
  </rcc>
  <rcc rId="1602" sId="1">
    <nc r="E6" t="inlineStr">
      <is>
        <t>Отклонения проекта 2023г. От ожидаемого исполнения 2022 г.</t>
      </is>
    </nc>
  </rcc>
  <rfmt sheetId="1" sqref="D16" start="0" length="0">
    <dxf>
      <border outline="0">
        <top/>
      </border>
    </dxf>
  </rfmt>
  <rcc rId="1603" sId="1">
    <nc r="D18">
      <f>F18-B18</f>
    </nc>
  </rcc>
  <rcc rId="1604" sId="1">
    <nc r="D20">
      <f>F20-B20</f>
    </nc>
  </rcc>
  <rcc rId="1605" sId="1">
    <nc r="D22">
      <f>F22-B22</f>
    </nc>
  </rcc>
  <rcc rId="1606" sId="1">
    <nc r="D23">
      <f>F23-B23</f>
    </nc>
  </rcc>
  <rcc rId="1607" sId="1">
    <nc r="D24">
      <f>F24-B24</f>
    </nc>
  </rcc>
  <rcc rId="1608" sId="1">
    <nc r="D25">
      <f>F25-B25</f>
    </nc>
  </rcc>
  <rcc rId="1609" sId="1">
    <nc r="D10">
      <f>F10-B10</f>
    </nc>
  </rcc>
  <rcc rId="1610" sId="1">
    <nc r="D11">
      <f>F11-B11</f>
    </nc>
  </rcc>
  <rcc rId="1611" sId="1">
    <nc r="D12">
      <f>F12-B12</f>
    </nc>
  </rcc>
  <rcc rId="1612" sId="1">
    <nc r="D13">
      <f>F13-B13</f>
    </nc>
  </rcc>
  <rcc rId="1613" sId="1">
    <nc r="D14">
      <f>F14-B14</f>
    </nc>
  </rcc>
  <rcc rId="1614" sId="1">
    <nc r="D15">
      <f>F15-B15</f>
    </nc>
  </rcc>
  <rcc rId="1615" sId="1">
    <nc r="D16">
      <f>F16-B16</f>
    </nc>
  </rcc>
  <rcc rId="1616" sId="1">
    <nc r="D27">
      <f>F27-B27</f>
    </nc>
  </rcc>
  <rcc rId="1617" sId="1">
    <nc r="D28">
      <f>F28-B28</f>
    </nc>
  </rcc>
  <rcc rId="1618" sId="1">
    <nc r="D29">
      <f>F29-B29</f>
    </nc>
  </rcc>
  <rcc rId="1619" sId="1">
    <nc r="D30">
      <f>F30-B30</f>
    </nc>
  </rcc>
  <rcc rId="1620" sId="1">
    <nc r="D32">
      <f>F32-B32</f>
    </nc>
  </rcc>
  <rcc rId="1621" sId="1">
    <nc r="D33">
      <f>F33-B33</f>
    </nc>
  </rcc>
  <rcc rId="1622" sId="1">
    <nc r="D34">
      <f>F34-B34</f>
    </nc>
  </rcc>
  <rcc rId="1623" sId="1">
    <nc r="D35">
      <f>F35-B35</f>
    </nc>
  </rcc>
  <rcc rId="1624" sId="1">
    <nc r="D36">
      <f>F36-B36</f>
    </nc>
  </rcc>
  <rcc rId="1625" sId="1">
    <nc r="D38">
      <f>F38-B38</f>
    </nc>
  </rcc>
  <rcc rId="1626" sId="1">
    <nc r="D40">
      <f>F40-B40</f>
    </nc>
  </rcc>
  <rcc rId="1627" sId="1">
    <nc r="D41">
      <f>F41-B41</f>
    </nc>
  </rcc>
  <rcc rId="1628" sId="1">
    <nc r="D43">
      <f>F43-B43</f>
    </nc>
  </rcc>
  <rcc rId="1629" sId="1">
    <nc r="D45">
      <f>F45-B45</f>
    </nc>
  </rcc>
  <rcc rId="1630" sId="1">
    <nc r="D47">
      <f>F47-B47</f>
    </nc>
  </rcc>
  <rcc rId="1631" sId="1">
    <nc r="E10">
      <f>F10-C10</f>
    </nc>
  </rcc>
  <rcc rId="1632" sId="1">
    <nc r="E11">
      <f>F11-C11</f>
    </nc>
  </rcc>
  <rcc rId="1633" sId="1">
    <nc r="E12">
      <f>F12-C12</f>
    </nc>
  </rcc>
  <rcc rId="1634" sId="1">
    <nc r="E13">
      <f>F13-C13</f>
    </nc>
  </rcc>
  <rcc rId="1635" sId="1">
    <nc r="E14">
      <f>F14-C14</f>
    </nc>
  </rcc>
  <rcc rId="1636" sId="1">
    <nc r="E15">
      <f>F15-C15</f>
    </nc>
  </rcc>
  <rcc rId="1637" sId="1" odxf="1" dxf="1">
    <nc r="E16">
      <f>F16-C16</f>
    </nc>
    <odxf>
      <border outline="0">
        <top style="thin">
          <color indexed="64"/>
        </top>
      </border>
    </odxf>
    <ndxf>
      <border outline="0">
        <top/>
      </border>
    </ndxf>
  </rcc>
  <rcc rId="1638" sId="1">
    <nc r="E18">
      <f>F18-C18</f>
    </nc>
  </rcc>
  <rcc rId="1639" sId="1">
    <nc r="E20">
      <f>F20-C20</f>
    </nc>
  </rcc>
  <rcc rId="1640" sId="1">
    <nc r="E22">
      <f>F22-C22</f>
    </nc>
  </rcc>
  <rcc rId="1641" sId="1">
    <nc r="E23">
      <f>F23-C23</f>
    </nc>
  </rcc>
  <rcc rId="1642" sId="1">
    <nc r="E24">
      <f>F24-C24</f>
    </nc>
  </rcc>
  <rcc rId="1643" sId="1">
    <nc r="E25">
      <f>F25-C25</f>
    </nc>
  </rcc>
  <rcc rId="1644" sId="1">
    <nc r="E27">
      <f>F27-C27</f>
    </nc>
  </rcc>
  <rcc rId="1645" sId="1">
    <nc r="E28">
      <f>F28-C28</f>
    </nc>
  </rcc>
  <rcc rId="1646" sId="1">
    <nc r="E29">
      <f>F29-C29</f>
    </nc>
  </rcc>
  <rcc rId="1647" sId="1">
    <nc r="E30">
      <f>F30-C30</f>
    </nc>
  </rcc>
  <rcc rId="1648" sId="1">
    <nc r="E32">
      <f>F32-C32</f>
    </nc>
  </rcc>
  <rcc rId="1649" sId="1">
    <nc r="E33">
      <f>F33-C33</f>
    </nc>
  </rcc>
  <rcc rId="1650" sId="1">
    <nc r="E34">
      <f>F34-C34</f>
    </nc>
  </rcc>
  <rcc rId="1651" sId="1">
    <nc r="E35">
      <f>F35-C35</f>
    </nc>
  </rcc>
  <rcc rId="1652" sId="1">
    <nc r="E36">
      <f>F36-C36</f>
    </nc>
  </rcc>
  <rcc rId="1653" sId="1">
    <nc r="E38">
      <f>F38-C38</f>
    </nc>
  </rcc>
  <rcc rId="1654" sId="1">
    <nc r="E40">
      <f>F40-C40</f>
    </nc>
  </rcc>
  <rcc rId="1655" sId="1">
    <nc r="E41">
      <f>F41-C41</f>
    </nc>
  </rcc>
  <rcc rId="1656" sId="1">
    <nc r="E43">
      <f>F43-C43</f>
    </nc>
  </rcc>
  <rcc rId="1657" sId="1">
    <nc r="E45">
      <f>F45-C45</f>
    </nc>
  </rcc>
  <rcc rId="1658" sId="1">
    <nc r="E47">
      <f>F47-C47</f>
    </nc>
  </rcc>
  <rcc rId="1659" sId="1">
    <nc r="B9">
      <f>SUM(B10:B16)</f>
    </nc>
  </rcc>
  <rcc rId="1660" sId="1">
    <nc r="B17">
      <f>B18</f>
    </nc>
  </rcc>
  <rcc rId="1661" sId="1">
    <nc r="B19">
      <f>B20</f>
    </nc>
  </rcc>
  <rcc rId="1662" sId="1">
    <nc r="B21">
      <f>SUM(B22:B25)</f>
    </nc>
  </rcc>
  <rcc rId="1663" sId="1">
    <nc r="B26">
      <f>SUM(B27:B30)</f>
    </nc>
  </rcc>
  <rcc rId="1664" sId="1">
    <nc r="B31">
      <f>SUM(B32:B36)</f>
    </nc>
  </rcc>
  <rfmt sheetId="1" sqref="B37">
    <dxf>
      <numFmt numFmtId="2" formatCode="0.00"/>
    </dxf>
  </rfmt>
  <rcc rId="1665" sId="1">
    <nc r="B37">
      <f>B38</f>
    </nc>
  </rcc>
  <rcc rId="1666" sId="1">
    <nc r="B39">
      <f>SUM(B40:B41)</f>
    </nc>
  </rcc>
  <rfmt sheetId="1" sqref="B39">
    <dxf>
      <alignment horizontal="right"/>
    </dxf>
  </rfmt>
  <rfmt sheetId="1" sqref="B39">
    <dxf>
      <numFmt numFmtId="4" formatCode="#,##0.00"/>
    </dxf>
  </rfmt>
  <rcv guid="{71175499-AA11-44AE-A7E9-583FE9217D04}" action="delete"/>
  <rdn rId="0" localSheetId="1" customView="1" name="Z_71175499_AA11_44AE_A7E9_583FE9217D04_.wvu.Cols" hidden="1" oldHidden="1">
    <formula>Лист1!$I:$K</formula>
    <oldFormula>Лист1!$I:$K</oldFormula>
  </rdn>
  <rcv guid="{71175499-AA11-44AE-A7E9-583FE9217D0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8" sId="1">
    <nc r="B42">
      <f>B43</f>
    </nc>
  </rcc>
  <rcc rId="1669" sId="1">
    <nc r="B44">
      <f>B45</f>
    </nc>
  </rcc>
  <rcc rId="1670" sId="1">
    <nc r="B46">
      <f>B47</f>
    </nc>
  </rcc>
  <rfmt sheetId="1" sqref="B42:B46">
    <dxf>
      <numFmt numFmtId="4" formatCode="#,##0.00"/>
    </dxf>
  </rfmt>
  <rfmt sheetId="1" sqref="B31:B36">
    <dxf>
      <numFmt numFmtId="4" formatCode="#,##0.00"/>
    </dxf>
  </rfmt>
  <rfmt sheetId="1" sqref="B21:B30">
    <dxf>
      <numFmt numFmtId="4" formatCode="#,##0.00"/>
    </dxf>
  </rfmt>
  <rfmt sheetId="1" sqref="B21:B30">
    <dxf>
      <alignment horizontal="right"/>
    </dxf>
  </rfmt>
  <rfmt sheetId="1" sqref="B17:B20">
    <dxf>
      <numFmt numFmtId="4" formatCode="#,##0.00"/>
    </dxf>
  </rfmt>
  <rfmt sheetId="1" sqref="B17:B20">
    <dxf>
      <alignment horizontal="right"/>
    </dxf>
  </rfmt>
  <rfmt sheetId="1" sqref="B9:B16">
    <dxf>
      <alignment horizontal="right"/>
    </dxf>
  </rfmt>
  <rfmt sheetId="1" sqref="B9:B16">
    <dxf>
      <numFmt numFmtId="4" formatCode="#,##0.00"/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8">
    <dxf>
      <numFmt numFmtId="4" formatCode="#,##0.00"/>
    </dxf>
  </rfmt>
  <rcc rId="1671" sId="1">
    <nc r="B48">
      <f>B46+B44+B42+B39+B37+B31+B26+B21+B19+B17+B9</f>
    </nc>
  </rcc>
  <rfmt sheetId="1" sqref="B9:B47">
    <dxf>
      <alignment horizontal="center"/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175499-AA11-44AE-A7E9-583FE9217D04}" action="delete"/>
  <rdn rId="0" localSheetId="1" customView="1" name="Z_71175499_AA11_44AE_A7E9_583FE9217D04_.wvu.Cols" hidden="1" oldHidden="1">
    <formula>Лист1!$I:$K</formula>
    <oldFormula>Лист1!$I:$K</oldFormula>
  </rdn>
  <rcv guid="{71175499-AA11-44AE-A7E9-583FE9217D04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3" sId="1" numFmtId="4">
    <nc r="B10">
      <v>2876.26</v>
    </nc>
  </rcc>
  <rcc rId="1674" sId="1" numFmtId="4">
    <nc r="B11">
      <v>2448.7199999999998</v>
    </nc>
  </rcc>
  <rcc rId="1675" sId="1" numFmtId="4">
    <nc r="B12">
      <v>70379.13</v>
    </nc>
  </rcc>
  <rcc rId="1676" sId="1" numFmtId="4">
    <nc r="B13">
      <v>16.91</v>
    </nc>
  </rcc>
  <rcc rId="1677" sId="1" numFmtId="4">
    <nc r="B14">
      <v>10762.03</v>
    </nc>
  </rcc>
  <rcc rId="1678" sId="1" numFmtId="4">
    <nc r="B15">
      <v>0</v>
    </nc>
  </rcc>
  <rcc rId="1679" sId="1" numFmtId="4">
    <nc r="B16">
      <v>45281.26</v>
    </nc>
  </rcc>
  <rcc rId="1680" sId="1" numFmtId="4">
    <nc r="B18">
      <v>800.6</v>
    </nc>
  </rcc>
  <rcc rId="1681" sId="1" numFmtId="4">
    <nc r="B20">
      <v>2552.06</v>
    </nc>
  </rcc>
  <rcc rId="1682" sId="1" numFmtId="4">
    <nc r="B22">
      <v>0</v>
    </nc>
  </rcc>
  <rcc rId="1683" sId="1" numFmtId="4">
    <nc r="B23">
      <v>0</v>
    </nc>
  </rcc>
  <rcc rId="1684" sId="1" numFmtId="4">
    <nc r="B24">
      <v>42998.17</v>
    </nc>
  </rcc>
  <rcc rId="1685" sId="1" numFmtId="4">
    <nc r="B27">
      <v>3137.33</v>
    </nc>
  </rcc>
  <rcc rId="1686" sId="1" numFmtId="4">
    <nc r="B28">
      <v>6908.25</v>
    </nc>
  </rcc>
  <rcc rId="1687" sId="1" numFmtId="4">
    <nc r="B29">
      <v>8726.0400000000009</v>
    </nc>
  </rcc>
  <rfmt sheetId="1" sqref="A30">
    <dxf>
      <alignment wrapText="0"/>
    </dxf>
  </rfmt>
  <rfmt sheetId="1" sqref="A30">
    <dxf>
      <alignment wrapText="1"/>
    </dxf>
  </rfmt>
  <rcc rId="1688" sId="1" numFmtId="4">
    <nc r="B30">
      <v>79.709999999999994</v>
    </nc>
  </rcc>
  <rcc rId="1689" sId="1" numFmtId="4">
    <nc r="B32">
      <v>96043.520000000004</v>
    </nc>
  </rcc>
  <rcc rId="1690" sId="1" numFmtId="4">
    <nc r="B33">
      <v>212264.53</v>
    </nc>
  </rcc>
  <rcc rId="1691" sId="1" numFmtId="4">
    <nc r="B34">
      <v>31400.71</v>
    </nc>
  </rcc>
  <rcc rId="1692" sId="1" numFmtId="4">
    <nc r="B35">
      <v>2417.2199999999998</v>
    </nc>
  </rcc>
  <rcc rId="1693" sId="1" numFmtId="4">
    <nc r="B36">
      <v>21527.96</v>
    </nc>
  </rcc>
  <rcc rId="1694" sId="1">
    <nc r="B38">
      <v>31342.94</v>
    </nc>
  </rcc>
  <rcc rId="1695" sId="1">
    <nc r="B40">
      <v>496.82</v>
    </nc>
  </rcc>
  <rcc rId="1696" sId="1" numFmtId="4">
    <nc r="B45">
      <v>2800</v>
    </nc>
  </rcc>
  <rcc rId="1697" sId="1" numFmtId="4">
    <nc r="B43">
      <v>5031.4799999999996</v>
    </nc>
  </rcc>
  <rcc rId="1698" sId="1">
    <nc r="B41">
      <v>15209.92</v>
    </nc>
  </rcc>
  <rcc rId="1699" sId="1">
    <nc r="B49">
      <v>5422.23</v>
    </nc>
  </rcc>
  <rdn rId="0" localSheetId="1" customView="1" name="Z_AAD13D3F_3722_4F38_9A17_94BE3086FD52_.wvu.Cols" hidden="1" oldHidden="1">
    <formula>Лист1!$I:$K</formula>
  </rdn>
  <rcv guid="{AAD13D3F-3722-4F38-9A17-94BE3086FD52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" sId="1" numFmtId="4">
    <nc r="C10">
      <v>3019.78</v>
    </nc>
  </rcc>
  <rcc rId="1702" sId="1" numFmtId="4">
    <nc r="C11">
      <v>2481.79</v>
    </nc>
  </rcc>
  <rcc rId="1703" sId="1" numFmtId="4">
    <nc r="C12">
      <v>74696.52</v>
    </nc>
  </rcc>
  <rcc rId="1704" sId="1" numFmtId="4">
    <nc r="C13">
      <v>112.47</v>
    </nc>
  </rcc>
  <rcc rId="1705" sId="1" numFmtId="4">
    <nc r="C15">
      <v>4150.37</v>
    </nc>
  </rcc>
  <rcc rId="1706" sId="1" numFmtId="4">
    <nc r="C16">
      <v>48601.08</v>
    </nc>
  </rcc>
  <rcc rId="1707" sId="1" numFmtId="4">
    <nc r="C18">
      <v>880.26</v>
    </nc>
  </rcc>
  <rcc rId="1708" sId="1" numFmtId="4">
    <nc r="C20">
      <v>4276.8599999999997</v>
    </nc>
  </rcc>
  <rcc rId="1709" sId="1" numFmtId="4">
    <nc r="C22">
      <v>816.45</v>
    </nc>
  </rcc>
  <rcc rId="1710" sId="1" numFmtId="4">
    <nc r="C23">
      <v>3.39</v>
    </nc>
  </rcc>
  <rcc rId="1711" sId="1" numFmtId="4">
    <nc r="C24">
      <v>41163.269999999997</v>
    </nc>
  </rcc>
  <rcc rId="1712" sId="1" numFmtId="4">
    <nc r="B25">
      <v>0</v>
    </nc>
  </rcc>
  <rcc rId="1713" sId="1" numFmtId="4">
    <nc r="C25">
      <v>580</v>
    </nc>
  </rcc>
  <rcc rId="1714" sId="1" numFmtId="4">
    <nc r="C27">
      <v>3753.14</v>
    </nc>
  </rcc>
  <rcc rId="1715" sId="1" numFmtId="4">
    <nc r="C28">
      <v>5477.01</v>
    </nc>
  </rcc>
  <rcc rId="1716" sId="1" numFmtId="4">
    <nc r="C30">
      <v>45.35</v>
    </nc>
  </rcc>
  <rcc rId="1717" sId="1" numFmtId="4">
    <nc r="C32">
      <v>109263.19</v>
    </nc>
  </rcc>
  <rcc rId="1718" sId="1" numFmtId="4">
    <nc r="C33">
      <v>482836.02</v>
    </nc>
  </rcc>
  <rcc rId="1719" sId="1" numFmtId="4">
    <nc r="C34">
      <v>34435.11</v>
    </nc>
  </rcc>
  <rcc rId="1720" sId="1" numFmtId="4">
    <nc r="C35">
      <v>3117.67</v>
    </nc>
  </rcc>
  <rcc rId="1721" sId="1" numFmtId="4">
    <nc r="C36">
      <v>25625.360000000001</v>
    </nc>
  </rcc>
  <rcc rId="1722" sId="1" numFmtId="4">
    <nc r="C38">
      <v>28898.560000000001</v>
    </nc>
  </rcc>
  <rcc rId="1723" sId="1" numFmtId="4">
    <nc r="C40">
      <v>1658.76</v>
    </nc>
  </rcc>
  <rcc rId="1724" sId="1" numFmtId="4">
    <nc r="C41">
      <v>17094.38</v>
    </nc>
  </rcc>
  <rcc rId="1725" sId="1" numFmtId="4">
    <nc r="C43">
      <v>6215.91</v>
    </nc>
  </rcc>
  <rcc rId="1726" sId="1" numFmtId="4">
    <nc r="C47">
      <v>25</v>
    </nc>
  </rcc>
  <rcc rId="1727" sId="1">
    <oc r="B49">
      <v>5422.23</v>
    </oc>
    <nc r="B49">
      <v>-5422.23</v>
    </nc>
  </rcc>
  <rcc rId="1728" sId="1" numFmtId="4">
    <oc r="C49">
      <v>29391.99</v>
    </oc>
    <nc r="C49">
      <v>-19979.64</v>
    </nc>
  </rcc>
  <rcc rId="1729" sId="1" numFmtId="4">
    <nc r="C14">
      <v>11738.64</v>
    </nc>
  </rcc>
  <rcc rId="1730" sId="1" numFmtId="4">
    <nc r="C45">
      <v>3201.5</v>
    </nc>
  </rcc>
  <rcc rId="1731" sId="1" numFmtId="4">
    <nc r="C29">
      <v>17237.62</v>
    </nc>
  </rcc>
  <rcc rId="1732" sId="1" numFmtId="4">
    <nc r="F10">
      <v>3137.6</v>
    </nc>
  </rcc>
  <rcc rId="1733" sId="1" numFmtId="4">
    <nc r="F11">
      <v>2597.61</v>
    </nc>
  </rcc>
  <rcc rId="1734" sId="1" numFmtId="4">
    <nc r="G10">
      <v>3137.6</v>
    </nc>
  </rcc>
  <rcc rId="1735" sId="1" numFmtId="4">
    <nc r="H10">
      <v>2735.68</v>
    </nc>
  </rcc>
  <rcc rId="1736" sId="1" numFmtId="4">
    <nc r="G11">
      <v>2498.41</v>
    </nc>
  </rcc>
  <rcc rId="1737" sId="1" numFmtId="4">
    <nc r="H11">
      <v>2195.12</v>
    </nc>
  </rcc>
  <rcc rId="1738" sId="1" numFmtId="4">
    <nc r="F12">
      <v>75500.97</v>
    </nc>
  </rcc>
  <rcc rId="1739" sId="1" numFmtId="4">
    <nc r="G12">
      <v>74984.509999999995</v>
    </nc>
  </rcc>
  <rcc rId="1740" sId="1" numFmtId="4">
    <nc r="H12">
      <v>65829.56</v>
    </nc>
  </rcc>
  <rcc rId="1741" sId="1" numFmtId="4">
    <nc r="F13">
      <v>6.27</v>
    </nc>
  </rcc>
  <rcc rId="1742" sId="1" numFmtId="4">
    <nc r="G13">
      <v>5.37</v>
    </nc>
  </rcc>
  <rcc rId="1743" sId="1" numFmtId="4">
    <nc r="H13">
      <v>5.57</v>
    </nc>
  </rcc>
  <rcc rId="1744" sId="1" numFmtId="4">
    <nc r="F14">
      <v>11533.34</v>
    </nc>
  </rcc>
  <rcc rId="1745" sId="1" numFmtId="4">
    <nc r="G14">
      <v>11400.46</v>
    </nc>
  </rcc>
  <rcc rId="1746" sId="1" numFmtId="4">
    <nc r="H14">
      <v>10055.959999999999</v>
    </nc>
  </rcc>
  <rcc rId="1747" sId="1" numFmtId="4">
    <nc r="F15">
      <v>1000</v>
    </nc>
  </rcc>
  <rcc rId="1748" sId="1" numFmtId="4">
    <nc r="G15">
      <v>0</v>
    </nc>
  </rcc>
  <rcc rId="1749" sId="1" numFmtId="4">
    <nc r="H15">
      <v>0</v>
    </nc>
  </rcc>
  <rcc rId="1750" sId="1" numFmtId="4">
    <nc r="F16">
      <v>41102.86</v>
    </nc>
  </rcc>
  <rcc rId="1751" sId="1" numFmtId="4">
    <nc r="G16">
      <v>40015.83</v>
    </nc>
  </rcc>
  <rcc rId="1752" sId="1" numFmtId="4">
    <nc r="H16">
      <v>36650.58</v>
    </nc>
  </rcc>
  <rcc rId="1753" sId="1" numFmtId="4">
    <nc r="F18">
      <v>1007.83</v>
    </nc>
  </rcc>
  <rcc rId="1754" sId="1" numFmtId="4">
    <nc r="G18">
      <v>1044.67</v>
    </nc>
  </rcc>
  <rcc rId="1755" sId="1" numFmtId="4">
    <nc r="H18">
      <v>1082.5</v>
    </nc>
  </rcc>
  <rcc rId="1756" sId="1" numFmtId="4">
    <nc r="F20">
      <v>3043.09</v>
    </nc>
  </rcc>
  <rcc rId="1757" sId="1" numFmtId="4">
    <nc r="G20">
      <v>0</v>
    </nc>
  </rcc>
  <rcc rId="1758" sId="1" numFmtId="4">
    <nc r="H20">
      <v>0</v>
    </nc>
  </rcc>
  <rcc rId="1759" sId="1" numFmtId="4">
    <nc r="F22">
      <v>555.17999999999995</v>
    </nc>
  </rcc>
  <rcc rId="1760" sId="1" numFmtId="4">
    <nc r="G22">
      <v>164.03</v>
    </nc>
  </rcc>
  <rcc rId="1761" sId="1" numFmtId="4">
    <nc r="H22">
      <v>164.03</v>
    </nc>
  </rcc>
  <rcc rId="1762" sId="1" numFmtId="4">
    <nc r="F23">
      <v>3.38</v>
    </nc>
  </rcc>
  <rcc rId="1763" sId="1" numFmtId="4">
    <nc r="G23">
      <v>3.38</v>
    </nc>
  </rcc>
  <rcc rId="1764" sId="1" numFmtId="4">
    <nc r="H23">
      <v>3.38</v>
    </nc>
  </rcc>
  <rcc rId="1765" sId="1" numFmtId="4">
    <nc r="F24">
      <v>149287.67000000001</v>
    </nc>
  </rcc>
  <rcc rId="1766" sId="1" numFmtId="4">
    <nc r="G24">
      <v>27336.55</v>
    </nc>
  </rcc>
  <rcc rId="1767" sId="1" numFmtId="4">
    <nc r="H24">
      <v>27336.55</v>
    </nc>
  </rcc>
  <rcc rId="1768" sId="1" numFmtId="4">
    <nc r="F25">
      <v>1200</v>
    </nc>
  </rcc>
  <rcc rId="1769" sId="1" numFmtId="4">
    <nc r="G25">
      <v>0</v>
    </nc>
  </rcc>
  <rcc rId="1770" sId="1" numFmtId="4">
    <nc r="H25">
      <v>0</v>
    </nc>
  </rcc>
  <rcc rId="1771" sId="1" numFmtId="4">
    <nc r="F27">
      <v>2000</v>
    </nc>
  </rcc>
  <rcc rId="1772" sId="1" numFmtId="4">
    <nc r="G27">
      <v>0</v>
    </nc>
  </rcc>
  <rcc rId="1773" sId="1" numFmtId="4">
    <nc r="H27">
      <v>0</v>
    </nc>
  </rcc>
  <rcc rId="1774" sId="1" numFmtId="4">
    <nc r="F28">
      <v>688.71</v>
    </nc>
  </rcc>
  <rcc rId="1775" sId="1" numFmtId="4">
    <nc r="G28">
      <v>0</v>
    </nc>
  </rcc>
  <rcc rId="1776" sId="1" numFmtId="4">
    <nc r="H28">
      <v>0</v>
    </nc>
  </rcc>
  <rcc rId="1777" sId="1" numFmtId="4">
    <nc r="F29">
      <v>5180.3</v>
    </nc>
  </rcc>
  <rcc rId="1778" sId="1" numFmtId="4">
    <nc r="G29">
      <v>7042.53</v>
    </nc>
  </rcc>
  <rcc rId="1779" sId="1" numFmtId="4">
    <nc r="H29">
      <v>6442.53</v>
    </nc>
  </rcc>
  <rcc rId="1780" sId="1" numFmtId="4">
    <nc r="F30">
      <v>46.59</v>
    </nc>
  </rcc>
  <rcc rId="1781" sId="1" numFmtId="4">
    <nc r="G30">
      <v>48.97</v>
    </nc>
  </rcc>
  <rcc rId="1782" sId="1" numFmtId="4">
    <nc r="H30">
      <v>50.93</v>
    </nc>
  </rcc>
  <rcc rId="1783" sId="1" numFmtId="4">
    <nc r="F32">
      <v>112966.85</v>
    </nc>
  </rcc>
  <rcc rId="1784" sId="1" numFmtId="4">
    <nc r="G32">
      <v>115724.91</v>
    </nc>
  </rcc>
  <rcc rId="1785" sId="1" numFmtId="4">
    <nc r="H32">
      <v>116374.8</v>
    </nc>
  </rcc>
  <rcc rId="1786" sId="1" numFmtId="4">
    <nc r="F33">
      <v>372404.37</v>
    </nc>
  </rcc>
  <rcc rId="1787" sId="1" numFmtId="4">
    <nc r="G33">
      <v>269604.33</v>
    </nc>
  </rcc>
  <rcc rId="1788" sId="1" numFmtId="4">
    <nc r="H33">
      <v>276411.02</v>
    </nc>
  </rcc>
  <rcc rId="1789" sId="1" numFmtId="4">
    <nc r="F34">
      <v>34179.03</v>
    </nc>
  </rcc>
  <rcc rId="1790" sId="1" numFmtId="4">
    <nc r="G34">
      <v>33249.82</v>
    </nc>
  </rcc>
  <rcc rId="1791" sId="1" numFmtId="4">
    <nc r="H34">
      <v>29721.47</v>
    </nc>
  </rcc>
  <rcc rId="1792" sId="1" numFmtId="4">
    <nc r="F35">
      <v>3282.93</v>
    </nc>
  </rcc>
  <rcc rId="1793" sId="1" numFmtId="4">
    <nc r="G35">
      <v>3252.13</v>
    </nc>
  </rcc>
  <rcc rId="1794" sId="1" numFmtId="4">
    <nc r="H35">
      <v>3252.13</v>
    </nc>
  </rcc>
  <rcc rId="1795" sId="1" numFmtId="4">
    <nc r="F36">
      <v>23112.28</v>
    </nc>
  </rcc>
  <rcc rId="1796" sId="1" numFmtId="4">
    <nc r="H36">
      <v>20669.73</v>
    </nc>
  </rcc>
  <rcc rId="1797" sId="1" numFmtId="4">
    <nc r="F38">
      <v>27490.51</v>
    </nc>
  </rcc>
  <rcc rId="1798" sId="1" numFmtId="4">
    <nc r="G38">
      <v>22303.23</v>
    </nc>
  </rcc>
  <rcc rId="1799" sId="1" numFmtId="4">
    <nc r="H38">
      <v>19831.330000000002</v>
    </nc>
  </rcc>
  <rcc rId="1800" sId="1" numFmtId="4">
    <nc r="F40">
      <v>2200.98</v>
    </nc>
  </rcc>
  <rcc rId="1801" sId="1" numFmtId="4">
    <nc r="G40">
      <v>3388.79</v>
    </nc>
  </rcc>
  <rcc rId="1802" sId="1" numFmtId="4">
    <nc r="H40">
      <v>3392.55</v>
    </nc>
  </rcc>
  <rcc rId="1803" sId="1" numFmtId="4">
    <nc r="F41">
      <v>33196.61</v>
    </nc>
  </rcc>
  <rcc rId="1804" sId="1" numFmtId="4">
    <nc r="G41">
      <v>33931.5</v>
    </nc>
  </rcc>
  <rcc rId="1805" sId="1" numFmtId="4">
    <nc r="H41">
      <v>34099.339999999997</v>
    </nc>
  </rcc>
  <rcc rId="1806" sId="1" numFmtId="4">
    <nc r="F43">
      <v>2787</v>
    </nc>
  </rcc>
  <rcc rId="1807" sId="1" numFmtId="4">
    <nc r="G43">
      <v>0</v>
    </nc>
  </rcc>
  <rcc rId="1808" sId="1" numFmtId="4">
    <nc r="H43">
      <v>0</v>
    </nc>
  </rcc>
  <rcc rId="1809" sId="1" numFmtId="4">
    <nc r="G45">
      <v>3368.68</v>
    </nc>
  </rcc>
  <rcc rId="1810" sId="1" numFmtId="4">
    <nc r="F47">
      <v>25</v>
    </nc>
  </rcc>
  <rcc rId="1811" sId="1" numFmtId="4">
    <nc r="G47">
      <v>25</v>
    </nc>
  </rcc>
  <rcc rId="1812" sId="1" numFmtId="4">
    <nc r="H47">
      <v>25</v>
    </nc>
  </rcc>
  <rcc rId="1813" sId="1" numFmtId="4">
    <nc r="G36">
      <v>22977.98</v>
    </nc>
  </rcc>
  <rfmt sheetId="1" sqref="G21" start="0" length="0">
    <dxf>
      <fill>
        <patternFill patternType="solid">
          <bgColor theme="0"/>
        </patternFill>
      </fill>
    </dxf>
  </rfmt>
  <rfmt sheetId="1" sqref="H21" start="0" length="0">
    <dxf>
      <fill>
        <patternFill patternType="solid">
          <bgColor theme="0"/>
        </patternFill>
      </fill>
    </dxf>
  </rfmt>
  <rcc rId="1814" sId="1" odxf="1" dxf="1">
    <nc r="I21">
      <f>I22+I23+I24</f>
    </nc>
    <odxf>
      <font>
        <b val="0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wrapText="0"/>
      <border outline="0">
        <left/>
        <right/>
        <top/>
        <bottom/>
      </border>
    </odxf>
    <ndxf>
      <font>
        <b/>
        <sz val="12"/>
        <color theme="1"/>
        <name val="Times New Roman"/>
        <family val="1"/>
        <charset val="204"/>
        <scheme val="minor"/>
      </font>
      <numFmt numFmtId="4" formatCode="#,##0.00"/>
      <fill>
        <patternFill patternType="solid">
          <bgColor theme="0"/>
        </patternFill>
      </fill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5" sId="1" odxf="1" dxf="1">
    <nc r="J21">
      <f>J22+J23+J24</f>
    </nc>
    <odxf>
      <font>
        <b val="0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wrapText="0"/>
      <border outline="0">
        <left/>
        <right/>
        <top/>
        <bottom/>
      </border>
    </odxf>
    <ndxf>
      <font>
        <b/>
        <sz val="12"/>
        <color theme="1"/>
        <name val="Times New Roman"/>
        <family val="1"/>
        <charset val="204"/>
        <scheme val="minor"/>
      </font>
      <numFmt numFmtId="4" formatCode="#,##0.00"/>
      <fill>
        <patternFill patternType="solid">
          <bgColor theme="0"/>
        </patternFill>
      </fill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6" sId="1" odxf="1" dxf="1">
    <nc r="K21">
      <f>K22+K23+K24</f>
    </nc>
    <odxf>
      <font>
        <b val="0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wrapText="0"/>
      <border outline="0">
        <left/>
        <right/>
        <top/>
        <bottom/>
      </border>
    </odxf>
    <ndxf>
      <font>
        <b/>
        <sz val="12"/>
        <color theme="1"/>
        <name val="Times New Roman"/>
        <family val="1"/>
        <charset val="204"/>
        <scheme val="minor"/>
      </font>
      <numFmt numFmtId="4" formatCode="#,##0.00"/>
      <fill>
        <patternFill patternType="solid">
          <bgColor theme="0"/>
        </patternFill>
      </fill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7" sId="1" numFmtId="4">
    <nc r="H45">
      <v>3063.85</v>
    </nc>
  </rcc>
  <rcc rId="1818" sId="1">
    <oc r="F9">
      <f>F10+F11+F12+F13+F14+F15+F16</f>
    </oc>
    <nc r="F9">
      <f>F10+F11+F12+F13+F14+F15+F16</f>
    </nc>
  </rcc>
  <rcc rId="1819" sId="1">
    <oc r="F19">
      <f>F20</f>
    </oc>
    <nc r="F19">
      <f>F20</f>
    </nc>
  </rcc>
  <rcc rId="1820" sId="1">
    <oc r="E21">
      <f>E22+E23+E24+E25</f>
    </oc>
    <nc r="E21">
      <f>E22+E23+E24+E25</f>
    </nc>
  </rcc>
  <rcc rId="1821" sId="1" odxf="1" dxf="1">
    <oc r="F21">
      <f>F22+F23+F24</f>
    </oc>
    <nc r="F21">
      <f>F22+F23+F24+F25</f>
    </nc>
    <ndxf>
      <fill>
        <patternFill patternType="none">
          <bgColor indexed="65"/>
        </patternFill>
      </fill>
    </ndxf>
  </rcc>
  <rcc rId="1822" sId="1" odxf="1" dxf="1">
    <oc r="G21">
      <f>G22+G23+G24</f>
    </oc>
    <nc r="G21">
      <f>G22+G23+G24+G25</f>
    </nc>
    <ndxf>
      <fill>
        <patternFill patternType="none">
          <bgColor indexed="65"/>
        </patternFill>
      </fill>
    </ndxf>
  </rcc>
  <rcc rId="1823" sId="1" odxf="1" dxf="1">
    <oc r="H21">
      <f>H22+H23+H24</f>
    </oc>
    <nc r="H21">
      <f>H22+H23+H24+H25</f>
    </nc>
    <ndxf>
      <fill>
        <patternFill patternType="none">
          <bgColor indexed="65"/>
        </patternFill>
      </fill>
    </ndxf>
  </rcc>
  <rcc rId="1824" sId="1" odxf="1" dxf="1">
    <oc r="F48">
      <f>F9+F17+F19+F21+F26+F31+F37+F39+F42+F44+F46</f>
    </oc>
    <nc r="F48">
      <f>F9+F17+F19+F21+F26+F31+F37+F39+F42+F44+F46</f>
    </nc>
    <ndxf>
      <fill>
        <patternFill patternType="none">
          <bgColor indexed="65"/>
        </patternFill>
      </fill>
    </ndxf>
  </rcc>
  <rcc rId="1825" sId="1">
    <oc r="G48">
      <f>G9+G17+G19+G21+G26+G31+G37+G39+G42+G44+G46</f>
    </oc>
    <nc r="G48">
      <f>G9+G17+G19+G21+G26+G31+G37+G39+G42+G44+G46</f>
    </nc>
  </rcc>
  <rcc rId="1826" sId="1">
    <oc r="H48">
      <f>H9+H17+H19+H21+H26+H31+H37+H39+H42+H44+H46</f>
    </oc>
    <nc r="H48">
      <f>H9+H17+H19+H21+H26+H31+H37+H39+H42+H44+H46</f>
    </nc>
  </rcc>
  <rcc rId="1827" sId="1" odxf="1" dxf="1">
    <nc r="I48">
      <f>I9+I17+I19+I21+I26+I31+I37+I39+I42+I44+I46</f>
    </nc>
    <odxf>
      <font>
        <b val="0"/>
        <sz val="11"/>
        <color theme="1"/>
        <name val="Calibri"/>
        <family val="2"/>
        <charset val="204"/>
        <scheme val="minor"/>
      </font>
      <numFmt numFmtId="0" formatCode="General"/>
      <alignment horizontal="general" wrapText="0"/>
      <border outline="0">
        <left/>
        <right/>
        <top/>
        <bottom/>
      </border>
    </odxf>
    <ndxf>
      <font>
        <b/>
        <sz val="12"/>
        <color theme="1"/>
        <name val="Times New Roman"/>
        <family val="1"/>
        <charset val="204"/>
        <scheme val="minor"/>
      </font>
      <numFmt numFmtId="4" formatCode="#,##0.00"/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8" sId="1" odxf="1" dxf="1">
    <nc r="J48">
      <f>J9+J17+J19+J21+J26+J31+J37+J39+J42+J44+J46</f>
    </nc>
    <odxf>
      <font>
        <b val="0"/>
        <sz val="11"/>
        <color theme="1"/>
        <name val="Calibri"/>
        <family val="2"/>
        <charset val="204"/>
        <scheme val="minor"/>
      </font>
      <numFmt numFmtId="0" formatCode="General"/>
      <alignment horizontal="general" wrapText="0"/>
      <border outline="0">
        <left/>
        <right/>
        <top/>
        <bottom/>
      </border>
    </odxf>
    <ndxf>
      <font>
        <b/>
        <sz val="12"/>
        <color theme="1"/>
        <name val="Times New Roman"/>
        <family val="1"/>
        <charset val="204"/>
        <scheme val="minor"/>
      </font>
      <numFmt numFmtId="4" formatCode="#,##0.00"/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9" sId="1" odxf="1" dxf="1">
    <nc r="K48">
      <f>K9+K17+K19+K21+K26+K31+K37+K39+K42+K44+K46</f>
    </nc>
    <odxf>
      <font>
        <b val="0"/>
        <sz val="11"/>
        <color theme="1"/>
        <name val="Calibri"/>
        <family val="2"/>
        <charset val="204"/>
        <scheme val="minor"/>
      </font>
      <numFmt numFmtId="0" formatCode="General"/>
      <alignment horizontal="general" wrapText="0"/>
      <border outline="0">
        <left/>
        <right/>
        <top/>
        <bottom/>
      </border>
    </odxf>
    <ndxf>
      <font>
        <b/>
        <sz val="12"/>
        <color theme="1"/>
        <name val="Times New Roman"/>
        <family val="1"/>
        <charset val="204"/>
        <scheme val="minor"/>
      </font>
      <numFmt numFmtId="4" formatCode="#,##0.00"/>
      <alignment horizont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0" sId="1" numFmtId="4">
    <nc r="F45">
      <v>3459.07</v>
    </nc>
  </rcc>
  <rcc rId="1831" sId="1" numFmtId="4">
    <oc r="F49">
      <v>10590.98</v>
    </oc>
    <nc r="F49">
      <v>-6388.29</v>
    </nc>
  </rcc>
  <rcc rId="1832" sId="1" numFmtId="4">
    <oc r="G49">
      <v>12000</v>
    </oc>
    <nc r="G49">
      <v>-9809.81</v>
    </nc>
  </rcc>
  <rcc rId="1833" sId="1" numFmtId="4">
    <oc r="H49">
      <v>12000</v>
    </oc>
    <nc r="H49">
      <v>-8416.6</v>
    </nc>
  </rcc>
  <rcc rId="1834" sId="1" odxf="1" dxf="1">
    <oc r="D49">
      <v>29391.99</v>
    </oc>
    <nc r="D49">
      <f>F49-B49</f>
    </nc>
    <ndxf>
      <font>
        <b val="0"/>
        <i/>
        <sz val="12"/>
        <color theme="1"/>
        <name val="Times New Roman"/>
        <family val="1"/>
      </font>
      <alignment wrapText="1"/>
      <border outline="0">
        <bottom style="thin">
          <color indexed="64"/>
        </bottom>
      </border>
    </ndxf>
  </rcc>
  <rfmt sheetId="1" sqref="E49" start="0" length="0">
    <dxf>
      <font>
        <b val="0"/>
        <i/>
        <sz val="12"/>
        <color theme="1"/>
        <name val="Times New Roman"/>
        <family val="1"/>
      </font>
      <alignment wrapText="1"/>
      <border outline="0">
        <right style="thin">
          <color indexed="64"/>
        </right>
        <bottom style="thin">
          <color indexed="64"/>
        </bottom>
      </border>
    </dxf>
  </rfmt>
  <rcc rId="1835" sId="1">
    <nc r="E49">
      <f>F49-C49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175499-AA11-44AE-A7E9-583FE9217D04}" action="delete"/>
  <rdn rId="0" localSheetId="1" customView="1" name="Z_71175499_AA11_44AE_A7E9_583FE9217D04_.wvu.Cols" hidden="1" oldHidden="1">
    <formula>Лист1!$I:$K</formula>
    <oldFormula>Лист1!$I:$K</oldFormula>
  </rdn>
  <rcv guid="{71175499-AA11-44AE-A7E9-583FE9217D04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33" sId="1" ref="B1:B1048576" action="insertCol">
    <undo index="65535" exp="area" ref3D="1" dr="$G$1:$I$1048576" dn="Z_BA56DD81_312B_4146_AF11_46EA4CAF72E8_.wvu.Cols" sId="1"/>
  </rrc>
  <rcc rId="1434" sId="1" numFmtId="4">
    <oc r="C10">
      <v>2989.91</v>
    </oc>
    <nc r="C10"/>
  </rcc>
  <rcc rId="1435" sId="1" numFmtId="4">
    <oc r="D10">
      <v>2989.91</v>
    </oc>
    <nc r="D10"/>
  </rcc>
  <rcc rId="1436" sId="1" numFmtId="4">
    <oc r="E10">
      <v>3019.78</v>
    </oc>
    <nc r="E10"/>
  </rcc>
  <rcc rId="1437" sId="1" numFmtId="4">
    <oc r="F10">
      <v>2575.0100000000002</v>
    </oc>
    <nc r="F10"/>
  </rcc>
  <rcc rId="1438" sId="1" numFmtId="4">
    <oc r="G10">
      <v>2480.2800000000002</v>
    </oc>
    <nc r="G10"/>
  </rcc>
  <rcc rId="1439" sId="1" numFmtId="4">
    <oc r="C11">
      <v>2745.44</v>
    </oc>
    <nc r="C11"/>
  </rcc>
  <rcc rId="1440" sId="1" numFmtId="4">
    <oc r="D11">
      <v>2745.44</v>
    </oc>
    <nc r="D11"/>
  </rcc>
  <rcc rId="1441" sId="1" numFmtId="4">
    <oc r="E11">
      <v>2481.79</v>
    </oc>
    <nc r="E11"/>
  </rcc>
  <rcc rId="1442" sId="1" numFmtId="4">
    <oc r="F11">
      <v>2208.0100000000002</v>
    </oc>
    <nc r="F11"/>
  </rcc>
  <rcc rId="1443" sId="1" numFmtId="4">
    <oc r="G11">
      <v>2149.71</v>
    </oc>
    <nc r="G11"/>
  </rcc>
  <rcc rId="1444" sId="1" numFmtId="4">
    <oc r="C12">
      <v>70990.14</v>
    </oc>
    <nc r="C12"/>
  </rcc>
  <rcc rId="1445" sId="1" numFmtId="4">
    <oc r="D12">
      <v>70990.14</v>
    </oc>
    <nc r="D12"/>
  </rcc>
  <rcc rId="1446" sId="1" numFmtId="4">
    <oc r="E12">
      <v>73477.09</v>
    </oc>
    <nc r="E12"/>
  </rcc>
  <rcc rId="1447" sId="1" numFmtId="4">
    <oc r="F12">
      <v>63354.16</v>
    </oc>
    <nc r="F12"/>
  </rcc>
  <rcc rId="1448" sId="1" numFmtId="4">
    <oc r="G12">
      <v>61198.11</v>
    </oc>
    <nc r="G12"/>
  </rcc>
  <rcc rId="1449" sId="1" numFmtId="4">
    <oc r="C13">
      <v>16.908000000000001</v>
    </oc>
    <nc r="C13"/>
  </rcc>
  <rcc rId="1450" sId="1" numFmtId="4">
    <oc r="D13">
      <v>16.908000000000001</v>
    </oc>
    <nc r="D13"/>
  </rcc>
  <rcc rId="1451" sId="1" numFmtId="4">
    <oc r="E13">
      <v>112.47</v>
    </oc>
    <nc r="E13"/>
  </rcc>
  <rcc rId="1452" sId="1" numFmtId="4">
    <oc r="F13">
      <v>6.69</v>
    </oc>
    <nc r="F13"/>
  </rcc>
  <rcc rId="1453" sId="1" numFmtId="4">
    <oc r="G13">
      <v>5.95</v>
    </oc>
    <nc r="G13"/>
  </rcc>
  <rcc rId="1454" sId="1" numFmtId="4">
    <oc r="C14">
      <v>10942.59</v>
    </oc>
    <nc r="C14"/>
  </rcc>
  <rcc rId="1455" sId="1" numFmtId="4">
    <oc r="D14">
      <v>10942.59</v>
    </oc>
    <nc r="D14"/>
  </rcc>
  <rcc rId="1456" sId="1" numFmtId="4">
    <oc r="E14">
      <v>12034.49</v>
    </oc>
    <nc r="E14"/>
  </rcc>
  <rcc rId="1457" sId="1" numFmtId="4">
    <oc r="F14">
      <v>10506.34</v>
    </oc>
    <nc r="F14"/>
  </rcc>
  <rcc rId="1458" sId="1" numFmtId="4">
    <oc r="G14">
      <v>10180.86</v>
    </oc>
    <nc r="G14"/>
  </rcc>
  <rcc rId="1459" sId="1" numFmtId="4">
    <oc r="C15">
      <v>951.88</v>
    </oc>
    <nc r="C15"/>
  </rcc>
  <rcc rId="1460" sId="1" numFmtId="4">
    <oc r="D15">
      <v>951.88</v>
    </oc>
    <nc r="D15"/>
  </rcc>
  <rcc rId="1461" sId="1" numFmtId="4">
    <oc r="E15">
      <v>1000</v>
    </oc>
    <nc r="E15"/>
  </rcc>
  <rcc rId="1462" sId="1" numFmtId="4">
    <oc r="F15">
      <v>1000</v>
    </oc>
    <nc r="F15"/>
  </rcc>
  <rcc rId="1463" sId="1" numFmtId="4">
    <oc r="G15">
      <v>1000</v>
    </oc>
    <nc r="G15"/>
  </rcc>
  <rcc rId="1464" sId="1" numFmtId="4">
    <oc r="C16">
      <v>46534.29</v>
    </oc>
    <nc r="C16"/>
  </rcc>
  <rcc rId="1465" sId="1" numFmtId="4">
    <oc r="D16">
      <v>46534.29</v>
    </oc>
    <nc r="D16"/>
  </rcc>
  <rcc rId="1466" sId="1" numFmtId="4">
    <oc r="E16">
      <v>46504.6</v>
    </oc>
    <nc r="E16"/>
  </rcc>
  <rcc rId="1467" sId="1" numFmtId="4">
    <oc r="F16">
      <v>42123.92</v>
    </oc>
    <nc r="F16"/>
  </rcc>
  <rcc rId="1468" sId="1" numFmtId="4">
    <oc r="G16">
      <v>41308.339999999997</v>
    </oc>
    <nc r="G16"/>
  </rcc>
  <rcc rId="1469" sId="1" numFmtId="4">
    <oc r="C18">
      <v>800.6</v>
    </oc>
    <nc r="C18"/>
  </rcc>
  <rcc rId="1470" sId="1" numFmtId="4">
    <oc r="D18">
      <v>800.6</v>
    </oc>
    <nc r="D18"/>
  </rcc>
  <rcc rId="1471" sId="1" numFmtId="4">
    <oc r="E18">
      <v>830.19</v>
    </oc>
    <nc r="E18"/>
  </rcc>
  <rcc rId="1472" sId="1" numFmtId="4">
    <oc r="F18">
      <v>858.18</v>
    </oc>
    <nc r="F18"/>
  </rcc>
  <rcc rId="1473" sId="1" numFmtId="4">
    <oc r="G18">
      <v>888.42</v>
    </oc>
    <nc r="G18"/>
  </rcc>
  <rcc rId="1474" sId="1" numFmtId="4">
    <oc r="C20">
      <v>2410</v>
    </oc>
    <nc r="C20"/>
  </rcc>
  <rcc rId="1475" sId="1" numFmtId="4">
    <oc r="D20">
      <v>2410</v>
    </oc>
    <nc r="D20"/>
  </rcc>
  <rcc rId="1476" sId="1" numFmtId="4">
    <oc r="E20">
      <v>1000</v>
    </oc>
    <nc r="E20"/>
  </rcc>
  <rcc rId="1477" sId="1" numFmtId="4">
    <oc r="F20">
      <v>1000</v>
    </oc>
    <nc r="F20"/>
  </rcc>
  <rcc rId="1478" sId="1" numFmtId="4">
    <oc r="G20">
      <v>1000</v>
    </oc>
    <nc r="G20"/>
  </rcc>
  <rcc rId="1479" sId="1" numFmtId="4">
    <oc r="C22">
      <v>164.03</v>
    </oc>
    <nc r="C22"/>
  </rcc>
  <rcc rId="1480" sId="1" numFmtId="4">
    <oc r="D22">
      <v>164.03</v>
    </oc>
    <nc r="D22"/>
  </rcc>
  <rcc rId="1481" sId="1" numFmtId="4">
    <oc r="E22">
      <v>164.03</v>
    </oc>
    <nc r="E22"/>
  </rcc>
  <rcc rId="1482" sId="1" numFmtId="4">
    <oc r="F22">
      <v>164.03</v>
    </oc>
    <nc r="F22"/>
  </rcc>
  <rcc rId="1483" sId="1" numFmtId="4">
    <oc r="G22">
      <v>164.03</v>
    </oc>
    <nc r="G22"/>
  </rcc>
  <rcc rId="1484" sId="1" numFmtId="4">
    <oc r="C23">
      <v>3.39</v>
    </oc>
    <nc r="C23"/>
  </rcc>
  <rcc rId="1485" sId="1" numFmtId="4">
    <oc r="D23">
      <v>3.39</v>
    </oc>
    <nc r="D23"/>
  </rcc>
  <rcc rId="1486" sId="1" numFmtId="4">
    <oc r="E23">
      <v>3.39</v>
    </oc>
    <nc r="E23"/>
  </rcc>
  <rcc rId="1487" sId="1" numFmtId="4">
    <oc r="F23">
      <v>3.39</v>
    </oc>
    <nc r="F23"/>
  </rcc>
  <rcc rId="1488" sId="1" numFmtId="4">
    <oc r="G23">
      <v>3.39</v>
    </oc>
    <nc r="G23"/>
  </rcc>
  <rcc rId="1489" sId="1" numFmtId="4">
    <oc r="C24">
      <v>45424.87</v>
    </oc>
    <nc r="C24"/>
  </rcc>
  <rcc rId="1490" sId="1" numFmtId="4">
    <oc r="D24">
      <v>45424.87</v>
    </oc>
    <nc r="D24"/>
  </rcc>
  <rcc rId="1491" sId="1" numFmtId="4">
    <oc r="E24">
      <v>36150.42</v>
    </oc>
    <nc r="E24"/>
  </rcc>
  <rcc rId="1492" sId="1" numFmtId="4">
    <oc r="F24">
      <v>22425.65</v>
    </oc>
    <nc r="F24"/>
  </rcc>
  <rcc rId="1493" sId="1" numFmtId="4">
    <oc r="G24">
      <v>22425.65</v>
    </oc>
    <nc r="G24"/>
  </rcc>
  <rcc rId="1494" sId="1" numFmtId="4">
    <oc r="C25">
      <v>100</v>
    </oc>
    <nc r="C25"/>
  </rcc>
  <rcc rId="1495" sId="1" numFmtId="4">
    <oc r="D25">
      <v>100</v>
    </oc>
    <nc r="D25"/>
  </rcc>
  <rcc rId="1496" sId="1" numFmtId="4">
    <oc r="E25">
      <v>0</v>
    </oc>
    <nc r="E25"/>
  </rcc>
  <rcc rId="1497" sId="1" numFmtId="4">
    <oc r="F25">
      <v>0</v>
    </oc>
    <nc r="F25"/>
  </rcc>
  <rcc rId="1498" sId="1" numFmtId="4">
    <oc r="G25">
      <v>0</v>
    </oc>
    <nc r="G25"/>
  </rcc>
  <rcc rId="1499" sId="1" numFmtId="4">
    <oc r="C27">
      <v>3162.33</v>
    </oc>
    <nc r="C27"/>
  </rcc>
  <rcc rId="1500" sId="1" numFmtId="4">
    <oc r="D27">
      <v>3162.33</v>
    </oc>
    <nc r="D27"/>
  </rcc>
  <rcc rId="1501" sId="1" numFmtId="4">
    <oc r="E27">
      <v>4000</v>
    </oc>
    <nc r="E27"/>
  </rcc>
  <rcc rId="1502" sId="1" numFmtId="4">
    <oc r="F27">
      <v>0</v>
    </oc>
    <nc r="F27"/>
  </rcc>
  <rcc rId="1503" sId="1" numFmtId="4">
    <oc r="G27">
      <v>0</v>
    </oc>
    <nc r="G27"/>
  </rcc>
  <rcc rId="1504" sId="1" numFmtId="4">
    <oc r="C28">
      <v>6914.78</v>
    </oc>
    <nc r="C28"/>
  </rcc>
  <rcc rId="1505" sId="1" numFmtId="4">
    <oc r="D28">
      <v>6914.78</v>
    </oc>
    <nc r="D28"/>
  </rcc>
  <rcc rId="1506" sId="1" numFmtId="4">
    <oc r="E28">
      <v>1622.61</v>
    </oc>
    <nc r="E28"/>
  </rcc>
  <rcc rId="1507" sId="1" numFmtId="4">
    <oc r="F28">
      <v>0</v>
    </oc>
    <nc r="F28"/>
  </rcc>
  <rcc rId="1508" sId="1" numFmtId="4">
    <oc r="G28">
      <v>0</v>
    </oc>
    <nc r="G28"/>
  </rcc>
  <rcc rId="1509" sId="1" numFmtId="4">
    <oc r="C29">
      <v>9406.17</v>
    </oc>
    <nc r="C29"/>
  </rcc>
  <rcc rId="1510" sId="1" numFmtId="4">
    <oc r="D29">
      <v>9406.17</v>
    </oc>
    <nc r="D29"/>
  </rcc>
  <rcc rId="1511" sId="1" numFmtId="4">
    <oc r="E29">
      <v>7477.61</v>
    </oc>
    <nc r="E29"/>
  </rcc>
  <rcc rId="1512" sId="1" numFmtId="4">
    <oc r="F29">
      <v>6572.64</v>
    </oc>
    <nc r="F29"/>
  </rcc>
  <rcc rId="1513" sId="1" numFmtId="4">
    <oc r="G29">
      <v>6572.64</v>
    </oc>
    <nc r="G29"/>
  </rcc>
  <rcc rId="1514" sId="1" numFmtId="4">
    <oc r="C30">
      <v>79.709999999999994</v>
    </oc>
    <nc r="C30"/>
  </rcc>
  <rcc rId="1515" sId="1" numFmtId="4">
    <oc r="D30">
      <v>79.709999999999994</v>
    </oc>
    <nc r="D30"/>
  </rcc>
  <rcc rId="1516" sId="1" numFmtId="4">
    <oc r="E30">
      <v>45.35</v>
    </oc>
    <nc r="E30"/>
  </rcc>
  <rcc rId="1517" sId="1" numFmtId="4">
    <oc r="F30">
      <v>47.17</v>
    </oc>
    <nc r="F30"/>
  </rcc>
  <rcc rId="1518" sId="1" numFmtId="4">
    <oc r="G30">
      <v>49.05</v>
    </oc>
    <nc r="G30"/>
  </rcc>
  <rcc rId="1519" sId="1" numFmtId="4">
    <oc r="C32">
      <v>97780.56</v>
    </oc>
    <nc r="C32"/>
  </rcc>
  <rcc rId="1520" sId="1" numFmtId="4">
    <oc r="D32">
      <v>97780.56</v>
    </oc>
    <nc r="D32"/>
  </rcc>
  <rcc rId="1521" sId="1" numFmtId="4">
    <oc r="E32">
      <v>105153.68</v>
    </oc>
    <nc r="E32"/>
  </rcc>
  <rcc rId="1522" sId="1" numFmtId="4">
    <oc r="F32">
      <v>104343.03</v>
    </oc>
    <nc r="F32"/>
  </rcc>
  <rcc rId="1523" sId="1" numFmtId="4">
    <oc r="G32">
      <v>106803.3</v>
    </oc>
    <nc r="G32"/>
  </rcc>
  <rcc rId="1524" sId="1" numFmtId="4">
    <oc r="C33">
      <v>401159.89</v>
    </oc>
    <nc r="C33"/>
  </rcc>
  <rcc rId="1525" sId="1" numFmtId="4">
    <oc r="D33">
      <v>401159.89</v>
    </oc>
    <nc r="D33"/>
  </rcc>
  <rcc rId="1526" sId="1" numFmtId="4">
    <oc r="E33">
      <v>355275.25</v>
    </oc>
    <nc r="E33"/>
  </rcc>
  <rcc rId="1527" sId="1" numFmtId="4">
    <oc r="F33">
      <v>331398.63</v>
    </oc>
    <nc r="F33"/>
  </rcc>
  <rcc rId="1528" sId="1" numFmtId="4">
    <oc r="G33">
      <v>231498.39</v>
    </oc>
    <nc r="G33"/>
  </rcc>
  <rcc rId="1529" sId="1" numFmtId="4">
    <oc r="C34">
      <v>31814.09</v>
    </oc>
    <nc r="C34"/>
  </rcc>
  <rcc rId="1530" sId="1" numFmtId="4">
    <oc r="D34">
      <v>31814.09</v>
    </oc>
    <nc r="D34"/>
  </rcc>
  <rcc rId="1531" sId="1" numFmtId="4">
    <oc r="E34">
      <v>32469.5</v>
    </oc>
    <nc r="E34"/>
  </rcc>
  <rcc rId="1532" sId="1" numFmtId="4">
    <oc r="F34">
      <v>29558.27</v>
    </oc>
    <nc r="F34"/>
  </rcc>
  <rcc rId="1533" sId="1" numFmtId="4">
    <oc r="G34">
      <v>28731.42</v>
    </oc>
    <nc r="G34"/>
  </rcc>
  <rcc rId="1534" sId="1" numFmtId="4">
    <oc r="C35">
      <v>2713.57</v>
    </oc>
    <nc r="C35"/>
  </rcc>
  <rcc rId="1535" sId="1" numFmtId="4">
    <oc r="D35">
      <v>2713.57</v>
    </oc>
    <nc r="D35"/>
  </rcc>
  <rcc rId="1536" sId="1" numFmtId="4">
    <oc r="E35">
      <v>2742.01</v>
    </oc>
    <nc r="E35"/>
  </rcc>
  <rcc rId="1537" sId="1" numFmtId="4">
    <oc r="F35">
      <v>2742.01</v>
    </oc>
    <nc r="F35"/>
  </rcc>
  <rcc rId="1538" sId="1" numFmtId="4">
    <oc r="G35">
      <v>2742.01</v>
    </oc>
    <nc r="G35"/>
  </rcc>
  <rcc rId="1539" sId="1" numFmtId="4">
    <oc r="C36">
      <v>22068.240000000002</v>
    </oc>
    <nc r="C36"/>
  </rcc>
  <rcc rId="1540" sId="1" numFmtId="4">
    <oc r="D36">
      <v>22068.240000000002</v>
    </oc>
    <nc r="D36"/>
  </rcc>
  <rcc rId="1541" sId="1" numFmtId="4">
    <oc r="E36">
      <v>25281.46</v>
    </oc>
    <nc r="E36"/>
  </rcc>
  <rcc rId="1542" sId="1" numFmtId="4">
    <oc r="F36">
      <v>22267</v>
    </oc>
    <nc r="F36"/>
  </rcc>
  <rcc rId="1543" sId="1" numFmtId="4">
    <oc r="G36">
      <v>21696.28</v>
    </oc>
    <nc r="G36"/>
  </rcc>
  <rcc rId="1544" sId="1" numFmtId="4">
    <oc r="C38">
      <v>31747.46</v>
    </oc>
    <nc r="C38"/>
  </rcc>
  <rcc rId="1545" sId="1" numFmtId="4">
    <oc r="D38">
      <v>31747.46</v>
    </oc>
    <nc r="D38"/>
  </rcc>
  <rcc rId="1546" sId="1" numFmtId="4">
    <oc r="E38">
      <v>23131.83</v>
    </oc>
    <nc r="E38"/>
  </rcc>
  <rcc rId="1547" sId="1" numFmtId="4">
    <oc r="F38">
      <v>24715.73</v>
    </oc>
    <nc r="F38"/>
  </rcc>
  <rcc rId="1548" sId="1" numFmtId="4">
    <oc r="G38">
      <v>24147.99</v>
    </oc>
    <nc r="G38"/>
  </rcc>
  <rcc rId="1549" sId="1" numFmtId="4">
    <oc r="C40">
      <v>4330</v>
    </oc>
    <nc r="C40"/>
  </rcc>
  <rcc rId="1550" sId="1" numFmtId="4">
    <oc r="D40">
      <v>4330</v>
    </oc>
    <nc r="D40"/>
  </rcc>
  <rcc rId="1551" sId="1" numFmtId="4">
    <oc r="E40">
      <v>3295</v>
    </oc>
    <nc r="E40"/>
  </rcc>
  <rcc rId="1552" sId="1" numFmtId="4">
    <oc r="F40">
      <v>3295</v>
    </oc>
    <nc r="F40"/>
  </rcc>
  <rcc rId="1553" sId="1" numFmtId="4">
    <oc r="G40">
      <v>3295</v>
    </oc>
    <nc r="G40"/>
  </rcc>
  <rcc rId="1554" sId="1" numFmtId="4">
    <oc r="C41">
      <v>18821.939999999999</v>
    </oc>
    <nc r="C41"/>
  </rcc>
  <rcc rId="1555" sId="1" numFmtId="4">
    <oc r="D41">
      <v>18821.939999999999</v>
    </oc>
    <nc r="D41"/>
  </rcc>
  <rcc rId="1556" sId="1" numFmtId="4">
    <oc r="E41">
      <v>29008.18</v>
    </oc>
    <nc r="E41"/>
  </rcc>
  <rcc rId="1557" sId="1" numFmtId="4">
    <oc r="F41">
      <v>32898.65</v>
    </oc>
    <nc r="F41"/>
  </rcc>
  <rcc rId="1558" sId="1" numFmtId="4">
    <oc r="G41">
      <v>33533.65</v>
    </oc>
    <nc r="G41"/>
  </rcc>
  <rcc rId="1559" sId="1" numFmtId="4">
    <oc r="C43">
      <v>5016.1000000000004</v>
    </oc>
    <nc r="C43"/>
  </rcc>
  <rcc rId="1560" sId="1" numFmtId="4">
    <oc r="D43">
      <v>5016.1000000000004</v>
    </oc>
    <nc r="D43"/>
  </rcc>
  <rcc rId="1561" sId="1" numFmtId="4">
    <oc r="E43">
      <v>2119.23</v>
    </oc>
    <nc r="E43"/>
  </rcc>
  <rcc rId="1562" sId="1" numFmtId="4">
    <oc r="F43">
      <v>0</v>
    </oc>
    <nc r="F43"/>
  </rcc>
  <rcc rId="1563" sId="1" numFmtId="4">
    <oc r="G43">
      <v>0</v>
    </oc>
    <nc r="G43"/>
  </rcc>
  <rcc rId="1564" sId="1" numFmtId="4">
    <oc r="C45">
      <v>2800</v>
    </oc>
    <nc r="C45"/>
  </rcc>
  <rcc rId="1565" sId="1" numFmtId="4">
    <oc r="D45">
      <v>2800</v>
    </oc>
    <nc r="D45"/>
  </rcc>
  <rcc rId="1566" sId="1" numFmtId="4">
    <oc r="E45">
      <v>2000</v>
    </oc>
    <nc r="E45"/>
  </rcc>
  <rcc rId="1567" sId="1" numFmtId="4">
    <oc r="F45">
      <v>2000</v>
    </oc>
    <nc r="F45"/>
  </rcc>
  <rcc rId="1568" sId="1" numFmtId="4">
    <oc r="G45">
      <v>2000</v>
    </oc>
    <nc r="G45"/>
  </rcc>
  <rcc rId="1569" sId="1" numFmtId="4">
    <oc r="C47">
      <v>24.97</v>
    </oc>
    <nc r="C47"/>
  </rcc>
  <rcc rId="1570" sId="1" numFmtId="4">
    <oc r="D47">
      <v>24.97</v>
    </oc>
    <nc r="D47"/>
  </rcc>
  <rcc rId="1571" sId="1" numFmtId="4">
    <oc r="E47">
      <v>25</v>
    </oc>
    <nc r="E47"/>
  </rcc>
  <rcc rId="1572" sId="1" numFmtId="4">
    <oc r="F47">
      <v>25</v>
    </oc>
    <nc r="F47"/>
  </rcc>
  <rcc rId="1573" sId="1" numFmtId="4">
    <oc r="G47">
      <v>25</v>
    </oc>
    <nc r="G47"/>
  </rcc>
  <rcc rId="1574" sId="1">
    <nc r="B6" t="inlineStr">
      <is>
        <t>Отчёт 2021 год</t>
      </is>
    </nc>
  </rcc>
  <rcc rId="1575" sId="1">
    <oc r="D6" t="inlineStr">
      <is>
        <t>Ожидаемое исполнение за 2021 год</t>
      </is>
    </oc>
    <nc r="D6" t="inlineStr">
      <is>
        <t>Ожидаемое исполнение за 2022 год</t>
      </is>
    </nc>
  </rcc>
  <rcc rId="1576" sId="1">
    <oc r="E6" t="inlineStr">
      <is>
        <t>2022 год</t>
      </is>
    </oc>
    <nc r="E6" t="inlineStr">
      <is>
        <t>2023 год</t>
      </is>
    </nc>
  </rcc>
  <rcc rId="1577" sId="1">
    <oc r="F6" t="inlineStr">
      <is>
        <t xml:space="preserve">2023 год </t>
      </is>
    </oc>
    <nc r="F6" t="inlineStr">
      <is>
        <t xml:space="preserve">2024 год </t>
      </is>
    </nc>
  </rcc>
  <rcc rId="1578" sId="1">
    <oc r="G6" t="inlineStr">
      <is>
        <t>2024 год</t>
      </is>
    </oc>
    <nc r="G6" t="inlineStr">
      <is>
        <t>2025 год</t>
      </is>
    </nc>
  </rcc>
  <rcc rId="1579" sId="1">
    <oc r="C1" t="inlineStr">
      <is>
        <t>Информация к проекту решения  " О бюджете Тернейского муниципального округа на 2021 год и на плановый период 2022 и 2023 годов"</t>
      </is>
    </oc>
    <nc r="C1" t="inlineStr">
      <is>
        <t>Информация к проекту решения  " О бюджете Тернейского муниципального округа на 2023 год и на плановый период 2024 и 2025 годов"</t>
      </is>
    </nc>
  </rcc>
  <rdn rId="0" localSheetId="1" customView="1" name="Z_71175499_AA11_44AE_A7E9_583FE9217D04_.wvu.Cols" hidden="1" oldHidden="1">
    <formula>Лист1!$H:$J</formula>
  </rdn>
  <rcv guid="{71175499-AA11-44AE-A7E9-583FE9217D0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9" sqref="B39"/>
    </sheetView>
  </sheetViews>
  <sheetFormatPr defaultRowHeight="15" x14ac:dyDescent="0.25"/>
  <cols>
    <col min="1" max="1" width="51" customWidth="1"/>
    <col min="2" max="2" width="11.42578125" customWidth="1"/>
    <col min="3" max="3" width="13.42578125" style="23" customWidth="1"/>
    <col min="4" max="4" width="14.28515625" style="23" customWidth="1"/>
    <col min="5" max="5" width="14.140625" style="23" customWidth="1"/>
    <col min="6" max="6" width="12" style="42" customWidth="1"/>
    <col min="7" max="7" width="12.5703125" customWidth="1"/>
    <col min="8" max="8" width="12.7109375" customWidth="1"/>
    <col min="9" max="11" width="9.140625" hidden="1" customWidth="1"/>
  </cols>
  <sheetData>
    <row r="1" spans="1:11" ht="14.45" customHeight="1" x14ac:dyDescent="0.25">
      <c r="C1" s="68" t="s">
        <v>46</v>
      </c>
      <c r="D1" s="68"/>
      <c r="E1" s="68"/>
      <c r="F1" s="68"/>
      <c r="G1" s="68"/>
    </row>
    <row r="2" spans="1:11" ht="48" customHeight="1" x14ac:dyDescent="0.25">
      <c r="C2" s="68"/>
      <c r="D2" s="68"/>
      <c r="E2" s="68"/>
      <c r="F2" s="68"/>
      <c r="G2" s="68"/>
    </row>
    <row r="3" spans="1:11" ht="15.75" x14ac:dyDescent="0.25">
      <c r="A3" s="66" t="s">
        <v>39</v>
      </c>
      <c r="B3" s="66"/>
      <c r="C3" s="66"/>
      <c r="D3" s="66"/>
      <c r="E3" s="66"/>
      <c r="F3" s="66"/>
      <c r="G3" s="66"/>
    </row>
    <row r="4" spans="1:11" ht="15.75" x14ac:dyDescent="0.25">
      <c r="A4" s="66" t="s">
        <v>47</v>
      </c>
      <c r="B4" s="66"/>
      <c r="C4" s="66"/>
      <c r="D4" s="66"/>
      <c r="E4" s="66"/>
      <c r="F4" s="66"/>
      <c r="G4" s="66"/>
    </row>
    <row r="5" spans="1:11" ht="15.75" x14ac:dyDescent="0.25">
      <c r="A5" s="3"/>
      <c r="B5" s="3"/>
      <c r="H5" s="67" t="s">
        <v>0</v>
      </c>
      <c r="I5" s="67"/>
      <c r="J5" s="67"/>
      <c r="K5" s="67"/>
    </row>
    <row r="6" spans="1:11" ht="93" customHeight="1" x14ac:dyDescent="0.25">
      <c r="A6" s="1" t="s">
        <v>40</v>
      </c>
      <c r="B6" s="1" t="s">
        <v>45</v>
      </c>
      <c r="C6" s="19" t="s">
        <v>48</v>
      </c>
      <c r="D6" s="19" t="s">
        <v>52</v>
      </c>
      <c r="E6" s="19" t="s">
        <v>53</v>
      </c>
      <c r="F6" s="43" t="s">
        <v>49</v>
      </c>
      <c r="G6" s="20" t="s">
        <v>50</v>
      </c>
      <c r="H6" s="53" t="s">
        <v>51</v>
      </c>
    </row>
    <row r="7" spans="1:11" ht="15.75" x14ac:dyDescent="0.25">
      <c r="A7" s="1">
        <v>1</v>
      </c>
      <c r="B7" s="1"/>
      <c r="C7" s="19">
        <v>2</v>
      </c>
      <c r="D7" s="19">
        <v>3</v>
      </c>
      <c r="E7" s="19"/>
      <c r="F7" s="43">
        <v>4</v>
      </c>
      <c r="G7" s="20">
        <v>5</v>
      </c>
      <c r="H7" s="37">
        <v>6</v>
      </c>
    </row>
    <row r="8" spans="1:11" ht="15.75" x14ac:dyDescent="0.25">
      <c r="A8" s="2" t="s">
        <v>1</v>
      </c>
      <c r="B8" s="2"/>
      <c r="C8" s="24"/>
      <c r="D8" s="24"/>
      <c r="E8" s="24"/>
      <c r="F8" s="44"/>
      <c r="G8" s="4"/>
      <c r="H8" s="38"/>
    </row>
    <row r="9" spans="1:11" ht="22.15" customHeight="1" x14ac:dyDescent="0.25">
      <c r="A9" s="5" t="s">
        <v>2</v>
      </c>
      <c r="B9" s="55">
        <f>SUM(B10:B16)</f>
        <v>131764.31</v>
      </c>
      <c r="C9" s="25">
        <f>C10+C11+C12+C13+C14+C15+C16</f>
        <v>144800.65</v>
      </c>
      <c r="D9" s="25">
        <f>D10+D11+D12+D13+D14+D15+D16</f>
        <v>3114.3399999999938</v>
      </c>
      <c r="E9" s="25">
        <f>E10+E11+E12+E13+E14+E15+E16</f>
        <v>-9922.0000000000036</v>
      </c>
      <c r="F9" s="45">
        <f>F10+F11+F12+F13+F14+F15+F16</f>
        <v>134878.65000000002</v>
      </c>
      <c r="G9" s="25">
        <f t="shared" ref="G9:K9" si="0">G10+G11+G12+G13+G14+G15+G16</f>
        <v>132042.18</v>
      </c>
      <c r="H9" s="25">
        <f t="shared" si="0"/>
        <v>117472.47000000002</v>
      </c>
      <c r="I9" s="25">
        <f t="shared" si="0"/>
        <v>0</v>
      </c>
      <c r="J9" s="25">
        <f t="shared" si="0"/>
        <v>0</v>
      </c>
      <c r="K9" s="25">
        <f t="shared" si="0"/>
        <v>0</v>
      </c>
    </row>
    <row r="10" spans="1:11" ht="47.25" x14ac:dyDescent="0.25">
      <c r="A10" s="6" t="s">
        <v>14</v>
      </c>
      <c r="B10" s="56">
        <v>2876.26</v>
      </c>
      <c r="C10" s="26">
        <v>3019.78</v>
      </c>
      <c r="D10" s="35">
        <f>F10-B10</f>
        <v>261.33999999999969</v>
      </c>
      <c r="E10" s="35">
        <f>F10-C10</f>
        <v>117.81999999999971</v>
      </c>
      <c r="F10" s="46">
        <v>3137.6</v>
      </c>
      <c r="G10" s="27">
        <v>3137.6</v>
      </c>
      <c r="H10" s="39">
        <v>2735.68</v>
      </c>
    </row>
    <row r="11" spans="1:11" ht="63" x14ac:dyDescent="0.25">
      <c r="A11" s="6" t="s">
        <v>15</v>
      </c>
      <c r="B11" s="56">
        <v>2448.7199999999998</v>
      </c>
      <c r="C11" s="26">
        <v>2481.79</v>
      </c>
      <c r="D11" s="35">
        <f t="shared" ref="D11:D16" si="1">F11-B11</f>
        <v>148.89000000000033</v>
      </c>
      <c r="E11" s="35">
        <f t="shared" ref="E11:E16" si="2">F11-C11</f>
        <v>115.82000000000016</v>
      </c>
      <c r="F11" s="46">
        <v>2597.61</v>
      </c>
      <c r="G11" s="27">
        <v>2498.41</v>
      </c>
      <c r="H11" s="39">
        <v>2195.12</v>
      </c>
    </row>
    <row r="12" spans="1:11" ht="78.75" x14ac:dyDescent="0.25">
      <c r="A12" s="7" t="s">
        <v>16</v>
      </c>
      <c r="B12" s="57">
        <v>70379.13</v>
      </c>
      <c r="C12" s="26">
        <v>74696.52</v>
      </c>
      <c r="D12" s="35">
        <f t="shared" si="1"/>
        <v>5121.8399999999965</v>
      </c>
      <c r="E12" s="35">
        <f t="shared" si="2"/>
        <v>804.44999999999709</v>
      </c>
      <c r="F12" s="46">
        <v>75500.97</v>
      </c>
      <c r="G12" s="27">
        <v>74984.509999999995</v>
      </c>
      <c r="H12" s="39">
        <v>65829.56</v>
      </c>
    </row>
    <row r="13" spans="1:11" ht="15.75" x14ac:dyDescent="0.25">
      <c r="A13" s="8" t="s">
        <v>17</v>
      </c>
      <c r="B13" s="58">
        <v>16.91</v>
      </c>
      <c r="C13" s="26">
        <v>112.47</v>
      </c>
      <c r="D13" s="35">
        <f t="shared" si="1"/>
        <v>-10.64</v>
      </c>
      <c r="E13" s="35">
        <f t="shared" si="2"/>
        <v>-106.2</v>
      </c>
      <c r="F13" s="46">
        <v>6.27</v>
      </c>
      <c r="G13" s="27">
        <v>5.37</v>
      </c>
      <c r="H13" s="39">
        <v>5.57</v>
      </c>
    </row>
    <row r="14" spans="1:11" ht="47.25" x14ac:dyDescent="0.25">
      <c r="A14" s="6" t="s">
        <v>18</v>
      </c>
      <c r="B14" s="56">
        <v>10762.03</v>
      </c>
      <c r="C14" s="26">
        <v>11738.64</v>
      </c>
      <c r="D14" s="35">
        <f t="shared" si="1"/>
        <v>771.30999999999949</v>
      </c>
      <c r="E14" s="35">
        <f t="shared" si="2"/>
        <v>-205.29999999999927</v>
      </c>
      <c r="F14" s="46">
        <v>11533.34</v>
      </c>
      <c r="G14" s="27">
        <v>11400.46</v>
      </c>
      <c r="H14" s="39">
        <v>10055.959999999999</v>
      </c>
    </row>
    <row r="15" spans="1:11" ht="15.75" x14ac:dyDescent="0.25">
      <c r="A15" s="9" t="s">
        <v>19</v>
      </c>
      <c r="B15" s="59">
        <v>0</v>
      </c>
      <c r="C15" s="26">
        <v>4150.37</v>
      </c>
      <c r="D15" s="35">
        <f t="shared" si="1"/>
        <v>1000</v>
      </c>
      <c r="E15" s="35">
        <f t="shared" si="2"/>
        <v>-3150.37</v>
      </c>
      <c r="F15" s="46">
        <v>1000</v>
      </c>
      <c r="G15" s="27">
        <v>0</v>
      </c>
      <c r="H15" s="39">
        <v>0</v>
      </c>
    </row>
    <row r="16" spans="1:11" ht="15.75" x14ac:dyDescent="0.25">
      <c r="A16" s="10" t="s">
        <v>20</v>
      </c>
      <c r="B16" s="56">
        <v>45281.26</v>
      </c>
      <c r="C16" s="26">
        <v>48601.08</v>
      </c>
      <c r="D16" s="35">
        <f t="shared" si="1"/>
        <v>-4178.4000000000015</v>
      </c>
      <c r="E16" s="35">
        <f t="shared" si="2"/>
        <v>-7498.2200000000012</v>
      </c>
      <c r="F16" s="47">
        <v>41102.86</v>
      </c>
      <c r="G16" s="27">
        <v>40015.83</v>
      </c>
      <c r="H16" s="39">
        <v>36650.58</v>
      </c>
    </row>
    <row r="17" spans="1:11" ht="15.75" x14ac:dyDescent="0.25">
      <c r="A17" s="34" t="s">
        <v>42</v>
      </c>
      <c r="B17" s="58">
        <f>B18</f>
        <v>800.6</v>
      </c>
      <c r="C17" s="25">
        <f>C18</f>
        <v>880.26</v>
      </c>
      <c r="D17" s="25">
        <f>D18</f>
        <v>207.23000000000002</v>
      </c>
      <c r="E17" s="25">
        <f>E18</f>
        <v>127.57000000000005</v>
      </c>
      <c r="F17" s="45">
        <f t="shared" ref="F17:H17" si="3">F18</f>
        <v>1007.83</v>
      </c>
      <c r="G17" s="25">
        <f t="shared" si="3"/>
        <v>1044.67</v>
      </c>
      <c r="H17" s="25">
        <f t="shared" si="3"/>
        <v>1082.5</v>
      </c>
    </row>
    <row r="18" spans="1:11" ht="31.5" x14ac:dyDescent="0.25">
      <c r="A18" s="10" t="s">
        <v>43</v>
      </c>
      <c r="B18" s="56">
        <v>800.6</v>
      </c>
      <c r="C18" s="26">
        <v>880.26</v>
      </c>
      <c r="D18" s="26">
        <f>F18-B18</f>
        <v>207.23000000000002</v>
      </c>
      <c r="E18" s="26">
        <f>F18-C18</f>
        <v>127.57000000000005</v>
      </c>
      <c r="F18" s="47">
        <v>1007.83</v>
      </c>
      <c r="G18" s="27">
        <v>1044.67</v>
      </c>
      <c r="H18" s="39">
        <v>1082.5</v>
      </c>
    </row>
    <row r="19" spans="1:11" ht="31.5" x14ac:dyDescent="0.25">
      <c r="A19" s="5" t="s">
        <v>3</v>
      </c>
      <c r="B19" s="55">
        <f t="shared" ref="B19:H19" si="4">B20</f>
        <v>2552.06</v>
      </c>
      <c r="C19" s="25">
        <f t="shared" si="4"/>
        <v>4276.8599999999997</v>
      </c>
      <c r="D19" s="25">
        <f t="shared" si="4"/>
        <v>491.0300000000002</v>
      </c>
      <c r="E19" s="25">
        <f t="shared" si="4"/>
        <v>-1233.7699999999995</v>
      </c>
      <c r="F19" s="45">
        <f>F20</f>
        <v>3043.09</v>
      </c>
      <c r="G19" s="25">
        <f t="shared" si="4"/>
        <v>0</v>
      </c>
      <c r="H19" s="25">
        <f t="shared" si="4"/>
        <v>0</v>
      </c>
    </row>
    <row r="20" spans="1:11" ht="47.25" x14ac:dyDescent="0.25">
      <c r="A20" s="11" t="s">
        <v>41</v>
      </c>
      <c r="B20" s="60">
        <v>2552.06</v>
      </c>
      <c r="C20" s="26">
        <v>4276.8599999999997</v>
      </c>
      <c r="D20" s="35">
        <f>F20-B20</f>
        <v>491.0300000000002</v>
      </c>
      <c r="E20" s="35">
        <f>F20-C20</f>
        <v>-1233.7699999999995</v>
      </c>
      <c r="F20" s="46">
        <v>3043.09</v>
      </c>
      <c r="G20" s="27">
        <v>0</v>
      </c>
      <c r="H20" s="39">
        <v>0</v>
      </c>
    </row>
    <row r="21" spans="1:11" ht="15.75" x14ac:dyDescent="0.25">
      <c r="A21" s="12" t="s">
        <v>4</v>
      </c>
      <c r="B21" s="61">
        <f>SUM(B22:B25)</f>
        <v>42998.17</v>
      </c>
      <c r="C21" s="25">
        <f>C22+C23+C24+C25</f>
        <v>42563.109999999993</v>
      </c>
      <c r="D21" s="25">
        <f>D22+D23+D24+D25</f>
        <v>108048.06000000001</v>
      </c>
      <c r="E21" s="25">
        <f t="shared" ref="E21:H21" si="5">E22+E23+E24+E25</f>
        <v>108483.12000000002</v>
      </c>
      <c r="F21" s="25">
        <f t="shared" si="5"/>
        <v>151046.23000000001</v>
      </c>
      <c r="G21" s="25">
        <f t="shared" si="5"/>
        <v>27503.96</v>
      </c>
      <c r="H21" s="25">
        <f t="shared" si="5"/>
        <v>27503.96</v>
      </c>
      <c r="I21" s="45">
        <f t="shared" ref="I21:K21" si="6">I22+I23+I24</f>
        <v>0</v>
      </c>
      <c r="J21" s="45">
        <f t="shared" si="6"/>
        <v>0</v>
      </c>
      <c r="K21" s="45">
        <f t="shared" si="6"/>
        <v>0</v>
      </c>
    </row>
    <row r="22" spans="1:11" ht="15.75" x14ac:dyDescent="0.25">
      <c r="A22" s="6" t="s">
        <v>23</v>
      </c>
      <c r="B22" s="56">
        <v>0</v>
      </c>
      <c r="C22" s="26">
        <v>816.45</v>
      </c>
      <c r="D22" s="26">
        <f>F22-B22</f>
        <v>555.17999999999995</v>
      </c>
      <c r="E22" s="26">
        <f>F22-C22</f>
        <v>-261.2700000000001</v>
      </c>
      <c r="F22" s="48">
        <v>555.17999999999995</v>
      </c>
      <c r="G22" s="28">
        <v>164.03</v>
      </c>
      <c r="H22" s="39">
        <v>164.03</v>
      </c>
    </row>
    <row r="23" spans="1:11" ht="15.75" x14ac:dyDescent="0.25">
      <c r="A23" s="6" t="s">
        <v>24</v>
      </c>
      <c r="B23" s="56">
        <v>0</v>
      </c>
      <c r="C23" s="26">
        <v>3.39</v>
      </c>
      <c r="D23" s="26">
        <f t="shared" ref="D23:D25" si="7">F23-B23</f>
        <v>3.38</v>
      </c>
      <c r="E23" s="26">
        <f t="shared" ref="E23:E25" si="8">F23-C23</f>
        <v>-1.0000000000000231E-2</v>
      </c>
      <c r="F23" s="48">
        <v>3.38</v>
      </c>
      <c r="G23" s="28">
        <v>3.38</v>
      </c>
      <c r="H23" s="39">
        <v>3.38</v>
      </c>
    </row>
    <row r="24" spans="1:11" ht="15.75" x14ac:dyDescent="0.25">
      <c r="A24" s="6" t="s">
        <v>25</v>
      </c>
      <c r="B24" s="56">
        <v>42998.17</v>
      </c>
      <c r="C24" s="26">
        <v>41163.269999999997</v>
      </c>
      <c r="D24" s="26">
        <f t="shared" si="7"/>
        <v>106289.50000000001</v>
      </c>
      <c r="E24" s="26">
        <f t="shared" si="8"/>
        <v>108124.40000000002</v>
      </c>
      <c r="F24" s="48">
        <v>149287.67000000001</v>
      </c>
      <c r="G24" s="28">
        <v>27336.55</v>
      </c>
      <c r="H24" s="39">
        <v>27336.55</v>
      </c>
    </row>
    <row r="25" spans="1:11" ht="31.5" x14ac:dyDescent="0.25">
      <c r="A25" s="6" t="s">
        <v>44</v>
      </c>
      <c r="B25" s="56">
        <v>0</v>
      </c>
      <c r="C25" s="26">
        <v>580</v>
      </c>
      <c r="D25" s="26">
        <f t="shared" si="7"/>
        <v>1200</v>
      </c>
      <c r="E25" s="26">
        <f t="shared" si="8"/>
        <v>620</v>
      </c>
      <c r="F25" s="48">
        <v>1200</v>
      </c>
      <c r="G25" s="28">
        <v>0</v>
      </c>
      <c r="H25" s="39">
        <v>0</v>
      </c>
    </row>
    <row r="26" spans="1:11" ht="15.75" x14ac:dyDescent="0.25">
      <c r="A26" s="13" t="s">
        <v>5</v>
      </c>
      <c r="B26" s="57">
        <f>SUM(B27:B30)</f>
        <v>18851.330000000002</v>
      </c>
      <c r="C26" s="25">
        <f>C27+C28+C29+C30</f>
        <v>26513.119999999995</v>
      </c>
      <c r="D26" s="25">
        <f>D27+D28+D29+D30</f>
        <v>-10935.730000000001</v>
      </c>
      <c r="E26" s="25">
        <f>E27+E28+E29+E30</f>
        <v>-18597.52</v>
      </c>
      <c r="F26" s="45">
        <f t="shared" ref="F26:H26" si="9">F27+F28+F29+F30</f>
        <v>7915.6</v>
      </c>
      <c r="G26" s="25">
        <f t="shared" si="9"/>
        <v>7091.5</v>
      </c>
      <c r="H26" s="25">
        <f t="shared" si="9"/>
        <v>6493.46</v>
      </c>
    </row>
    <row r="27" spans="1:11" ht="15.75" x14ac:dyDescent="0.25">
      <c r="A27" s="6" t="s">
        <v>26</v>
      </c>
      <c r="B27" s="56">
        <v>3137.33</v>
      </c>
      <c r="C27" s="26">
        <v>3753.14</v>
      </c>
      <c r="D27" s="26">
        <f>F27-B27</f>
        <v>-1137.33</v>
      </c>
      <c r="E27" s="26">
        <f>F27-C27</f>
        <v>-1753.1399999999999</v>
      </c>
      <c r="F27" s="48">
        <v>2000</v>
      </c>
      <c r="G27" s="28">
        <v>0</v>
      </c>
      <c r="H27" s="39">
        <v>0</v>
      </c>
    </row>
    <row r="28" spans="1:11" ht="15.75" x14ac:dyDescent="0.25">
      <c r="A28" s="6" t="s">
        <v>27</v>
      </c>
      <c r="B28" s="56">
        <v>6908.25</v>
      </c>
      <c r="C28" s="26">
        <v>5477.01</v>
      </c>
      <c r="D28" s="26">
        <f t="shared" ref="D28:D30" si="10">F28-B28</f>
        <v>-6219.54</v>
      </c>
      <c r="E28" s="26">
        <f t="shared" ref="E28:E30" si="11">F28-C28</f>
        <v>-4788.3</v>
      </c>
      <c r="F28" s="48">
        <v>688.71</v>
      </c>
      <c r="G28" s="28">
        <v>0</v>
      </c>
      <c r="H28" s="39">
        <v>0</v>
      </c>
    </row>
    <row r="29" spans="1:11" ht="15.75" x14ac:dyDescent="0.25">
      <c r="A29" s="6" t="s">
        <v>28</v>
      </c>
      <c r="B29" s="56">
        <v>8726.0400000000009</v>
      </c>
      <c r="C29" s="26">
        <v>17237.62</v>
      </c>
      <c r="D29" s="26">
        <f t="shared" si="10"/>
        <v>-3545.7400000000007</v>
      </c>
      <c r="E29" s="26">
        <f t="shared" si="11"/>
        <v>-12057.32</v>
      </c>
      <c r="F29" s="48">
        <v>5180.3</v>
      </c>
      <c r="G29" s="28">
        <v>7042.53</v>
      </c>
      <c r="H29" s="39">
        <v>6442.53</v>
      </c>
    </row>
    <row r="30" spans="1:11" ht="33" customHeight="1" x14ac:dyDescent="0.25">
      <c r="A30" s="6" t="s">
        <v>29</v>
      </c>
      <c r="B30" s="56">
        <v>79.709999999999994</v>
      </c>
      <c r="C30" s="26">
        <v>45.35</v>
      </c>
      <c r="D30" s="26">
        <f t="shared" si="10"/>
        <v>-33.11999999999999</v>
      </c>
      <c r="E30" s="26">
        <f t="shared" si="11"/>
        <v>1.240000000000002</v>
      </c>
      <c r="F30" s="48">
        <v>46.59</v>
      </c>
      <c r="G30" s="28">
        <v>48.97</v>
      </c>
      <c r="H30" s="39">
        <v>50.93</v>
      </c>
    </row>
    <row r="31" spans="1:11" ht="15.75" x14ac:dyDescent="0.25">
      <c r="A31" s="14" t="s">
        <v>6</v>
      </c>
      <c r="B31" s="55">
        <f>SUM(B32:B36)</f>
        <v>363653.94</v>
      </c>
      <c r="C31" s="25">
        <f>C32+C33+C34+C35+C36</f>
        <v>655277.35</v>
      </c>
      <c r="D31" s="25">
        <f>D32+D33+D34+D35+D36</f>
        <v>182291.52</v>
      </c>
      <c r="E31" s="25">
        <f>E32+E33+E34+E35+E36</f>
        <v>-109331.89000000003</v>
      </c>
      <c r="F31" s="45">
        <f t="shared" ref="F31:H31" si="12">F32+F33+F34+F35+F36</f>
        <v>545945.46</v>
      </c>
      <c r="G31" s="25">
        <f t="shared" si="12"/>
        <v>444809.17</v>
      </c>
      <c r="H31" s="25">
        <f t="shared" si="12"/>
        <v>446429.15</v>
      </c>
    </row>
    <row r="32" spans="1:11" ht="15.75" x14ac:dyDescent="0.25">
      <c r="A32" s="11" t="s">
        <v>30</v>
      </c>
      <c r="B32" s="60">
        <v>96043.520000000004</v>
      </c>
      <c r="C32" s="26">
        <v>109263.19</v>
      </c>
      <c r="D32" s="26">
        <f>F32-B32</f>
        <v>16923.330000000002</v>
      </c>
      <c r="E32" s="26">
        <f>F32-C32</f>
        <v>3703.6600000000035</v>
      </c>
      <c r="F32" s="48">
        <v>112966.85</v>
      </c>
      <c r="G32" s="28">
        <v>115724.91</v>
      </c>
      <c r="H32" s="39">
        <v>116374.8</v>
      </c>
    </row>
    <row r="33" spans="1:11" ht="15.75" x14ac:dyDescent="0.25">
      <c r="A33" s="11" t="s">
        <v>31</v>
      </c>
      <c r="B33" s="60">
        <v>212264.53</v>
      </c>
      <c r="C33" s="26">
        <v>482836.02</v>
      </c>
      <c r="D33" s="26">
        <f t="shared" ref="D33:D36" si="13">F33-B33</f>
        <v>160139.84</v>
      </c>
      <c r="E33" s="26">
        <f t="shared" ref="E33:E36" si="14">F33-C33</f>
        <v>-110431.65000000002</v>
      </c>
      <c r="F33" s="48">
        <v>372404.37</v>
      </c>
      <c r="G33" s="28">
        <v>269604.33</v>
      </c>
      <c r="H33" s="39">
        <v>276411.02</v>
      </c>
    </row>
    <row r="34" spans="1:11" ht="15.75" x14ac:dyDescent="0.25">
      <c r="A34" s="11" t="s">
        <v>32</v>
      </c>
      <c r="B34" s="60">
        <v>31400.71</v>
      </c>
      <c r="C34" s="26">
        <v>34435.11</v>
      </c>
      <c r="D34" s="26">
        <f t="shared" si="13"/>
        <v>2778.3199999999997</v>
      </c>
      <c r="E34" s="26">
        <f t="shared" si="14"/>
        <v>-256.08000000000175</v>
      </c>
      <c r="F34" s="48">
        <v>34179.03</v>
      </c>
      <c r="G34" s="28">
        <v>33249.82</v>
      </c>
      <c r="H34" s="39">
        <v>29721.47</v>
      </c>
    </row>
    <row r="35" spans="1:11" ht="15.75" x14ac:dyDescent="0.25">
      <c r="A35" s="11" t="s">
        <v>22</v>
      </c>
      <c r="B35" s="60">
        <v>2417.2199999999998</v>
      </c>
      <c r="C35" s="26">
        <v>3117.67</v>
      </c>
      <c r="D35" s="26">
        <f t="shared" si="13"/>
        <v>865.71</v>
      </c>
      <c r="E35" s="26">
        <f t="shared" si="14"/>
        <v>165.25999999999976</v>
      </c>
      <c r="F35" s="48">
        <v>3282.93</v>
      </c>
      <c r="G35" s="28">
        <v>3252.13</v>
      </c>
      <c r="H35" s="39">
        <v>3252.13</v>
      </c>
    </row>
    <row r="36" spans="1:11" ht="15.75" x14ac:dyDescent="0.25">
      <c r="A36" s="11" t="s">
        <v>33</v>
      </c>
      <c r="B36" s="60">
        <v>21527.96</v>
      </c>
      <c r="C36" s="26">
        <v>25625.360000000001</v>
      </c>
      <c r="D36" s="26">
        <f t="shared" si="13"/>
        <v>1584.3199999999997</v>
      </c>
      <c r="E36" s="26">
        <f t="shared" si="14"/>
        <v>-2513.0800000000017</v>
      </c>
      <c r="F36" s="48">
        <v>23112.28</v>
      </c>
      <c r="G36" s="28">
        <v>22977.98</v>
      </c>
      <c r="H36" s="39">
        <v>20669.73</v>
      </c>
    </row>
    <row r="37" spans="1:11" ht="15.75" x14ac:dyDescent="0.25">
      <c r="A37" s="16" t="s">
        <v>7</v>
      </c>
      <c r="B37" s="62">
        <f>B38</f>
        <v>31342.94</v>
      </c>
      <c r="C37" s="25">
        <f>C38</f>
        <v>28898.560000000001</v>
      </c>
      <c r="D37" s="25">
        <f>D38</f>
        <v>-3852.4300000000003</v>
      </c>
      <c r="E37" s="25">
        <f>E38</f>
        <v>-1408.0500000000029</v>
      </c>
      <c r="F37" s="45">
        <f t="shared" ref="F37:H37" si="15">F38</f>
        <v>27490.51</v>
      </c>
      <c r="G37" s="25">
        <f t="shared" si="15"/>
        <v>22303.23</v>
      </c>
      <c r="H37" s="25">
        <f t="shared" si="15"/>
        <v>19831.330000000002</v>
      </c>
    </row>
    <row r="38" spans="1:11" ht="15.75" x14ac:dyDescent="0.25">
      <c r="A38" s="6" t="s">
        <v>35</v>
      </c>
      <c r="B38" s="63">
        <v>31342.94</v>
      </c>
      <c r="C38" s="26">
        <v>28898.560000000001</v>
      </c>
      <c r="D38" s="26">
        <f>F38-B38</f>
        <v>-3852.4300000000003</v>
      </c>
      <c r="E38" s="26">
        <f>F38-C38</f>
        <v>-1408.0500000000029</v>
      </c>
      <c r="F38" s="48">
        <v>27490.51</v>
      </c>
      <c r="G38" s="28">
        <v>22303.23</v>
      </c>
      <c r="H38" s="39">
        <v>19831.330000000002</v>
      </c>
    </row>
    <row r="39" spans="1:11" ht="15.75" x14ac:dyDescent="0.25">
      <c r="A39" s="17" t="s">
        <v>8</v>
      </c>
      <c r="B39" s="64">
        <f>SUM(B40:B41)</f>
        <v>15706.74</v>
      </c>
      <c r="C39" s="25">
        <f>C40+C41</f>
        <v>18753.14</v>
      </c>
      <c r="D39" s="25">
        <f>D40+D41</f>
        <v>19690.850000000002</v>
      </c>
      <c r="E39" s="25">
        <f>E40+E41</f>
        <v>16644.45</v>
      </c>
      <c r="F39" s="45">
        <f t="shared" ref="F39:H39" si="16">F40+F41</f>
        <v>35397.590000000004</v>
      </c>
      <c r="G39" s="25">
        <f t="shared" si="16"/>
        <v>37320.29</v>
      </c>
      <c r="H39" s="25">
        <f t="shared" si="16"/>
        <v>37491.89</v>
      </c>
    </row>
    <row r="40" spans="1:11" ht="15.75" x14ac:dyDescent="0.25">
      <c r="A40" s="9" t="s">
        <v>38</v>
      </c>
      <c r="B40" s="65">
        <v>496.82</v>
      </c>
      <c r="C40" s="26">
        <v>1658.76</v>
      </c>
      <c r="D40" s="36">
        <f>F40-B40</f>
        <v>1704.16</v>
      </c>
      <c r="E40" s="36">
        <f>F40-C40</f>
        <v>542.22</v>
      </c>
      <c r="F40" s="49">
        <v>2200.98</v>
      </c>
      <c r="G40" s="29">
        <v>3388.79</v>
      </c>
      <c r="H40" s="39">
        <v>3392.55</v>
      </c>
    </row>
    <row r="41" spans="1:11" ht="15.75" x14ac:dyDescent="0.25">
      <c r="A41" s="9" t="s">
        <v>37</v>
      </c>
      <c r="B41" s="65">
        <v>15209.92</v>
      </c>
      <c r="C41" s="26">
        <v>17094.38</v>
      </c>
      <c r="D41" s="36">
        <f>F41-B41</f>
        <v>17986.690000000002</v>
      </c>
      <c r="E41" s="36">
        <f>F41-C41</f>
        <v>16102.23</v>
      </c>
      <c r="F41" s="49">
        <v>33196.61</v>
      </c>
      <c r="G41" s="29">
        <v>33931.5</v>
      </c>
      <c r="H41" s="39">
        <v>34099.339999999997</v>
      </c>
    </row>
    <row r="42" spans="1:11" ht="15.75" x14ac:dyDescent="0.25">
      <c r="A42" s="8" t="s">
        <v>9</v>
      </c>
      <c r="B42" s="58">
        <f>B43</f>
        <v>5031.4799999999996</v>
      </c>
      <c r="C42" s="25">
        <f>C43</f>
        <v>6215.91</v>
      </c>
      <c r="D42" s="25">
        <f>D43</f>
        <v>-2244.4799999999996</v>
      </c>
      <c r="E42" s="25">
        <f>E43</f>
        <v>-3428.91</v>
      </c>
      <c r="F42" s="45">
        <f t="shared" ref="F42:H42" si="17">F43</f>
        <v>2787</v>
      </c>
      <c r="G42" s="25">
        <f t="shared" si="17"/>
        <v>0</v>
      </c>
      <c r="H42" s="25">
        <f t="shared" si="17"/>
        <v>0</v>
      </c>
    </row>
    <row r="43" spans="1:11" ht="15.75" x14ac:dyDescent="0.25">
      <c r="A43" s="6" t="s">
        <v>36</v>
      </c>
      <c r="B43" s="56">
        <v>5031.4799999999996</v>
      </c>
      <c r="C43" s="26">
        <v>6215.91</v>
      </c>
      <c r="D43" s="26">
        <f>F43-B43</f>
        <v>-2244.4799999999996</v>
      </c>
      <c r="E43" s="26">
        <f>F43-C43</f>
        <v>-3428.91</v>
      </c>
      <c r="F43" s="50">
        <v>2787</v>
      </c>
      <c r="G43" s="30">
        <v>0</v>
      </c>
      <c r="H43" s="39">
        <v>0</v>
      </c>
    </row>
    <row r="44" spans="1:11" ht="15.75" x14ac:dyDescent="0.25">
      <c r="A44" s="8" t="s">
        <v>10</v>
      </c>
      <c r="B44" s="58">
        <f>B45</f>
        <v>2800</v>
      </c>
      <c r="C44" s="25">
        <f>C45</f>
        <v>3201.5</v>
      </c>
      <c r="D44" s="25">
        <f>D45</f>
        <v>659.07000000000016</v>
      </c>
      <c r="E44" s="25">
        <f>E45</f>
        <v>257.57000000000016</v>
      </c>
      <c r="F44" s="45">
        <f t="shared" ref="F44:H44" si="18">F45</f>
        <v>3459.07</v>
      </c>
      <c r="G44" s="25">
        <f t="shared" si="18"/>
        <v>3368.68</v>
      </c>
      <c r="H44" s="25">
        <f t="shared" si="18"/>
        <v>3063.85</v>
      </c>
    </row>
    <row r="45" spans="1:11" ht="15.75" x14ac:dyDescent="0.25">
      <c r="A45" s="6" t="s">
        <v>21</v>
      </c>
      <c r="B45" s="56">
        <v>2800</v>
      </c>
      <c r="C45" s="26">
        <v>3201.5</v>
      </c>
      <c r="D45" s="26">
        <f>F45-B45</f>
        <v>659.07000000000016</v>
      </c>
      <c r="E45" s="26">
        <f>F45-C45</f>
        <v>257.57000000000016</v>
      </c>
      <c r="F45" s="48">
        <v>3459.07</v>
      </c>
      <c r="G45" s="28">
        <v>3368.68</v>
      </c>
      <c r="H45" s="39">
        <v>3063.85</v>
      </c>
    </row>
    <row r="46" spans="1:11" ht="31.5" x14ac:dyDescent="0.25">
      <c r="A46" s="12" t="s">
        <v>11</v>
      </c>
      <c r="B46" s="61">
        <f t="shared" ref="B46:H46" si="19">B47</f>
        <v>0</v>
      </c>
      <c r="C46" s="25">
        <f t="shared" si="19"/>
        <v>25</v>
      </c>
      <c r="D46" s="25">
        <f t="shared" si="19"/>
        <v>25</v>
      </c>
      <c r="E46" s="25">
        <f t="shared" si="19"/>
        <v>0</v>
      </c>
      <c r="F46" s="51">
        <f t="shared" si="19"/>
        <v>25</v>
      </c>
      <c r="G46" s="31">
        <f t="shared" si="19"/>
        <v>25</v>
      </c>
      <c r="H46" s="31">
        <f t="shared" si="19"/>
        <v>25</v>
      </c>
    </row>
    <row r="47" spans="1:11" ht="31.5" x14ac:dyDescent="0.25">
      <c r="A47" s="9" t="s">
        <v>34</v>
      </c>
      <c r="B47" s="65"/>
      <c r="C47" s="26">
        <v>25</v>
      </c>
      <c r="D47" s="26">
        <f>F47-B47</f>
        <v>25</v>
      </c>
      <c r="E47" s="26">
        <f>F47-C47</f>
        <v>0</v>
      </c>
      <c r="F47" s="48">
        <v>25</v>
      </c>
      <c r="G47" s="28">
        <v>25</v>
      </c>
      <c r="H47" s="39">
        <v>25</v>
      </c>
    </row>
    <row r="48" spans="1:11" ht="15.75" x14ac:dyDescent="0.25">
      <c r="A48" s="15" t="s">
        <v>12</v>
      </c>
      <c r="B48" s="54">
        <f>B46+B44+B42+B39+B37+B31+B26+B21+B19+B17+B9</f>
        <v>615501.56999999995</v>
      </c>
      <c r="C48" s="25">
        <f>C9+C17+C19+C21+C26+C31+C37+C39+C42+C44+C46</f>
        <v>931405.46000000008</v>
      </c>
      <c r="D48" s="25">
        <f>D9+D17+D19+D21+D26+D31+D37+D39+D42+D44+D46</f>
        <v>297494.46000000002</v>
      </c>
      <c r="E48" s="25">
        <f>E9+E17+E19+E21+E26+E31+E37+E39+E42+E44+E46</f>
        <v>-18409.430000000022</v>
      </c>
      <c r="F48" s="25">
        <f>F9+F17+F19+F21+F26+F31+F37+F39+F42+F44+F46</f>
        <v>912996.02999999991</v>
      </c>
      <c r="G48" s="25">
        <f t="shared" ref="G48:K48" si="20">G9+G17+G19+G21+G26+G31+G37+G39+G42+G44+G46</f>
        <v>675508.68</v>
      </c>
      <c r="H48" s="25">
        <f t="shared" si="20"/>
        <v>659393.61</v>
      </c>
      <c r="I48" s="25">
        <f t="shared" si="20"/>
        <v>0</v>
      </c>
      <c r="J48" s="25">
        <f t="shared" si="20"/>
        <v>0</v>
      </c>
      <c r="K48" s="25">
        <f t="shared" si="20"/>
        <v>0</v>
      </c>
    </row>
    <row r="49" spans="1:8" ht="16.5" thickBot="1" x14ac:dyDescent="0.3">
      <c r="A49" s="18" t="s">
        <v>13</v>
      </c>
      <c r="B49" s="41">
        <v>-5422.23</v>
      </c>
      <c r="C49" s="32">
        <v>-19979.64</v>
      </c>
      <c r="D49" s="26">
        <f>F49-B49</f>
        <v>-966.0600000000004</v>
      </c>
      <c r="E49" s="26">
        <f>F49-C49</f>
        <v>13591.349999999999</v>
      </c>
      <c r="F49" s="52">
        <v>-6388.29</v>
      </c>
      <c r="G49" s="33">
        <v>-9809.81</v>
      </c>
      <c r="H49" s="40">
        <v>-8416.6</v>
      </c>
    </row>
    <row r="54" spans="1:8" ht="15.75" x14ac:dyDescent="0.25">
      <c r="F54" s="21"/>
      <c r="G54" s="22"/>
    </row>
  </sheetData>
  <customSheetViews>
    <customSheetView guid="{71175499-AA11-44AE-A7E9-583FE9217D04}" hiddenColumns="1">
      <pane xSplit="1" ySplit="6" topLeftCell="B7" activePane="bottomRight" state="frozen"/>
      <selection pane="bottomRight" activeCell="B39" sqref="B39"/>
      <pageMargins left="0.7" right="0.7" top="0.75" bottom="0.75" header="0.3" footer="0.3"/>
      <pageSetup paperSize="9" orientation="portrait" horizontalDpi="4294967295" verticalDpi="4294967295" r:id="rId1"/>
    </customSheetView>
    <customSheetView guid="{A359B9AA-6A09-4465-AE36-C791DDF6A00A}" topLeftCell="A25">
      <selection activeCell="G18" sqref="G18"/>
      <pageMargins left="0.7" right="0.7" top="0.75" bottom="0.75" header="0.3" footer="0.3"/>
      <pageSetup paperSize="9" orientation="portrait" horizontalDpi="4294967295" verticalDpi="4294967295" r:id="rId2"/>
    </customSheetView>
    <customSheetView guid="{3D41C42A-06F3-41D8-AFF8-F530D990D72D}" topLeftCell="A49">
      <selection activeCell="D54" sqref="D54:D56"/>
      <pageMargins left="0.7" right="0.7" top="0.75" bottom="0.75" header="0.3" footer="0.3"/>
      <pageSetup paperSize="9" orientation="portrait" horizontalDpi="4294967295" verticalDpi="4294967295" r:id="rId3"/>
    </customSheetView>
    <customSheetView guid="{23D43619-2110-4C99-A33F-B572F268DD56}" scale="110" topLeftCell="A13">
      <selection activeCell="D50" sqref="D50:D53"/>
      <pageMargins left="0.7" right="0.7" top="0.75" bottom="0.75" header="0.3" footer="0.3"/>
      <pageSetup paperSize="9" orientation="portrait" horizontalDpi="4294967295" verticalDpi="4294967295" r:id="rId4"/>
    </customSheetView>
    <customSheetView guid="{204D67C0-2183-4982-A59F-620EE8D5162A}" topLeftCell="A25">
      <selection activeCell="A35" sqref="A35"/>
      <pageMargins left="0.7" right="0.7" top="0.75" bottom="0.75" header="0.3" footer="0.3"/>
      <pageSetup paperSize="9" orientation="portrait" horizontalDpi="4294967295" verticalDpi="4294967295" r:id="rId5"/>
    </customSheetView>
    <customSheetView guid="{EF1B8546-745B-4616-B138-3BA9C978D9A4}" topLeftCell="A13">
      <selection activeCell="C16" sqref="C16"/>
      <pageMargins left="0.7" right="0.7" top="0.75" bottom="0.75" header="0.3" footer="0.3"/>
      <pageSetup paperSize="9" orientation="portrait" horizontalDpi="4294967295" verticalDpi="4294967295" r:id="rId6"/>
    </customSheetView>
    <customSheetView guid="{DA4BF7C1-0C0B-4DD8-B7AF-3C1874D0325D}">
      <selection activeCell="E10" sqref="E10"/>
      <pageMargins left="0.7" right="0.7" top="0.75" bottom="0.75" header="0.3" footer="0.3"/>
      <pageSetup paperSize="9" orientation="portrait" horizontalDpi="4294967295" verticalDpi="4294967295" r:id="rId7"/>
    </customSheetView>
    <customSheetView guid="{6D8EAC86-EF2B-458B-8B6B-072F21270323}" topLeftCell="A22">
      <selection activeCell="C23" sqref="C23"/>
      <pageMargins left="0.7" right="0.7" top="0.75" bottom="0.75" header="0.3" footer="0.3"/>
      <pageSetup paperSize="9" orientation="portrait" horizontalDpi="4294967295" verticalDpi="4294967295" r:id="rId8"/>
    </customSheetView>
    <customSheetView guid="{4E22CE62-5F42-4C4F-AAFF-B2C7570F32D6}">
      <pane xSplit="1" ySplit="7" topLeftCell="B33" activePane="bottomRight" state="frozen"/>
      <selection pane="bottomRight" activeCell="B8" sqref="B8"/>
      <pageMargins left="0.7" right="0.7" top="0.75" bottom="0.75" header="0.3" footer="0.3"/>
      <pageSetup paperSize="9" orientation="portrait" horizontalDpi="4294967295" verticalDpi="4294967295" r:id="rId9"/>
    </customSheetView>
    <customSheetView guid="{421C2E58-9477-4ADE-A7C3-A95AA011404A}" topLeftCell="A16">
      <selection activeCell="D21" sqref="D21:D22"/>
      <pageMargins left="0.7" right="0.7" top="0.75" bottom="0.75" header="0.3" footer="0.3"/>
      <pageSetup paperSize="9" orientation="portrait" horizontalDpi="4294967295" verticalDpi="4294967295" r:id="rId10"/>
    </customSheetView>
    <customSheetView guid="{A934F598-F282-4DDD-9376-C9AA1B6363BA}">
      <selection activeCell="L11" sqref="K11:L11"/>
      <pageMargins left="0.7" right="0.7" top="0.75" bottom="0.75" header="0.3" footer="0.3"/>
      <pageSetup paperSize="9" orientation="portrait" horizontalDpi="4294967295" verticalDpi="4294967295" r:id="rId11"/>
    </customSheetView>
    <customSheetView guid="{92D78C87-B91D-4FF4-8735-9A7F9FEDCD4E}" scale="110" topLeftCell="A28">
      <selection activeCell="K39" sqref="K39"/>
      <pageMargins left="0.7" right="0.7" top="0.75" bottom="0.75" header="0.3" footer="0.3"/>
      <pageSetup paperSize="9" orientation="portrait" horizontalDpi="4294967295" verticalDpi="4294967295" r:id="rId12"/>
    </customSheetView>
    <customSheetView guid="{F3B10967-F48C-4ABC-91FF-B8D91C56B9D3}" topLeftCell="A46">
      <selection activeCell="B58" sqref="B58:I59"/>
      <pageMargins left="0.7" right="0.7" top="0.75" bottom="0.75" header="0.3" footer="0.3"/>
      <pageSetup paperSize="9" orientation="portrait" horizontalDpi="4294967295" verticalDpi="4294967295" r:id="rId13"/>
    </customSheetView>
    <customSheetView guid="{A0894C77-4742-4B83-B9B5-D788ABC215EA}" topLeftCell="A40">
      <selection activeCell="E47" sqref="E47"/>
      <pageMargins left="0.7" right="0.7" top="0.75" bottom="0.75" header="0.3" footer="0.3"/>
      <pageSetup paperSize="9" orientation="portrait" horizontalDpi="4294967295" verticalDpi="4294967295" r:id="rId14"/>
    </customSheetView>
    <customSheetView guid="{BA56DD81-312B-4146-AF11-46EA4CAF72E8}" hiddenColumns="1" topLeftCell="A13">
      <selection activeCell="F26" sqref="F26"/>
      <pageMargins left="0.7" right="0.7" top="0.75" bottom="0.75" header="0.3" footer="0.3"/>
      <pageSetup paperSize="9" orientation="portrait" horizontalDpi="4294967295" verticalDpi="4294967295" r:id="rId15"/>
    </customSheetView>
    <customSheetView guid="{AAD13D3F-3722-4F38-9A17-94BE3086FD52}" showPageBreaks="1" hiddenColumns="1">
      <pane xSplit="1" ySplit="6" topLeftCell="B28" activePane="bottomRight" state="frozen"/>
      <selection pane="bottomRight" activeCell="B49" sqref="B49"/>
      <pageMargins left="0.21" right="0.2" top="0.28999999999999998" bottom="0.21" header="0.3" footer="0.3"/>
      <pageSetup paperSize="9" orientation="landscape" r:id="rId16"/>
    </customSheetView>
  </customSheetViews>
  <mergeCells count="4">
    <mergeCell ref="A3:G3"/>
    <mergeCell ref="A4:G4"/>
    <mergeCell ref="H5:K5"/>
    <mergeCell ref="C1:G2"/>
  </mergeCells>
  <pageMargins left="0.7" right="0.7" top="0.75" bottom="0.75" header="0.3" footer="0.3"/>
  <pageSetup paperSize="9" orientation="portrait" horizontalDpi="4294967295" verticalDpi="4294967295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2" workbookViewId="0"/>
  </sheetViews>
  <sheetFormatPr defaultRowHeight="15" x14ac:dyDescent="0.25"/>
  <sheetData/>
  <customSheetViews>
    <customSheetView guid="{71175499-AA11-44AE-A7E9-583FE9217D04}" topLeftCell="A22">
      <pageMargins left="0.7" right="0.7" top="0.75" bottom="0.75" header="0.3" footer="0.3"/>
    </customSheetView>
    <customSheetView guid="{A359B9AA-6A09-4465-AE36-C791DDF6A00A}" topLeftCell="A22">
      <pageMargins left="0.7" right="0.7" top="0.75" bottom="0.75" header="0.3" footer="0.3"/>
    </customSheetView>
    <customSheetView guid="{3D41C42A-06F3-41D8-AFF8-F530D990D72D}">
      <pageMargins left="0.7" right="0.7" top="0.75" bottom="0.75" header="0.3" footer="0.3"/>
    </customSheetView>
    <customSheetView guid="{23D43619-2110-4C99-A33F-B572F268DD56}">
      <pageMargins left="0.7" right="0.7" top="0.75" bottom="0.75" header="0.3" footer="0.3"/>
    </customSheetView>
    <customSheetView guid="{204D67C0-2183-4982-A59F-620EE8D5162A}">
      <pageMargins left="0.7" right="0.7" top="0.75" bottom="0.75" header="0.3" footer="0.3"/>
    </customSheetView>
    <customSheetView guid="{EF1B8546-745B-4616-B138-3BA9C978D9A4}">
      <pageMargins left="0.7" right="0.7" top="0.75" bottom="0.75" header="0.3" footer="0.3"/>
    </customSheetView>
    <customSheetView guid="{DA4BF7C1-0C0B-4DD8-B7AF-3C1874D0325D}">
      <pageMargins left="0.7" right="0.7" top="0.75" bottom="0.75" header="0.3" footer="0.3"/>
    </customSheetView>
    <customSheetView guid="{6D8EAC86-EF2B-458B-8B6B-072F21270323}">
      <pageMargins left="0.7" right="0.7" top="0.75" bottom="0.75" header="0.3" footer="0.3"/>
    </customSheetView>
    <customSheetView guid="{4E22CE62-5F42-4C4F-AAFF-B2C7570F32D6}">
      <pageMargins left="0.7" right="0.7" top="0.75" bottom="0.75" header="0.3" footer="0.3"/>
    </customSheetView>
    <customSheetView guid="{421C2E58-9477-4ADE-A7C3-A95AA011404A}">
      <pageMargins left="0.7" right="0.7" top="0.75" bottom="0.75" header="0.3" footer="0.3"/>
    </customSheetView>
    <customSheetView guid="{A934F598-F282-4DDD-9376-C9AA1B6363BA}">
      <pageMargins left="0.7" right="0.7" top="0.75" bottom="0.75" header="0.3" footer="0.3"/>
    </customSheetView>
    <customSheetView guid="{92D78C87-B91D-4FF4-8735-9A7F9FEDCD4E}">
      <pageMargins left="0.7" right="0.7" top="0.75" bottom="0.75" header="0.3" footer="0.3"/>
    </customSheetView>
    <customSheetView guid="{F3B10967-F48C-4ABC-91FF-B8D91C56B9D3}">
      <pageMargins left="0.7" right="0.7" top="0.75" bottom="0.75" header="0.3" footer="0.3"/>
    </customSheetView>
    <customSheetView guid="{A0894C77-4742-4B83-B9B5-D788ABC215EA}">
      <pageMargins left="0.7" right="0.7" top="0.75" bottom="0.75" header="0.3" footer="0.3"/>
    </customSheetView>
    <customSheetView guid="{BA56DD81-312B-4146-AF11-46EA4CAF72E8}" topLeftCell="A22">
      <pageMargins left="0.7" right="0.7" top="0.75" bottom="0.75" header="0.3" footer="0.3"/>
    </customSheetView>
    <customSheetView guid="{AAD13D3F-3722-4F38-9A17-94BE3086FD52}" topLeftCell="A22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71175499-AA11-44AE-A7E9-583FE9217D04}">
      <pageMargins left="0.7" right="0.7" top="0.75" bottom="0.75" header="0.3" footer="0.3"/>
    </customSheetView>
    <customSheetView guid="{A359B9AA-6A09-4465-AE36-C791DDF6A00A}">
      <pageMargins left="0.7" right="0.7" top="0.75" bottom="0.75" header="0.3" footer="0.3"/>
    </customSheetView>
    <customSheetView guid="{3D41C42A-06F3-41D8-AFF8-F530D990D72D}">
      <pageMargins left="0.7" right="0.7" top="0.75" bottom="0.75" header="0.3" footer="0.3"/>
    </customSheetView>
    <customSheetView guid="{23D43619-2110-4C99-A33F-B572F268DD56}">
      <pageMargins left="0.7" right="0.7" top="0.75" bottom="0.75" header="0.3" footer="0.3"/>
    </customSheetView>
    <customSheetView guid="{204D67C0-2183-4982-A59F-620EE8D5162A}">
      <pageMargins left="0.7" right="0.7" top="0.75" bottom="0.75" header="0.3" footer="0.3"/>
    </customSheetView>
    <customSheetView guid="{EF1B8546-745B-4616-B138-3BA9C978D9A4}">
      <pageMargins left="0.7" right="0.7" top="0.75" bottom="0.75" header="0.3" footer="0.3"/>
    </customSheetView>
    <customSheetView guid="{DA4BF7C1-0C0B-4DD8-B7AF-3C1874D0325D}">
      <pageMargins left="0.7" right="0.7" top="0.75" bottom="0.75" header="0.3" footer="0.3"/>
    </customSheetView>
    <customSheetView guid="{6D8EAC86-EF2B-458B-8B6B-072F21270323}">
      <pageMargins left="0.7" right="0.7" top="0.75" bottom="0.75" header="0.3" footer="0.3"/>
    </customSheetView>
    <customSheetView guid="{4E22CE62-5F42-4C4F-AAFF-B2C7570F32D6}">
      <pageMargins left="0.7" right="0.7" top="0.75" bottom="0.75" header="0.3" footer="0.3"/>
    </customSheetView>
    <customSheetView guid="{421C2E58-9477-4ADE-A7C3-A95AA011404A}">
      <pageMargins left="0.7" right="0.7" top="0.75" bottom="0.75" header="0.3" footer="0.3"/>
    </customSheetView>
    <customSheetView guid="{A934F598-F282-4DDD-9376-C9AA1B6363BA}">
      <pageMargins left="0.7" right="0.7" top="0.75" bottom="0.75" header="0.3" footer="0.3"/>
    </customSheetView>
    <customSheetView guid="{92D78C87-B91D-4FF4-8735-9A7F9FEDCD4E}">
      <pageMargins left="0.7" right="0.7" top="0.75" bottom="0.75" header="0.3" footer="0.3"/>
    </customSheetView>
    <customSheetView guid="{F3B10967-F48C-4ABC-91FF-B8D91C56B9D3}">
      <pageMargins left="0.7" right="0.7" top="0.75" bottom="0.75" header="0.3" footer="0.3"/>
    </customSheetView>
    <customSheetView guid="{A0894C77-4742-4B83-B9B5-D788ABC215EA}">
      <pageMargins left="0.7" right="0.7" top="0.75" bottom="0.75" header="0.3" footer="0.3"/>
    </customSheetView>
    <customSheetView guid="{BA56DD81-312B-4146-AF11-46EA4CAF72E8}">
      <pageMargins left="0.7" right="0.7" top="0.75" bottom="0.75" header="0.3" footer="0.3"/>
    </customSheetView>
    <customSheetView guid="{AAD13D3F-3722-4F38-9A17-94BE3086FD52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Умнова</dc:creator>
  <cp:lastModifiedBy>Елена</cp:lastModifiedBy>
  <cp:lastPrinted>2022-11-15T00:46:34Z</cp:lastPrinted>
  <dcterms:created xsi:type="dcterms:W3CDTF">2016-11-01T02:41:21Z</dcterms:created>
  <dcterms:modified xsi:type="dcterms:W3CDTF">2022-11-15T23:25:13Z</dcterms:modified>
</cp:coreProperties>
</file>