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3\УТОЧНЕНИЯ\Январь\"/>
    </mc:Choice>
  </mc:AlternateContent>
  <xr:revisionPtr revIDLastSave="0" documentId="13_ncr:1_{FC9E9470-11A6-4528-B90A-2213631951AE}" xr6:coauthVersionLast="47" xr6:coauthVersionMax="47" xr10:uidLastSave="{00000000-0000-0000-0000-000000000000}"/>
  <bookViews>
    <workbookView xWindow="504" yWindow="1116" windowWidth="22536" windowHeight="11844" xr2:uid="{00000000-000D-0000-FFFF-FFFF00000000}"/>
  </bookViews>
  <sheets>
    <sheet name="Документ" sheetId="2" r:id="rId1"/>
  </sheets>
  <definedNames>
    <definedName name="_xlnm._FilterDatabase" localSheetId="0" hidden="1">Документ!$B$18:$H$194</definedName>
    <definedName name="_xlnm.Print_Titles" localSheetId="0">Документ!$17:$17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2" l="1"/>
  <c r="G22" i="2" s="1"/>
  <c r="H27" i="2"/>
  <c r="H22" i="2" s="1"/>
  <c r="I27" i="2"/>
  <c r="I22" i="2"/>
  <c r="F27" i="2"/>
  <c r="F22" i="2" s="1"/>
  <c r="E22" i="2"/>
  <c r="D22" i="2"/>
  <c r="E45" i="2"/>
  <c r="F45" i="2"/>
  <c r="G45" i="2"/>
  <c r="H45" i="2"/>
  <c r="I45" i="2"/>
  <c r="D45" i="2"/>
  <c r="D92" i="2"/>
  <c r="E96" i="2"/>
  <c r="E92" i="2" s="1"/>
  <c r="E151" i="2"/>
  <c r="F151" i="2"/>
  <c r="G151" i="2"/>
  <c r="H151" i="2"/>
  <c r="I151" i="2"/>
  <c r="D151" i="2"/>
  <c r="E149" i="2"/>
  <c r="D158" i="2"/>
  <c r="E159" i="2"/>
  <c r="E158" i="2" s="1"/>
  <c r="D35" i="2"/>
  <c r="E39" i="2"/>
  <c r="E35" i="2" s="1"/>
  <c r="D27" i="2"/>
  <c r="E30" i="2"/>
  <c r="E48" i="2"/>
  <c r="E121" i="2"/>
  <c r="D121" i="2"/>
  <c r="E181" i="2"/>
  <c r="D181" i="2"/>
  <c r="E145" i="2" l="1"/>
  <c r="E139" i="2" l="1"/>
  <c r="F139" i="2"/>
  <c r="G139" i="2"/>
  <c r="H139" i="2"/>
  <c r="I139" i="2"/>
  <c r="D139" i="2"/>
  <c r="E156" i="2"/>
  <c r="D156" i="2"/>
  <c r="F35" i="2"/>
  <c r="G35" i="2"/>
  <c r="H35" i="2"/>
  <c r="I35" i="2"/>
  <c r="E91" i="2" l="1"/>
  <c r="F92" i="2"/>
  <c r="F91" i="2" s="1"/>
  <c r="G92" i="2"/>
  <c r="G91" i="2" s="1"/>
  <c r="H92" i="2"/>
  <c r="H91" i="2" s="1"/>
  <c r="I92" i="2"/>
  <c r="I91" i="2" s="1"/>
  <c r="D91" i="2"/>
  <c r="E20" i="2"/>
  <c r="E19" i="2" s="1"/>
  <c r="F20" i="2"/>
  <c r="F19" i="2" s="1"/>
  <c r="G20" i="2"/>
  <c r="G19" i="2" s="1"/>
  <c r="H20" i="2"/>
  <c r="H19" i="2" s="1"/>
  <c r="I20" i="2"/>
  <c r="I19" i="2" s="1"/>
  <c r="D20" i="2"/>
  <c r="D19" i="2" s="1"/>
  <c r="F47" i="2"/>
  <c r="H47" i="2"/>
  <c r="D47" i="2"/>
  <c r="E71" i="2"/>
  <c r="F71" i="2"/>
  <c r="G71" i="2"/>
  <c r="H71" i="2"/>
  <c r="I71" i="2"/>
  <c r="D71" i="2"/>
  <c r="H60" i="2"/>
  <c r="I60" i="2"/>
  <c r="F60" i="2"/>
  <c r="E60" i="2"/>
  <c r="D60" i="2"/>
  <c r="G70" i="2"/>
  <c r="E192" i="2"/>
  <c r="E191" i="2" s="1"/>
  <c r="F192" i="2"/>
  <c r="F191" i="2" s="1"/>
  <c r="G192" i="2"/>
  <c r="G191" i="2" s="1"/>
  <c r="H192" i="2"/>
  <c r="H191" i="2" s="1"/>
  <c r="I192" i="2"/>
  <c r="I191" i="2" s="1"/>
  <c r="D192" i="2"/>
  <c r="D191" i="2" s="1"/>
  <c r="F121" i="2"/>
  <c r="G121" i="2"/>
  <c r="H121" i="2"/>
  <c r="I121" i="2"/>
  <c r="E101" i="2"/>
  <c r="F101" i="2"/>
  <c r="G101" i="2"/>
  <c r="H101" i="2"/>
  <c r="I101" i="2"/>
  <c r="E111" i="2"/>
  <c r="F111" i="2"/>
  <c r="G111" i="2"/>
  <c r="H111" i="2"/>
  <c r="I111" i="2"/>
  <c r="D111" i="2"/>
  <c r="D101" i="2"/>
  <c r="E175" i="2"/>
  <c r="F175" i="2"/>
  <c r="G175" i="2"/>
  <c r="H175" i="2"/>
  <c r="I175" i="2"/>
  <c r="D175" i="2"/>
  <c r="F181" i="2"/>
  <c r="G181" i="2"/>
  <c r="H181" i="2"/>
  <c r="I181" i="2"/>
  <c r="E186" i="2"/>
  <c r="F186" i="2"/>
  <c r="G186" i="2"/>
  <c r="H186" i="2"/>
  <c r="I186" i="2"/>
  <c r="D186" i="2"/>
  <c r="F188" i="2"/>
  <c r="G188" i="2"/>
  <c r="H188" i="2"/>
  <c r="I188" i="2"/>
  <c r="E188" i="2"/>
  <c r="D188" i="2"/>
  <c r="I174" i="2" l="1"/>
  <c r="G174" i="2"/>
  <c r="I100" i="2"/>
  <c r="H185" i="2"/>
  <c r="I185" i="2"/>
  <c r="G185" i="2"/>
  <c r="F185" i="2"/>
  <c r="E185" i="2"/>
  <c r="E100" i="2"/>
  <c r="F174" i="2"/>
  <c r="E174" i="2"/>
  <c r="H174" i="2"/>
  <c r="D185" i="2"/>
  <c r="H100" i="2"/>
  <c r="G100" i="2"/>
  <c r="F100" i="2"/>
  <c r="D174" i="2"/>
  <c r="D130" i="2" l="1"/>
  <c r="D129" i="2" s="1"/>
  <c r="E130" i="2"/>
  <c r="E129" i="2" s="1"/>
  <c r="D132" i="2"/>
  <c r="E132" i="2"/>
  <c r="F130" i="2"/>
  <c r="F129" i="2" s="1"/>
  <c r="G130" i="2"/>
  <c r="G129" i="2" s="1"/>
  <c r="H130" i="2"/>
  <c r="H129" i="2" s="1"/>
  <c r="I130" i="2"/>
  <c r="I129" i="2" s="1"/>
  <c r="D100" i="2" l="1"/>
  <c r="E88" i="2"/>
  <c r="F88" i="2"/>
  <c r="G88" i="2"/>
  <c r="H88" i="2"/>
  <c r="I88" i="2"/>
  <c r="D88" i="2"/>
  <c r="E85" i="2"/>
  <c r="E84" i="2" s="1"/>
  <c r="F85" i="2"/>
  <c r="F84" i="2" s="1"/>
  <c r="G85" i="2"/>
  <c r="G84" i="2" s="1"/>
  <c r="H85" i="2"/>
  <c r="H84" i="2" s="1"/>
  <c r="I85" i="2"/>
  <c r="I84" i="2" s="1"/>
  <c r="D85" i="2"/>
  <c r="D84" i="2" s="1"/>
  <c r="G68" i="2"/>
  <c r="G60" i="2" s="1"/>
  <c r="E42" i="2"/>
  <c r="F42" i="2"/>
  <c r="G42" i="2"/>
  <c r="H42" i="2"/>
  <c r="I42" i="2"/>
  <c r="D42" i="2"/>
  <c r="F40" i="2"/>
  <c r="G40" i="2"/>
  <c r="H40" i="2"/>
  <c r="I40" i="2"/>
  <c r="D40" i="2"/>
  <c r="E40" i="2"/>
  <c r="E58" i="2"/>
  <c r="G58" i="2"/>
  <c r="H58" i="2"/>
  <c r="I58" i="2"/>
  <c r="D58" i="2"/>
  <c r="E56" i="2"/>
  <c r="F56" i="2"/>
  <c r="F55" i="2" s="1"/>
  <c r="G56" i="2"/>
  <c r="H56" i="2"/>
  <c r="I56" i="2"/>
  <c r="D56" i="2"/>
  <c r="H55" i="2" l="1"/>
  <c r="I55" i="2"/>
  <c r="G55" i="2"/>
  <c r="E55" i="2"/>
  <c r="D55" i="2"/>
  <c r="F23" i="2" l="1"/>
  <c r="H23" i="2"/>
  <c r="D23" i="2"/>
  <c r="F51" i="2"/>
  <c r="H51" i="2"/>
  <c r="D51" i="2"/>
  <c r="I52" i="2"/>
  <c r="I51" i="2" s="1"/>
  <c r="G52" i="2"/>
  <c r="G51" i="2" s="1"/>
  <c r="E52" i="2"/>
  <c r="E51" i="2" s="1"/>
  <c r="I49" i="2"/>
  <c r="I47" i="2" s="1"/>
  <c r="G49" i="2"/>
  <c r="G47" i="2" s="1"/>
  <c r="E49" i="2"/>
  <c r="E47" i="2" s="1"/>
  <c r="I29" i="2"/>
  <c r="G29" i="2"/>
  <c r="E29" i="2"/>
  <c r="E28" i="2"/>
  <c r="I25" i="2"/>
  <c r="G25" i="2"/>
  <c r="E25" i="2"/>
  <c r="I24" i="2"/>
  <c r="G24" i="2"/>
  <c r="E24" i="2"/>
  <c r="E27" i="2" l="1"/>
  <c r="E23" i="2"/>
  <c r="G23" i="2"/>
  <c r="I23" i="2"/>
  <c r="E172" i="2" l="1"/>
  <c r="E171" i="2" s="1"/>
  <c r="F171" i="2"/>
  <c r="G171" i="2"/>
  <c r="H171" i="2"/>
  <c r="I172" i="2"/>
  <c r="I171" i="2" s="1"/>
  <c r="D172" i="2"/>
  <c r="D171" i="2" s="1"/>
  <c r="E169" i="2"/>
  <c r="F169" i="2"/>
  <c r="G169" i="2"/>
  <c r="H169" i="2"/>
  <c r="I169" i="2"/>
  <c r="D169" i="2"/>
  <c r="E164" i="2"/>
  <c r="F164" i="2"/>
  <c r="G164" i="2"/>
  <c r="H164" i="2"/>
  <c r="I164" i="2"/>
  <c r="D164" i="2"/>
  <c r="E161" i="2"/>
  <c r="E160" i="2" s="1"/>
  <c r="F161" i="2"/>
  <c r="F160" i="2" s="1"/>
  <c r="G161" i="2"/>
  <c r="G160" i="2" s="1"/>
  <c r="H161" i="2"/>
  <c r="H160" i="2" s="1"/>
  <c r="I161" i="2"/>
  <c r="I160" i="2" s="1"/>
  <c r="D161" i="2"/>
  <c r="D160" i="2" s="1"/>
  <c r="E148" i="2"/>
  <c r="F148" i="2"/>
  <c r="G148" i="2"/>
  <c r="H148" i="2"/>
  <c r="I148" i="2"/>
  <c r="D148" i="2"/>
  <c r="E143" i="2"/>
  <c r="F143" i="2"/>
  <c r="G143" i="2"/>
  <c r="H143" i="2"/>
  <c r="I143" i="2"/>
  <c r="D143" i="2"/>
  <c r="E137" i="2"/>
  <c r="F137" i="2"/>
  <c r="G137" i="2"/>
  <c r="H137" i="2"/>
  <c r="I137" i="2"/>
  <c r="D137" i="2"/>
  <c r="E135" i="2"/>
  <c r="F135" i="2"/>
  <c r="G135" i="2"/>
  <c r="H135" i="2"/>
  <c r="I135" i="2"/>
  <c r="D135" i="2"/>
  <c r="F134" i="2" l="1"/>
  <c r="E134" i="2"/>
  <c r="D134" i="2"/>
  <c r="I134" i="2"/>
  <c r="G134" i="2"/>
  <c r="H134" i="2"/>
  <c r="H163" i="2"/>
  <c r="G163" i="2"/>
  <c r="E163" i="2"/>
  <c r="D163" i="2"/>
  <c r="I163" i="2"/>
  <c r="F163" i="2"/>
  <c r="E98" i="2"/>
  <c r="E97" i="2" s="1"/>
  <c r="F98" i="2"/>
  <c r="F97" i="2" s="1"/>
  <c r="G98" i="2"/>
  <c r="G97" i="2" s="1"/>
  <c r="H98" i="2"/>
  <c r="H97" i="2" s="1"/>
  <c r="I98" i="2"/>
  <c r="I97" i="2" s="1"/>
  <c r="D98" i="2"/>
  <c r="D97" i="2" s="1"/>
  <c r="E87" i="2"/>
  <c r="F87" i="2"/>
  <c r="G87" i="2"/>
  <c r="H87" i="2"/>
  <c r="I87" i="2"/>
  <c r="D87" i="2"/>
  <c r="I194" i="2" l="1"/>
  <c r="G194" i="2"/>
  <c r="E194" i="2"/>
  <c r="D194" i="2"/>
  <c r="H194" i="2"/>
  <c r="F194" i="2"/>
</calcChain>
</file>

<file path=xl/sharedStrings.xml><?xml version="1.0" encoding="utf-8"?>
<sst xmlns="http://schemas.openxmlformats.org/spreadsheetml/2006/main" count="271" uniqueCount="264">
  <si>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</si>
  <si>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</si>
  <si>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</si>
  <si>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</si>
  <si>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</si>
  <si>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</si>
  <si>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</si>
  <si>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</si>
  <si>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</si>
  <si>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</si>
  <si>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</si>
  <si>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</si>
  <si>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</si>
  <si>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</si>
  <si>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</si>
  <si>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</si>
  <si>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</si>
  <si>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</si>
  <si>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</si>
  <si>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</si>
  <si>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</si>
  <si>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</si>
  <si>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</si>
  <si>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</si>
  <si>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</si>
  <si>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</si>
  <si>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</si>
  <si>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</si>
  <si>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</si>
  <si>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</si>
  <si>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</si>
  <si>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</si>
  <si>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</si>
  <si>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</si>
  <si>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</si>
  <si>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</si>
  <si>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</si>
  <si>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</si>
  <si>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</si>
  <si>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</si>
  <si>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</si>
  <si>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</si>
  <si>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</si>
  <si>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</si>
  <si>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</si>
  <si>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</si>
  <si>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</si>
  <si>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</si>
  <si>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</si>
  <si>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</si>
  <si>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</si>
  <si>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</si>
  <si>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</si>
  <si>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</si>
  <si>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</si>
  <si>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</si>
  <si>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</si>
  <si>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</si>
  <si>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</si>
  <si>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</si>
  <si>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</si>
  <si>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</si>
  <si>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</si>
  <si>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</si>
  <si>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</si>
  <si>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</si>
  <si>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</si>
  <si>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</si>
  <si>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</si>
  <si>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</si>
  <si>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</si>
  <si>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</si>
  <si>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</si>
  <si>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</si>
  <si>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</si>
  <si>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</si>
  <si>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</si>
  <si>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</si>
  <si>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</si>
  <si>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</si>
  <si>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</si>
  <si>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</si>
  <si>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</si>
  <si>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</si>
  <si>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</si>
  <si>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</si>
  <si>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</si>
  <si>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</si>
  <si>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</si>
  <si>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</si>
  <si>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</si>
  <si>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</si>
  <si>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</si>
  <si>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</si>
  <si>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</si>
  <si>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</si>
  <si>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</si>
  <si>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</si>
  <si>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</si>
  <si>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</si>
  <si>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</si>
  <si>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</si>
  <si>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</si>
  <si>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</si>
  <si>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</si>
  <si>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</si>
  <si>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</si>
  <si>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</si>
  <si>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</si>
  <si>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</si>
  <si>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</si>
  <si>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</si>
  <si>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</si>
  <si>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</si>
  <si>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</si>
  <si>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</si>
  <si>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</si>
  <si>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</si>
  <si>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</si>
  <si>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</si>
  <si>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</si>
  <si>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</si>
  <si>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</si>
  <si>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</si>
  <si>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</si>
  <si>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</si>
  <si>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</si>
  <si>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</si>
  <si>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</si>
  <si>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</si>
  <si>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</si>
  <si>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</si>
  <si>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</si>
  <si>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</si>
  <si>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</si>
  <si>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</si>
  <si>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</si>
  <si>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</si>
  <si>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</si>
  <si>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</si>
  <si>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</si>
  <si>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</si>
  <si>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</si>
  <si>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</si>
  <si>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</si>
  <si>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</si>
  <si>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</si>
  <si>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</si>
  <si>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</si>
  <si>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</si>
  <si>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</si>
  <si>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</si>
  <si>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</si>
  <si>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</si>
  <si>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</si>
  <si>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</si>
  <si>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</si>
  <si>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</si>
  <si>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</si>
  <si>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</si>
  <si>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</si>
  <si>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</si>
  <si>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</si>
  <si>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</si>
  <si>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</si>
  <si>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</si>
  <si>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</si>
  <si>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</si>
  <si>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</si>
  <si>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</si>
  <si>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Содержание автомобильных дорог общего пользования местного значения и инженерных сооружений на них в с. Самарга, с. 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</si>
  <si>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</si>
  <si>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</si>
  <si>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</si>
  <si>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</si>
  <si>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</si>
  <si>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</si>
  <si>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</si>
  <si>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</si>
  <si>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</si>
  <si>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</si>
  <si>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</si>
  <si>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</si>
  <si>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</si>
  <si>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</si>
  <si>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</si>
  <si>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</si>
  <si>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</si>
  <si>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</si>
  <si>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</si>
  <si>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</si>
  <si>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</si>
  <si>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</si>
  <si>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</si>
  <si>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</si>
  <si>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</si>
  <si>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</si>
  <si>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</si>
  <si>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</si>
  <si>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</si>
  <si>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</si>
  <si>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</si>
  <si>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</si>
  <si>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</si>
  <si>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</si>
  <si>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</si>
  <si>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</si>
  <si>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</si>
  <si>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</si>
  <si>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</si>
  <si>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</si>
  <si>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</si>
  <si>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</si>
  <si>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</si>
  <si>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</si>
  <si>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</si>
  <si>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</si>
  <si>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</si>
  <si>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</si>
  <si>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</si>
  <si>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</si>
  <si>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</si>
  <si>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</si>
  <si>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</si>
  <si>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</si>
  <si>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</si>
  <si>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</si>
  <si>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</si>
  <si>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</si>
  <si>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</si>
  <si>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</si>
  <si>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</si>
  <si>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</si>
  <si>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</si>
  <si>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</si>
  <si>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</si>
  <si>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</si>
  <si>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</si>
  <si>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</si>
  <si>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Приложение №5    </t>
  </si>
  <si>
    <t xml:space="preserve">от   24.01.2023 г. №000 </t>
  </si>
  <si>
    <t xml:space="preserve">от    20.12.2022 г. №395 </t>
  </si>
  <si>
    <t>Доставка и установка железобетонных плит ПД в с.Усть-Соболевка (местный бюджет)</t>
  </si>
  <si>
    <t xml:space="preserve">            Содержание уличного освещения на территории Тернейского муниципального округа</t>
  </si>
  <si>
    <t xml:space="preserve">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</t>
  </si>
  <si>
    <t xml:space="preserve">        Экспертиза сметной стоимости на "Ремонт ограждения территории МКОУ СОШ с.Перетычиха, с.Агзу, п.Терней"</t>
  </si>
  <si>
    <t>5601140914</t>
  </si>
  <si>
    <t>Проведение негосударственной экспертизы документации на "Ремонт сельского клуба с.Перетычиха", "Ремонт клуба с.Малая Кема"</t>
  </si>
  <si>
    <t>5601100000</t>
  </si>
  <si>
    <t xml:space="preserve">          Основные мероприятие: "Строительство, реконструкция, капитальный ремон и ремонт учреждений культуры, обустройство прилегающих к ним территорий "</t>
  </si>
  <si>
    <t>Реализация общественно значимых проектов:Ремонт сельского клуба в селе Перетычиха  (краевой бюджет)</t>
  </si>
  <si>
    <t>5601092362</t>
  </si>
  <si>
    <t>Реализация общественно значимых проектов: Ремонт клуба с.Малая Кема (краевой бюджет)</t>
  </si>
  <si>
    <t>5601092361</t>
  </si>
  <si>
    <t>Реализация общественно значимых проектов:Ремонт сельского клуба в селе Перетычиха  (софинансирование местный бюджет)</t>
  </si>
  <si>
    <t>56010S2361</t>
  </si>
  <si>
    <t>Реализация общественно значимых проектов: Ремонт клуба с.Малая Кема(софинансирование местный бюджет)</t>
  </si>
  <si>
    <t>56010S2362</t>
  </si>
  <si>
    <t>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обслуживание.</t>
  </si>
  <si>
    <t>17004S261С</t>
  </si>
  <si>
    <t>170049261С</t>
  </si>
  <si>
    <t>150EВ51790</t>
  </si>
  <si>
    <t>150EВ00000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</si>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</sst>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43" fontId="4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12" fillId="0" borderId="2" xfId="7" applyNumberFormat="1" applyFont="1" applyFill="1" applyAlignment="1" applyProtection="1">
      <alignment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4" fontId="5" fillId="0" borderId="18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8" xfId="7" applyNumberFormat="1" applyFont="1" applyFill="1" applyBorder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3" fillId="0" borderId="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1" fontId="13" fillId="0" borderId="4" xfId="20" applyNumberFormat="1" applyFont="1" applyFill="1" applyBorder="1" applyAlignment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2" xfId="6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3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16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7" xfId="25" applyNumberFormat="1" applyFont="1" applyFill="1" applyBorder="1" applyAlignment="1" applyProtection="1">
      <alignment horizontal="left"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3" fillId="0" borderId="4" xfId="6" applyNumberFormat="1" applyFont="1" applyFill="1" applyBorder="1" applyAlignment="1" applyProtection="1">
      <alignment vertical="center" wrapText="1"/>
    </xf>
    <xf numFmtId="0" fontId="7" fillId="0" borderId="4" xfId="25" applyNumberFormat="1" applyFont="1" applyFill="1" applyBorder="1" applyAlignment="1" applyProtection="1">
      <alignment vertical="center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3" fillId="0" borderId="7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0" fontId="11" fillId="0" borderId="5" xfId="5" applyNumberFormat="1" applyFont="1" applyFill="1" applyBorder="1" applyProtection="1">
      <alignment horizontal="center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11" fillId="0" borderId="7" xfId="25" applyNumberFormat="1" applyFont="1" applyFill="1" applyBorder="1" applyAlignment="1" applyProtection="1">
      <alignment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2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4" fontId="14" fillId="0" borderId="4" xfId="0" applyNumberFormat="1" applyFont="1" applyFill="1" applyBorder="1" applyAlignment="1" applyProtection="1">
      <alignment vertical="top"/>
      <protection locked="0"/>
    </xf>
    <xf numFmtId="0" fontId="0" fillId="0" borderId="23" xfId="0" applyBorder="1" applyAlignment="1">
      <alignment horizontal="center" vertical="top"/>
    </xf>
    <xf numFmtId="0" fontId="12" fillId="0" borderId="4" xfId="6" applyFont="1" applyFill="1" applyBorder="1">
      <alignment vertical="top" wrapText="1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4" fontId="11" fillId="5" borderId="2" xfId="5" applyNumberFormat="1" applyFont="1" applyFill="1" applyProtection="1">
      <alignment horizontal="center" vertical="center" wrapText="1"/>
    </xf>
    <xf numFmtId="4" fontId="13" fillId="5" borderId="2" xfId="5" applyNumberFormat="1" applyFont="1" applyFill="1" applyProtection="1">
      <alignment horizontal="center" vertical="center" wrapText="1"/>
    </xf>
    <xf numFmtId="4" fontId="7" fillId="5" borderId="2" xfId="5" applyNumberFormat="1" applyFont="1" applyFill="1" applyProtection="1">
      <alignment horizontal="center" vertical="center" wrapText="1"/>
    </xf>
    <xf numFmtId="4" fontId="11" fillId="5" borderId="2" xfId="9" applyNumberFormat="1" applyFont="1" applyFill="1" applyProtection="1">
      <alignment horizontal="right" vertical="top" shrinkToFit="1"/>
    </xf>
    <xf numFmtId="4" fontId="13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8" xfId="9" applyNumberFormat="1" applyFont="1" applyFill="1" applyBorder="1" applyProtection="1">
      <alignment horizontal="right" vertical="top" shrinkToFit="1"/>
    </xf>
    <xf numFmtId="4" fontId="13" fillId="5" borderId="8" xfId="9" applyNumberFormat="1" applyFont="1" applyFill="1" applyBorder="1" applyProtection="1">
      <alignment horizontal="right" vertical="top" shrinkToFit="1"/>
    </xf>
    <xf numFmtId="4" fontId="7" fillId="5" borderId="9" xfId="9" applyNumberFormat="1" applyFont="1" applyFill="1" applyBorder="1" applyProtection="1">
      <alignment horizontal="right" vertical="top" shrinkToFit="1"/>
    </xf>
    <xf numFmtId="4" fontId="14" fillId="5" borderId="4" xfId="0" applyNumberFormat="1" applyFont="1" applyFill="1" applyBorder="1" applyProtection="1">
      <protection locked="0"/>
    </xf>
    <xf numFmtId="4" fontId="7" fillId="5" borderId="15" xfId="9" applyNumberFormat="1" applyFont="1" applyFill="1" applyBorder="1" applyProtection="1">
      <alignment horizontal="right" vertical="top" shrinkToFit="1"/>
    </xf>
    <xf numFmtId="4" fontId="13" fillId="5" borderId="4" xfId="9" applyNumberFormat="1" applyFont="1" applyFill="1" applyBorder="1" applyProtection="1">
      <alignment horizontal="right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4" fontId="7" fillId="5" borderId="10" xfId="9" applyNumberFormat="1" applyFont="1" applyFill="1" applyBorder="1" applyProtection="1">
      <alignment horizontal="right" vertical="top" shrinkToFit="1"/>
    </xf>
    <xf numFmtId="4" fontId="11" fillId="5" borderId="4" xfId="9" applyNumberFormat="1" applyFont="1" applyFill="1" applyBorder="1" applyProtection="1">
      <alignment horizontal="right" vertical="top" shrinkToFit="1"/>
    </xf>
    <xf numFmtId="4" fontId="13" fillId="5" borderId="5" xfId="9" applyNumberFormat="1" applyFont="1" applyFill="1" applyBorder="1" applyProtection="1">
      <alignment horizontal="right" vertical="top" shrinkToFit="1"/>
    </xf>
    <xf numFmtId="4" fontId="11" fillId="5" borderId="5" xfId="9" applyNumberFormat="1" applyFont="1" applyFill="1" applyBorder="1" applyProtection="1">
      <alignment horizontal="right" vertical="top" shrinkToFit="1"/>
    </xf>
    <xf numFmtId="4" fontId="7" fillId="5" borderId="13" xfId="9" applyNumberFormat="1" applyFont="1" applyFill="1" applyBorder="1" applyProtection="1">
      <alignment horizontal="right" vertical="top" shrinkToFit="1"/>
    </xf>
    <xf numFmtId="4" fontId="13" fillId="5" borderId="13" xfId="9" applyNumberFormat="1" applyFont="1" applyFill="1" applyBorder="1" applyProtection="1">
      <alignment horizontal="right" vertical="top" shrinkToFit="1"/>
    </xf>
    <xf numFmtId="4" fontId="7" fillId="5" borderId="16" xfId="9" applyNumberFormat="1" applyFont="1" applyFill="1" applyBorder="1" applyProtection="1">
      <alignment horizontal="right" vertical="top" shrinkToFit="1"/>
    </xf>
    <xf numFmtId="4" fontId="7" fillId="5" borderId="12" xfId="9" applyNumberFormat="1" applyFont="1" applyFill="1" applyBorder="1" applyProtection="1">
      <alignment horizontal="right" vertical="top" shrinkToFit="1"/>
    </xf>
    <xf numFmtId="4" fontId="7" fillId="5" borderId="19" xfId="9" applyNumberFormat="1" applyFont="1" applyFill="1" applyBorder="1" applyProtection="1">
      <alignment horizontal="right" vertical="top" shrinkToFit="1"/>
    </xf>
    <xf numFmtId="0" fontId="0" fillId="0" borderId="23" xfId="0" applyBorder="1" applyAlignment="1">
      <alignment horizontal="center" vertical="top"/>
    </xf>
    <xf numFmtId="0" fontId="6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43" fontId="10" fillId="0" borderId="0" xfId="27" applyNumberFormat="1" applyFont="1" applyFill="1" applyProtection="1">
      <protection locked="0"/>
    </xf>
    <xf numFmtId="1" fontId="7" fillId="0" borderId="1" xfId="7" applyNumberFormat="1" applyFont="1" applyFill="1" applyBorder="1" applyProtection="1">
      <alignment horizontal="center" vertical="top" shrinkToFit="1"/>
    </xf>
    <xf numFmtId="1" fontId="7" fillId="0" borderId="25" xfId="7" applyNumberFormat="1" applyFont="1" applyFill="1" applyBorder="1" applyProtection="1">
      <alignment horizontal="center" vertical="top" shrinkToFit="1"/>
    </xf>
    <xf numFmtId="2" fontId="5" fillId="0" borderId="4" xfId="0" applyNumberFormat="1" applyFont="1" applyFill="1" applyBorder="1" applyAlignment="1" applyProtection="1">
      <alignment vertical="top"/>
      <protection locked="0"/>
    </xf>
    <xf numFmtId="43" fontId="5" fillId="0" borderId="4" xfId="27" applyFont="1" applyFill="1" applyBorder="1" applyAlignment="1" applyProtection="1">
      <alignment vertical="top"/>
      <protection locked="0"/>
    </xf>
    <xf numFmtId="43" fontId="5" fillId="0" borderId="0" xfId="27" applyFont="1" applyFill="1" applyAlignment="1" applyProtection="1">
      <alignment vertical="top"/>
      <protection locked="0"/>
    </xf>
    <xf numFmtId="1" fontId="12" fillId="0" borderId="4" xfId="7" applyFont="1" applyFill="1" applyBorder="1">
      <alignment horizontal="center" vertical="top" shrinkToFi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3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0" fillId="0" borderId="23" xfId="0" applyBorder="1" applyAlignment="1">
      <alignment horizontal="center" vertical="top"/>
    </xf>
    <xf numFmtId="0" fontId="0" fillId="0" borderId="11" xfId="0" applyBorder="1" applyAlignment="1">
      <alignment horizontal="center" vertical="top"/>
    </xf>
  </cellXfs>
  <cellStyles count="28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6"/>
  <sheetViews>
    <sheetView showGridLines="0" tabSelected="1" zoomScale="90" zoomScaleNormal="90" zoomScaleSheetLayoutView="100" workbookViewId="0">
      <pane ySplit="17" topLeftCell="A28" activePane="bottomLeft" state="frozen"/>
      <selection pane="bottomLeft" activeCell="B30" sqref="B30"/>
    </sheetView>
  </sheetViews>
  <sheetFormatPr defaultColWidth="9.109375" defaultRowHeight="14.4" outlineLevelRow="7" x14ac:dyDescent="0.3"/>
  <cols>
    <col min="1" max="1" width="4.33203125" style="1" customWidth="1"/>
    <col min="2" max="2" width="79" style="3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" customHeight="1" x14ac:dyDescent="0.3">
      <c r="B2" s="5"/>
      <c r="C2" s="5"/>
      <c r="D2" s="5"/>
      <c r="E2" s="5"/>
      <c r="F2" s="5"/>
      <c r="G2" s="122"/>
      <c r="H2" s="123" t="s">
        <v>239</v>
      </c>
      <c r="I2" s="5"/>
    </row>
    <row r="3" spans="1:10" ht="15" customHeight="1" x14ac:dyDescent="0.3">
      <c r="B3" s="5"/>
      <c r="C3" s="5"/>
      <c r="D3" s="5"/>
      <c r="E3" s="5"/>
      <c r="F3" s="5"/>
      <c r="G3" s="122"/>
      <c r="H3" s="123" t="s">
        <v>26</v>
      </c>
      <c r="I3" s="5"/>
    </row>
    <row r="4" spans="1:10" ht="12.6" customHeight="1" x14ac:dyDescent="0.3">
      <c r="B4" s="5"/>
      <c r="C4" s="5"/>
      <c r="D4" s="5"/>
      <c r="E4" s="5"/>
      <c r="F4" s="5"/>
      <c r="G4" s="122"/>
      <c r="H4" s="123" t="s">
        <v>27</v>
      </c>
      <c r="I4" s="5"/>
    </row>
    <row r="5" spans="1:10" ht="13.8" customHeight="1" x14ac:dyDescent="0.3">
      <c r="B5" s="5"/>
      <c r="C5" s="5"/>
      <c r="D5" s="5"/>
      <c r="E5" s="5"/>
      <c r="F5" s="5"/>
      <c r="G5" s="122"/>
      <c r="H5" s="123" t="s">
        <v>223</v>
      </c>
      <c r="I5" s="5"/>
    </row>
    <row r="6" spans="1:10" ht="13.8" customHeight="1" x14ac:dyDescent="0.3">
      <c r="B6" s="5"/>
      <c r="C6" s="5"/>
      <c r="D6" s="5"/>
      <c r="E6" s="5"/>
      <c r="F6" s="5"/>
      <c r="G6" s="122"/>
      <c r="H6" s="123" t="s">
        <v>240</v>
      </c>
      <c r="I6" s="5"/>
    </row>
    <row r="7" spans="1:10" ht="13.8" customHeight="1" x14ac:dyDescent="0.3">
      <c r="B7" s="5"/>
      <c r="C7" s="5"/>
      <c r="D7" s="5"/>
      <c r="E7" s="5"/>
      <c r="F7" s="5"/>
      <c r="G7" s="124"/>
      <c r="H7" s="124"/>
      <c r="I7" s="5"/>
    </row>
    <row r="8" spans="1:10" ht="15.6" x14ac:dyDescent="0.3">
      <c r="B8" s="5"/>
      <c r="C8" s="5"/>
      <c r="D8" s="19"/>
      <c r="E8" s="4"/>
      <c r="F8" s="6"/>
      <c r="G8" s="122"/>
      <c r="H8" s="123" t="s">
        <v>143</v>
      </c>
      <c r="I8" s="7"/>
    </row>
    <row r="9" spans="1:10" ht="12.6" customHeight="1" x14ac:dyDescent="0.3">
      <c r="B9" s="5"/>
      <c r="C9" s="5"/>
      <c r="D9" s="4"/>
      <c r="E9" s="4"/>
      <c r="F9" s="6"/>
      <c r="G9" s="122"/>
      <c r="H9" s="123" t="s">
        <v>26</v>
      </c>
      <c r="I9" s="7"/>
    </row>
    <row r="10" spans="1:10" ht="12" customHeight="1" x14ac:dyDescent="0.3">
      <c r="B10" s="5"/>
      <c r="C10" s="5"/>
      <c r="D10" s="4"/>
      <c r="E10" s="4"/>
      <c r="F10" s="6"/>
      <c r="G10" s="122"/>
      <c r="H10" s="123" t="s">
        <v>27</v>
      </c>
      <c r="I10" s="7"/>
    </row>
    <row r="11" spans="1:10" ht="12.6" customHeight="1" x14ac:dyDescent="0.3">
      <c r="B11" s="5"/>
      <c r="C11" s="5"/>
      <c r="D11" s="4"/>
      <c r="E11" s="4"/>
      <c r="F11" s="6"/>
      <c r="G11" s="122"/>
      <c r="H11" s="123" t="s">
        <v>223</v>
      </c>
      <c r="I11" s="7"/>
    </row>
    <row r="12" spans="1:10" ht="12.6" customHeight="1" x14ac:dyDescent="0.3">
      <c r="B12" s="5"/>
      <c r="C12" s="5"/>
      <c r="D12" s="4"/>
      <c r="E12" s="4"/>
      <c r="F12" s="6"/>
      <c r="G12" s="122"/>
      <c r="H12" s="123" t="s">
        <v>241</v>
      </c>
      <c r="I12" s="7"/>
    </row>
    <row r="13" spans="1:10" hidden="1" x14ac:dyDescent="0.3">
      <c r="B13" s="5"/>
      <c r="C13" s="5"/>
      <c r="D13" s="5"/>
      <c r="E13" s="5"/>
      <c r="F13" s="5"/>
      <c r="G13" s="5"/>
      <c r="H13" s="5"/>
      <c r="I13" s="5"/>
    </row>
    <row r="14" spans="1:10" ht="18.600000000000001" customHeight="1" x14ac:dyDescent="0.3">
      <c r="B14" s="134" t="s">
        <v>151</v>
      </c>
      <c r="C14" s="134"/>
      <c r="D14" s="134"/>
      <c r="E14" s="134"/>
      <c r="F14" s="134"/>
      <c r="G14" s="134"/>
      <c r="H14" s="134"/>
      <c r="I14" s="27"/>
    </row>
    <row r="15" spans="1:10" ht="15" customHeight="1" x14ac:dyDescent="0.3">
      <c r="B15" s="28"/>
      <c r="C15" s="28"/>
      <c r="D15" s="28"/>
      <c r="E15" s="28"/>
      <c r="F15" s="28"/>
      <c r="G15" s="28"/>
      <c r="H15" s="29" t="s">
        <v>28</v>
      </c>
      <c r="I15" s="29"/>
    </row>
    <row r="16" spans="1:10" ht="16.8" customHeight="1" x14ac:dyDescent="0.3">
      <c r="A16" s="141" t="s">
        <v>146</v>
      </c>
      <c r="B16" s="139" t="s">
        <v>23</v>
      </c>
      <c r="C16" s="137" t="s">
        <v>24</v>
      </c>
      <c r="D16" s="132" t="s">
        <v>25</v>
      </c>
      <c r="E16" s="133"/>
      <c r="F16" s="132" t="s">
        <v>68</v>
      </c>
      <c r="G16" s="133"/>
      <c r="H16" s="132" t="s">
        <v>152</v>
      </c>
      <c r="I16" s="133"/>
      <c r="J16" s="2"/>
    </row>
    <row r="17" spans="1:10" ht="43.8" customHeight="1" x14ac:dyDescent="0.3">
      <c r="A17" s="142"/>
      <c r="B17" s="140"/>
      <c r="C17" s="138"/>
      <c r="D17" s="97" t="s">
        <v>53</v>
      </c>
      <c r="E17" s="17" t="s">
        <v>60</v>
      </c>
      <c r="F17" s="97" t="s">
        <v>53</v>
      </c>
      <c r="G17" s="17" t="s">
        <v>60</v>
      </c>
      <c r="H17" s="97" t="s">
        <v>53</v>
      </c>
      <c r="I17" s="17" t="s">
        <v>60</v>
      </c>
      <c r="J17" s="2"/>
    </row>
    <row r="18" spans="1:10" ht="16.2" customHeight="1" x14ac:dyDescent="0.3">
      <c r="A18" s="59"/>
      <c r="B18" s="48">
        <v>1</v>
      </c>
      <c r="C18" s="17">
        <v>2</v>
      </c>
      <c r="D18" s="98">
        <v>3</v>
      </c>
      <c r="E18" s="18">
        <v>4</v>
      </c>
      <c r="F18" s="98">
        <v>5</v>
      </c>
      <c r="G18" s="18">
        <v>6</v>
      </c>
      <c r="H18" s="98">
        <v>7</v>
      </c>
      <c r="I18" s="17">
        <v>8</v>
      </c>
      <c r="J18" s="2"/>
    </row>
    <row r="19" spans="1:10" ht="27.75" customHeight="1" x14ac:dyDescent="0.3">
      <c r="A19" s="143">
        <v>1</v>
      </c>
      <c r="B19" s="76" t="s">
        <v>213</v>
      </c>
      <c r="C19" s="77">
        <v>1200000000</v>
      </c>
      <c r="D19" s="99">
        <f>D20</f>
        <v>120000</v>
      </c>
      <c r="E19" s="78">
        <f t="shared" ref="E19:I19" si="0">E20</f>
        <v>120000</v>
      </c>
      <c r="F19" s="99">
        <f t="shared" si="0"/>
        <v>0</v>
      </c>
      <c r="G19" s="78">
        <f t="shared" si="0"/>
        <v>0</v>
      </c>
      <c r="H19" s="99">
        <f t="shared" si="0"/>
        <v>0</v>
      </c>
      <c r="I19" s="78">
        <f t="shared" si="0"/>
        <v>0</v>
      </c>
      <c r="J19" s="2"/>
    </row>
    <row r="20" spans="1:10" ht="25.5" customHeight="1" x14ac:dyDescent="0.3">
      <c r="A20" s="146"/>
      <c r="B20" s="69" t="s">
        <v>214</v>
      </c>
      <c r="C20" s="70">
        <v>1200100000</v>
      </c>
      <c r="D20" s="100">
        <f>D21</f>
        <v>120000</v>
      </c>
      <c r="E20" s="71">
        <f t="shared" ref="E20:I20" si="1">E21</f>
        <v>120000</v>
      </c>
      <c r="F20" s="100">
        <f t="shared" si="1"/>
        <v>0</v>
      </c>
      <c r="G20" s="71">
        <f t="shared" si="1"/>
        <v>0</v>
      </c>
      <c r="H20" s="100">
        <f t="shared" si="1"/>
        <v>0</v>
      </c>
      <c r="I20" s="71">
        <f t="shared" si="1"/>
        <v>0</v>
      </c>
      <c r="J20" s="2"/>
    </row>
    <row r="21" spans="1:10" ht="32.25" customHeight="1" x14ac:dyDescent="0.3">
      <c r="A21" s="147"/>
      <c r="B21" s="68" t="s">
        <v>215</v>
      </c>
      <c r="C21" s="17">
        <v>1200112010</v>
      </c>
      <c r="D21" s="101">
        <v>120000</v>
      </c>
      <c r="E21" s="72">
        <v>120000</v>
      </c>
      <c r="F21" s="101">
        <v>0</v>
      </c>
      <c r="G21" s="72">
        <v>0</v>
      </c>
      <c r="H21" s="101">
        <v>0</v>
      </c>
      <c r="I21" s="73">
        <v>0</v>
      </c>
      <c r="J21" s="2"/>
    </row>
    <row r="22" spans="1:10" ht="28.2" customHeight="1" x14ac:dyDescent="0.3">
      <c r="A22" s="143">
        <v>2</v>
      </c>
      <c r="B22" s="79" t="s">
        <v>148</v>
      </c>
      <c r="C22" s="80">
        <v>1500000000</v>
      </c>
      <c r="D22" s="102">
        <f>D23+D27+D40+D42+D47+D51+J49+D53+D35+D45</f>
        <v>623074027.55000007</v>
      </c>
      <c r="E22" s="102">
        <f t="shared" ref="E22" si="2">E23+E27+E40+E42+E47+E51+K49+E53+E35+E45</f>
        <v>177733425.44999999</v>
      </c>
      <c r="F22" s="102">
        <f>F23+F27+F40+F42+F47+F51+L49+F53+F35+F45</f>
        <v>444999859.47999996</v>
      </c>
      <c r="G22" s="102">
        <f t="shared" ref="G22:I22" si="3">G23+G27+G40+G42+G47+G51+M49+G53+G35+G45</f>
        <v>151244506.07999998</v>
      </c>
      <c r="H22" s="102">
        <f t="shared" si="3"/>
        <v>446669946.02999997</v>
      </c>
      <c r="I22" s="102">
        <f t="shared" si="3"/>
        <v>137367803.63</v>
      </c>
      <c r="J22" s="2"/>
    </row>
    <row r="23" spans="1:10" ht="30" customHeight="1" outlineLevel="1" x14ac:dyDescent="0.3">
      <c r="A23" s="144"/>
      <c r="B23" s="49" t="s">
        <v>62</v>
      </c>
      <c r="C23" s="39" t="s">
        <v>63</v>
      </c>
      <c r="D23" s="103">
        <f>D24+D25+D26</f>
        <v>119684111.15000001</v>
      </c>
      <c r="E23" s="40">
        <f t="shared" ref="E23:I23" si="4">E24+E25+E26</f>
        <v>55212946.149999999</v>
      </c>
      <c r="F23" s="103">
        <f t="shared" si="4"/>
        <v>115724912</v>
      </c>
      <c r="G23" s="40">
        <f t="shared" si="4"/>
        <v>46864720</v>
      </c>
      <c r="H23" s="103">
        <f t="shared" si="4"/>
        <v>116374802</v>
      </c>
      <c r="I23" s="40">
        <f t="shared" si="4"/>
        <v>43367690</v>
      </c>
      <c r="J23" s="2"/>
    </row>
    <row r="24" spans="1:10" ht="26.4" customHeight="1" outlineLevel="2" x14ac:dyDescent="0.3">
      <c r="A24" s="144"/>
      <c r="B24" s="50" t="s">
        <v>5</v>
      </c>
      <c r="C24" s="9" t="s">
        <v>64</v>
      </c>
      <c r="D24" s="104">
        <v>9073106.1500000004</v>
      </c>
      <c r="E24" s="8">
        <f>D24</f>
        <v>9073106.1500000004</v>
      </c>
      <c r="F24" s="104">
        <v>8803800</v>
      </c>
      <c r="G24" s="8">
        <f>F24</f>
        <v>8803800</v>
      </c>
      <c r="H24" s="104">
        <v>8803800</v>
      </c>
      <c r="I24" s="8">
        <f>H24</f>
        <v>8803800</v>
      </c>
      <c r="J24" s="2"/>
    </row>
    <row r="25" spans="1:10" ht="28.2" customHeight="1" outlineLevel="3" x14ac:dyDescent="0.3">
      <c r="A25" s="144"/>
      <c r="B25" s="50" t="s">
        <v>65</v>
      </c>
      <c r="C25" s="9" t="s">
        <v>66</v>
      </c>
      <c r="D25" s="104">
        <v>46139840</v>
      </c>
      <c r="E25" s="8">
        <f>D25</f>
        <v>46139840</v>
      </c>
      <c r="F25" s="104">
        <v>38060920</v>
      </c>
      <c r="G25" s="8">
        <f>F25</f>
        <v>38060920</v>
      </c>
      <c r="H25" s="104">
        <v>34563890</v>
      </c>
      <c r="I25" s="8">
        <f>H25</f>
        <v>34563890</v>
      </c>
      <c r="J25" s="2"/>
    </row>
    <row r="26" spans="1:10" ht="42.6" customHeight="1" outlineLevel="4" x14ac:dyDescent="0.3">
      <c r="A26" s="144"/>
      <c r="B26" s="50" t="s">
        <v>30</v>
      </c>
      <c r="C26" s="9" t="s">
        <v>67</v>
      </c>
      <c r="D26" s="104">
        <v>64471165</v>
      </c>
      <c r="E26" s="8">
        <v>0</v>
      </c>
      <c r="F26" s="104">
        <v>68860192</v>
      </c>
      <c r="G26" s="8">
        <v>0</v>
      </c>
      <c r="H26" s="104">
        <v>73007112</v>
      </c>
      <c r="I26" s="8">
        <v>0</v>
      </c>
      <c r="J26" s="2"/>
    </row>
    <row r="27" spans="1:10" ht="26.4" outlineLevel="5" x14ac:dyDescent="0.3">
      <c r="A27" s="144"/>
      <c r="B27" s="49" t="s">
        <v>147</v>
      </c>
      <c r="C27" s="39" t="s">
        <v>69</v>
      </c>
      <c r="D27" s="103">
        <f>D28+D29+D31+D32+D33+D34+D46+D30</f>
        <v>262022743.42999998</v>
      </c>
      <c r="E27" s="103">
        <f>E28+E29+E31+E32+E33+E34+E46+E30</f>
        <v>63116079.829999998</v>
      </c>
      <c r="F27" s="103">
        <f>F28+F29+F31+F32+F33+F34</f>
        <v>270287033.07999998</v>
      </c>
      <c r="G27" s="103">
        <f t="shared" ref="G27:I27" si="5">G28+G29+G31+G32+G33+G34</f>
        <v>51655146.079999998</v>
      </c>
      <c r="H27" s="103">
        <f t="shared" si="5"/>
        <v>277268232.48000002</v>
      </c>
      <c r="I27" s="103">
        <f t="shared" si="5"/>
        <v>47236476.479999997</v>
      </c>
      <c r="J27" s="2"/>
    </row>
    <row r="28" spans="1:10" ht="26.4" outlineLevel="6" x14ac:dyDescent="0.3">
      <c r="A28" s="144"/>
      <c r="B28" s="50" t="s">
        <v>6</v>
      </c>
      <c r="C28" s="9" t="s">
        <v>70</v>
      </c>
      <c r="D28" s="104">
        <v>249000</v>
      </c>
      <c r="E28" s="8">
        <f>D28</f>
        <v>249000</v>
      </c>
      <c r="F28" s="104">
        <v>0</v>
      </c>
      <c r="G28" s="8">
        <v>0</v>
      </c>
      <c r="H28" s="104">
        <v>0</v>
      </c>
      <c r="I28" s="8">
        <v>0</v>
      </c>
      <c r="J28" s="2"/>
    </row>
    <row r="29" spans="1:10" ht="26.4" outlineLevel="7" x14ac:dyDescent="0.3">
      <c r="A29" s="144"/>
      <c r="B29" s="50" t="s">
        <v>71</v>
      </c>
      <c r="C29" s="9" t="s">
        <v>72</v>
      </c>
      <c r="D29" s="104">
        <v>62732079.829999998</v>
      </c>
      <c r="E29" s="8">
        <f>D29</f>
        <v>62732079.829999998</v>
      </c>
      <c r="F29" s="104">
        <v>51655146.079999998</v>
      </c>
      <c r="G29" s="8">
        <f>F29</f>
        <v>51655146.079999998</v>
      </c>
      <c r="H29" s="104">
        <v>47236476.479999997</v>
      </c>
      <c r="I29" s="8">
        <f>H29</f>
        <v>47236476.479999997</v>
      </c>
      <c r="J29" s="2"/>
    </row>
    <row r="30" spans="1:10" ht="72" customHeight="1" outlineLevel="7" x14ac:dyDescent="0.3">
      <c r="A30" s="144"/>
      <c r="B30" s="96" t="s">
        <v>244</v>
      </c>
      <c r="C30" s="9">
        <v>1500221993</v>
      </c>
      <c r="D30" s="104">
        <v>135000</v>
      </c>
      <c r="E30" s="8">
        <f>D30</f>
        <v>135000</v>
      </c>
      <c r="F30" s="104"/>
      <c r="G30" s="8"/>
      <c r="H30" s="104"/>
      <c r="I30" s="8"/>
      <c r="J30" s="2"/>
    </row>
    <row r="31" spans="1:10" ht="48" customHeight="1" outlineLevel="2" x14ac:dyDescent="0.3">
      <c r="A31" s="144"/>
      <c r="B31" s="50" t="s">
        <v>29</v>
      </c>
      <c r="C31" s="9" t="s">
        <v>73</v>
      </c>
      <c r="D31" s="104">
        <v>17128800</v>
      </c>
      <c r="E31" s="8">
        <v>0</v>
      </c>
      <c r="F31" s="104">
        <v>25833600</v>
      </c>
      <c r="G31" s="8">
        <v>0</v>
      </c>
      <c r="H31" s="104">
        <v>25833600</v>
      </c>
      <c r="I31" s="8">
        <v>0</v>
      </c>
      <c r="J31" s="2"/>
    </row>
    <row r="32" spans="1:10" ht="52.8" outlineLevel="3" x14ac:dyDescent="0.3">
      <c r="A32" s="144"/>
      <c r="B32" s="50" t="s">
        <v>74</v>
      </c>
      <c r="C32" s="9" t="s">
        <v>75</v>
      </c>
      <c r="D32" s="104">
        <v>168720995</v>
      </c>
      <c r="E32" s="8">
        <v>0</v>
      </c>
      <c r="F32" s="104">
        <v>180483487</v>
      </c>
      <c r="G32" s="8">
        <v>0</v>
      </c>
      <c r="H32" s="104">
        <v>191738856</v>
      </c>
      <c r="I32" s="8">
        <v>0</v>
      </c>
      <c r="J32" s="2"/>
    </row>
    <row r="33" spans="1:10" ht="42.6" customHeight="1" outlineLevel="4" x14ac:dyDescent="0.3">
      <c r="A33" s="144"/>
      <c r="B33" s="50" t="s">
        <v>7</v>
      </c>
      <c r="C33" s="9" t="s">
        <v>76</v>
      </c>
      <c r="D33" s="104">
        <v>3890450</v>
      </c>
      <c r="E33" s="8">
        <v>0</v>
      </c>
      <c r="F33" s="104">
        <v>3890450</v>
      </c>
      <c r="G33" s="8">
        <v>0</v>
      </c>
      <c r="H33" s="104">
        <v>3890450</v>
      </c>
      <c r="I33" s="8">
        <v>0</v>
      </c>
      <c r="J33" s="2"/>
    </row>
    <row r="34" spans="1:10" ht="42" customHeight="1" outlineLevel="4" x14ac:dyDescent="0.3">
      <c r="A34" s="144"/>
      <c r="B34" s="50" t="s">
        <v>77</v>
      </c>
      <c r="C34" s="9" t="s">
        <v>78</v>
      </c>
      <c r="D34" s="104">
        <v>8424350</v>
      </c>
      <c r="E34" s="8">
        <v>0</v>
      </c>
      <c r="F34" s="104">
        <v>8424350</v>
      </c>
      <c r="G34" s="8">
        <v>0</v>
      </c>
      <c r="H34" s="104">
        <v>8568850</v>
      </c>
      <c r="I34" s="8">
        <v>0</v>
      </c>
      <c r="J34" s="2"/>
    </row>
    <row r="35" spans="1:10" ht="23.4" customHeight="1" outlineLevel="4" x14ac:dyDescent="0.3">
      <c r="A35" s="144"/>
      <c r="B35" s="50" t="s">
        <v>233</v>
      </c>
      <c r="C35" s="9">
        <v>1500400000</v>
      </c>
      <c r="D35" s="104">
        <f>D36+D37+D38+D39</f>
        <v>29661369.390000001</v>
      </c>
      <c r="E35" s="104">
        <f>E36+E37+E38+E39</f>
        <v>588663.68999999994</v>
      </c>
      <c r="F35" s="104">
        <f t="shared" ref="F35:I35" si="6">F36+F37+F38</f>
        <v>0</v>
      </c>
      <c r="G35" s="8">
        <f t="shared" si="6"/>
        <v>0</v>
      </c>
      <c r="H35" s="104">
        <f t="shared" si="6"/>
        <v>0</v>
      </c>
      <c r="I35" s="8">
        <f t="shared" si="6"/>
        <v>0</v>
      </c>
      <c r="J35" s="2"/>
    </row>
    <row r="36" spans="1:10" ht="25.95" customHeight="1" outlineLevel="4" x14ac:dyDescent="0.3">
      <c r="A36" s="144"/>
      <c r="B36" s="50" t="s">
        <v>232</v>
      </c>
      <c r="C36" s="9">
        <v>1500492340</v>
      </c>
      <c r="D36" s="104">
        <v>3195919.98</v>
      </c>
      <c r="E36" s="8">
        <v>0</v>
      </c>
      <c r="F36" s="104"/>
      <c r="G36" s="8"/>
      <c r="H36" s="104"/>
      <c r="I36" s="8"/>
      <c r="J36" s="2"/>
    </row>
    <row r="37" spans="1:10" ht="25.95" customHeight="1" outlineLevel="4" x14ac:dyDescent="0.3">
      <c r="A37" s="144"/>
      <c r="B37" s="50" t="s">
        <v>231</v>
      </c>
      <c r="C37" s="9" t="s">
        <v>230</v>
      </c>
      <c r="D37" s="104">
        <v>32282.02</v>
      </c>
      <c r="E37" s="8">
        <v>32282.02</v>
      </c>
      <c r="F37" s="104"/>
      <c r="G37" s="8"/>
      <c r="H37" s="104"/>
      <c r="I37" s="8"/>
      <c r="J37" s="2"/>
    </row>
    <row r="38" spans="1:10" ht="31.95" customHeight="1" outlineLevel="4" x14ac:dyDescent="0.3">
      <c r="A38" s="144"/>
      <c r="B38" s="50" t="s">
        <v>229</v>
      </c>
      <c r="C38" s="9" t="s">
        <v>228</v>
      </c>
      <c r="D38" s="104">
        <v>26138167.390000001</v>
      </c>
      <c r="E38" s="8">
        <v>261381.67</v>
      </c>
      <c r="F38" s="104"/>
      <c r="G38" s="8"/>
      <c r="H38" s="104"/>
      <c r="I38" s="8"/>
      <c r="J38" s="2"/>
    </row>
    <row r="39" spans="1:10" ht="31.95" customHeight="1" outlineLevel="4" x14ac:dyDescent="0.3">
      <c r="A39" s="144"/>
      <c r="B39" s="96" t="s">
        <v>245</v>
      </c>
      <c r="C39" s="9">
        <v>1500402440</v>
      </c>
      <c r="D39" s="104">
        <v>295000</v>
      </c>
      <c r="E39" s="8">
        <f>D39</f>
        <v>295000</v>
      </c>
      <c r="F39" s="104"/>
      <c r="G39" s="8"/>
      <c r="H39" s="104"/>
      <c r="I39" s="8"/>
      <c r="J39" s="2"/>
    </row>
    <row r="40" spans="1:10" ht="27" customHeight="1" outlineLevel="4" x14ac:dyDescent="0.3">
      <c r="A40" s="144"/>
      <c r="B40" s="49" t="s">
        <v>98</v>
      </c>
      <c r="C40" s="39" t="s">
        <v>100</v>
      </c>
      <c r="D40" s="103">
        <f>D41</f>
        <v>300000</v>
      </c>
      <c r="E40" s="40">
        <f t="shared" ref="E40:I40" si="7">E41</f>
        <v>300000</v>
      </c>
      <c r="F40" s="103">
        <f t="shared" si="7"/>
        <v>30000</v>
      </c>
      <c r="G40" s="40">
        <f t="shared" si="7"/>
        <v>30000</v>
      </c>
      <c r="H40" s="103">
        <f t="shared" si="7"/>
        <v>0</v>
      </c>
      <c r="I40" s="40">
        <f t="shared" si="7"/>
        <v>0</v>
      </c>
      <c r="J40" s="2"/>
    </row>
    <row r="41" spans="1:10" ht="27.75" customHeight="1" outlineLevel="4" x14ac:dyDescent="0.3">
      <c r="A41" s="144"/>
      <c r="B41" s="50" t="s">
        <v>99</v>
      </c>
      <c r="C41" s="9" t="s">
        <v>101</v>
      </c>
      <c r="D41" s="104">
        <v>300000</v>
      </c>
      <c r="E41" s="8">
        <v>300000</v>
      </c>
      <c r="F41" s="104">
        <v>30000</v>
      </c>
      <c r="G41" s="8">
        <v>30000</v>
      </c>
      <c r="H41" s="104">
        <v>0</v>
      </c>
      <c r="I41" s="8">
        <v>0</v>
      </c>
      <c r="J41" s="2"/>
    </row>
    <row r="42" spans="1:10" ht="37.799999999999997" customHeight="1" outlineLevel="4" x14ac:dyDescent="0.3">
      <c r="A42" s="144"/>
      <c r="B42" s="49" t="s">
        <v>102</v>
      </c>
      <c r="C42" s="39" t="s">
        <v>90</v>
      </c>
      <c r="D42" s="103">
        <f>D43+D44</f>
        <v>153357620.16</v>
      </c>
      <c r="E42" s="40">
        <f t="shared" ref="E42:I42" si="8">E43+E44</f>
        <v>1209620.96</v>
      </c>
      <c r="F42" s="103">
        <f t="shared" si="8"/>
        <v>3295000</v>
      </c>
      <c r="G42" s="40">
        <f t="shared" si="8"/>
        <v>0</v>
      </c>
      <c r="H42" s="103">
        <f t="shared" si="8"/>
        <v>3295000</v>
      </c>
      <c r="I42" s="40">
        <f t="shared" si="8"/>
        <v>0</v>
      </c>
      <c r="J42" s="2"/>
    </row>
    <row r="43" spans="1:10" ht="52.2" customHeight="1" outlineLevel="4" x14ac:dyDescent="0.3">
      <c r="A43" s="144"/>
      <c r="B43" s="50" t="s">
        <v>226</v>
      </c>
      <c r="C43" s="9" t="s">
        <v>103</v>
      </c>
      <c r="D43" s="104">
        <v>151202620.16</v>
      </c>
      <c r="E43" s="33">
        <v>1209620.96</v>
      </c>
      <c r="F43" s="104">
        <v>0</v>
      </c>
      <c r="G43" s="8">
        <v>0</v>
      </c>
      <c r="H43" s="104">
        <v>0</v>
      </c>
      <c r="I43" s="8">
        <v>0</v>
      </c>
      <c r="J43" s="2"/>
    </row>
    <row r="44" spans="1:10" ht="39" customHeight="1" outlineLevel="4" x14ac:dyDescent="0.3">
      <c r="A44" s="144"/>
      <c r="B44" s="50" t="s">
        <v>89</v>
      </c>
      <c r="C44" s="9" t="s">
        <v>91</v>
      </c>
      <c r="D44" s="104">
        <v>2155000</v>
      </c>
      <c r="E44" s="34">
        <v>0</v>
      </c>
      <c r="F44" s="104">
        <v>3295000</v>
      </c>
      <c r="G44" s="8">
        <v>0</v>
      </c>
      <c r="H44" s="104">
        <v>3295000</v>
      </c>
      <c r="I44" s="8">
        <v>0</v>
      </c>
      <c r="J44" s="2"/>
    </row>
    <row r="45" spans="1:10" ht="34.799999999999997" customHeight="1" outlineLevel="4" x14ac:dyDescent="0.3">
      <c r="A45" s="144"/>
      <c r="B45" s="49" t="s">
        <v>263</v>
      </c>
      <c r="C45" s="9" t="s">
        <v>262</v>
      </c>
      <c r="D45" s="104">
        <f>D46</f>
        <v>742068.6</v>
      </c>
      <c r="E45" s="104">
        <f t="shared" ref="E45:I45" si="9">E46</f>
        <v>0</v>
      </c>
      <c r="F45" s="104">
        <f t="shared" si="9"/>
        <v>2968274.4</v>
      </c>
      <c r="G45" s="104">
        <f t="shared" si="9"/>
        <v>0</v>
      </c>
      <c r="H45" s="104">
        <f t="shared" si="9"/>
        <v>2968274.4</v>
      </c>
      <c r="I45" s="104">
        <f t="shared" si="9"/>
        <v>0</v>
      </c>
      <c r="J45" s="2"/>
    </row>
    <row r="46" spans="1:10" ht="39" customHeight="1" outlineLevel="4" x14ac:dyDescent="0.3">
      <c r="A46" s="144"/>
      <c r="B46" s="50" t="s">
        <v>238</v>
      </c>
      <c r="C46" s="9" t="s">
        <v>261</v>
      </c>
      <c r="D46" s="104">
        <v>742068.6</v>
      </c>
      <c r="E46" s="8">
        <v>0</v>
      </c>
      <c r="F46" s="104">
        <v>2968274.4</v>
      </c>
      <c r="G46" s="8">
        <v>0</v>
      </c>
      <c r="H46" s="104">
        <v>2968274.4</v>
      </c>
      <c r="I46" s="8">
        <v>0</v>
      </c>
      <c r="J46" s="2"/>
    </row>
    <row r="47" spans="1:10" ht="27.6" customHeight="1" outlineLevel="5" x14ac:dyDescent="0.3">
      <c r="A47" s="144"/>
      <c r="B47" s="49" t="s">
        <v>79</v>
      </c>
      <c r="C47" s="39" t="s">
        <v>81</v>
      </c>
      <c r="D47" s="103">
        <f>D48+D49+D50</f>
        <v>35301296.82</v>
      </c>
      <c r="E47" s="40">
        <f t="shared" ref="E47:I47" si="10">E48+E49+E50</f>
        <v>35301296.82</v>
      </c>
      <c r="F47" s="103">
        <f t="shared" si="10"/>
        <v>32239720</v>
      </c>
      <c r="G47" s="40">
        <f t="shared" si="10"/>
        <v>32239720</v>
      </c>
      <c r="H47" s="103">
        <f t="shared" si="10"/>
        <v>28711367.149999999</v>
      </c>
      <c r="I47" s="40">
        <f t="shared" si="10"/>
        <v>28711367.149999999</v>
      </c>
      <c r="J47" s="2"/>
    </row>
    <row r="48" spans="1:10" ht="26.4" outlineLevel="6" x14ac:dyDescent="0.3">
      <c r="A48" s="144"/>
      <c r="B48" s="50" t="s">
        <v>80</v>
      </c>
      <c r="C48" s="9" t="s">
        <v>82</v>
      </c>
      <c r="D48" s="104">
        <v>505705.7</v>
      </c>
      <c r="E48" s="35">
        <f>D48</f>
        <v>505705.7</v>
      </c>
      <c r="F48" s="104">
        <v>412800</v>
      </c>
      <c r="G48" s="8">
        <v>412800</v>
      </c>
      <c r="H48" s="104">
        <v>412800</v>
      </c>
      <c r="I48" s="8">
        <v>412800</v>
      </c>
      <c r="J48" s="2"/>
    </row>
    <row r="49" spans="1:10" ht="26.4" outlineLevel="7" x14ac:dyDescent="0.3">
      <c r="A49" s="144"/>
      <c r="B49" s="50" t="s">
        <v>83</v>
      </c>
      <c r="C49" s="9" t="s">
        <v>84</v>
      </c>
      <c r="D49" s="104">
        <v>33991576.119999997</v>
      </c>
      <c r="E49" s="34">
        <f>D49</f>
        <v>33991576.119999997</v>
      </c>
      <c r="F49" s="104">
        <v>31022905</v>
      </c>
      <c r="G49" s="8">
        <f>F49</f>
        <v>31022905</v>
      </c>
      <c r="H49" s="104">
        <v>28298567.149999999</v>
      </c>
      <c r="I49" s="8">
        <f>H49</f>
        <v>28298567.149999999</v>
      </c>
      <c r="J49" s="2"/>
    </row>
    <row r="50" spans="1:10" outlineLevel="7" x14ac:dyDescent="0.3">
      <c r="A50" s="144"/>
      <c r="B50" s="50" t="s">
        <v>212</v>
      </c>
      <c r="C50" s="9">
        <v>1500623994</v>
      </c>
      <c r="D50" s="105">
        <v>804015</v>
      </c>
      <c r="E50" s="31">
        <v>804015</v>
      </c>
      <c r="F50" s="116">
        <v>804015</v>
      </c>
      <c r="G50" s="8">
        <v>804015</v>
      </c>
      <c r="H50" s="104">
        <v>0</v>
      </c>
      <c r="I50" s="8">
        <v>0</v>
      </c>
      <c r="J50" s="2"/>
    </row>
    <row r="51" spans="1:10" ht="26.4" outlineLevel="6" x14ac:dyDescent="0.3">
      <c r="A51" s="144"/>
      <c r="B51" s="49" t="s">
        <v>85</v>
      </c>
      <c r="C51" s="39" t="s">
        <v>87</v>
      </c>
      <c r="D51" s="103">
        <f>D52</f>
        <v>21904818</v>
      </c>
      <c r="E51" s="67">
        <f t="shared" ref="E51:I51" si="11">E52</f>
        <v>21904818</v>
      </c>
      <c r="F51" s="103">
        <f t="shared" si="11"/>
        <v>20454920</v>
      </c>
      <c r="G51" s="40">
        <f t="shared" si="11"/>
        <v>20454920</v>
      </c>
      <c r="H51" s="103">
        <f t="shared" si="11"/>
        <v>18052270</v>
      </c>
      <c r="I51" s="40">
        <f t="shared" si="11"/>
        <v>18052270</v>
      </c>
      <c r="J51" s="2"/>
    </row>
    <row r="52" spans="1:10" ht="26.4" outlineLevel="7" x14ac:dyDescent="0.3">
      <c r="A52" s="144"/>
      <c r="B52" s="50" t="s">
        <v>86</v>
      </c>
      <c r="C52" s="9" t="s">
        <v>88</v>
      </c>
      <c r="D52" s="105">
        <v>21904818</v>
      </c>
      <c r="E52" s="31">
        <f>D52</f>
        <v>21904818</v>
      </c>
      <c r="F52" s="116">
        <v>20454920</v>
      </c>
      <c r="G52" s="8">
        <f>F52</f>
        <v>20454920</v>
      </c>
      <c r="H52" s="104">
        <v>18052270</v>
      </c>
      <c r="I52" s="8">
        <f>H52</f>
        <v>18052270</v>
      </c>
      <c r="J52" s="2"/>
    </row>
    <row r="53" spans="1:10" ht="52.8" outlineLevel="7" x14ac:dyDescent="0.3">
      <c r="A53" s="146"/>
      <c r="B53" s="49" t="s">
        <v>209</v>
      </c>
      <c r="C53" s="39" t="s">
        <v>211</v>
      </c>
      <c r="D53" s="106">
        <v>100000</v>
      </c>
      <c r="E53" s="94">
        <v>100000</v>
      </c>
      <c r="F53" s="117">
        <v>0</v>
      </c>
      <c r="G53" s="40">
        <v>0</v>
      </c>
      <c r="H53" s="103">
        <v>0</v>
      </c>
      <c r="I53" s="40">
        <v>0</v>
      </c>
      <c r="J53" s="2"/>
    </row>
    <row r="54" spans="1:10" ht="39.6" outlineLevel="7" x14ac:dyDescent="0.3">
      <c r="A54" s="147"/>
      <c r="B54" s="50" t="s">
        <v>210</v>
      </c>
      <c r="C54" s="9">
        <v>1500921556</v>
      </c>
      <c r="D54" s="105">
        <v>100000</v>
      </c>
      <c r="E54" s="31">
        <v>100000</v>
      </c>
      <c r="F54" s="116">
        <v>0</v>
      </c>
      <c r="G54" s="8">
        <v>0</v>
      </c>
      <c r="H54" s="104">
        <v>0</v>
      </c>
      <c r="I54" s="8">
        <v>0</v>
      </c>
      <c r="J54" s="2"/>
    </row>
    <row r="55" spans="1:10" ht="30.6" customHeight="1" outlineLevel="7" x14ac:dyDescent="0.3">
      <c r="A55" s="143">
        <v>3</v>
      </c>
      <c r="B55" s="79" t="s">
        <v>141</v>
      </c>
      <c r="C55" s="80">
        <v>1700000000</v>
      </c>
      <c r="D55" s="102">
        <f>D56+D58+D60+D71</f>
        <v>5180303.0399999991</v>
      </c>
      <c r="E55" s="82">
        <f t="shared" ref="E55" si="12">E56+E58+E60+E71</f>
        <v>2180303.04</v>
      </c>
      <c r="F55" s="102">
        <f t="shared" ref="F55" si="13">F56+F58+F60+F71</f>
        <v>7042533.7200000007</v>
      </c>
      <c r="G55" s="81">
        <f t="shared" ref="G55" si="14">G56+G58+G60+G71</f>
        <v>664425.34</v>
      </c>
      <c r="H55" s="102">
        <f t="shared" ref="H55" si="15">H56+H58+H60+H71</f>
        <v>6442533.7200000007</v>
      </c>
      <c r="I55" s="81">
        <f t="shared" ref="I55" si="16">I56+I58+I60+I71</f>
        <v>64425.340000000011</v>
      </c>
      <c r="J55" s="2"/>
    </row>
    <row r="56" spans="1:10" ht="18" customHeight="1" outlineLevel="2" x14ac:dyDescent="0.3">
      <c r="A56" s="144"/>
      <c r="B56" s="49" t="s">
        <v>46</v>
      </c>
      <c r="C56" s="39" t="s">
        <v>95</v>
      </c>
      <c r="D56" s="103">
        <f>D57</f>
        <v>50000</v>
      </c>
      <c r="E56" s="40">
        <f t="shared" ref="E56:I56" si="17">E57</f>
        <v>50000</v>
      </c>
      <c r="F56" s="103">
        <f t="shared" si="17"/>
        <v>0</v>
      </c>
      <c r="G56" s="40">
        <f t="shared" si="17"/>
        <v>0</v>
      </c>
      <c r="H56" s="103">
        <f t="shared" si="17"/>
        <v>0</v>
      </c>
      <c r="I56" s="40">
        <f t="shared" si="17"/>
        <v>0</v>
      </c>
      <c r="J56" s="2"/>
    </row>
    <row r="57" spans="1:10" outlineLevel="3" x14ac:dyDescent="0.3">
      <c r="A57" s="144"/>
      <c r="B57" s="50" t="s">
        <v>94</v>
      </c>
      <c r="C57" s="13">
        <v>1700117011</v>
      </c>
      <c r="D57" s="107">
        <v>50000</v>
      </c>
      <c r="E57" s="36">
        <v>50000</v>
      </c>
      <c r="F57" s="107">
        <v>0</v>
      </c>
      <c r="G57" s="12">
        <v>0</v>
      </c>
      <c r="H57" s="107">
        <v>0</v>
      </c>
      <c r="I57" s="12">
        <v>0</v>
      </c>
      <c r="J57" s="2"/>
    </row>
    <row r="58" spans="1:10" ht="26.4" outlineLevel="4" x14ac:dyDescent="0.3">
      <c r="A58" s="144"/>
      <c r="B58" s="51" t="s">
        <v>96</v>
      </c>
      <c r="C58" s="41" t="s">
        <v>58</v>
      </c>
      <c r="D58" s="108">
        <f>D59</f>
        <v>2100000</v>
      </c>
      <c r="E58" s="42">
        <f t="shared" ref="E58:I58" si="18">E59</f>
        <v>2100000</v>
      </c>
      <c r="F58" s="108">
        <v>600000</v>
      </c>
      <c r="G58" s="42">
        <f t="shared" si="18"/>
        <v>600000</v>
      </c>
      <c r="H58" s="108">
        <f t="shared" si="18"/>
        <v>0</v>
      </c>
      <c r="I58" s="42">
        <f t="shared" si="18"/>
        <v>0</v>
      </c>
      <c r="J58" s="2"/>
    </row>
    <row r="59" spans="1:10" outlineLevel="5" x14ac:dyDescent="0.3">
      <c r="A59" s="144"/>
      <c r="B59" s="50" t="s">
        <v>97</v>
      </c>
      <c r="C59" s="20">
        <v>1700217021</v>
      </c>
      <c r="D59" s="109">
        <v>2100000</v>
      </c>
      <c r="E59" s="36">
        <v>2100000</v>
      </c>
      <c r="F59" s="109">
        <v>600000</v>
      </c>
      <c r="G59" s="21">
        <v>600000</v>
      </c>
      <c r="H59" s="109">
        <v>0</v>
      </c>
      <c r="I59" s="21">
        <v>0</v>
      </c>
      <c r="J59" s="2"/>
    </row>
    <row r="60" spans="1:10" ht="26.4" outlineLevel="5" x14ac:dyDescent="0.3">
      <c r="A60" s="144"/>
      <c r="B60" s="49" t="s">
        <v>92</v>
      </c>
      <c r="C60" s="43" t="s">
        <v>93</v>
      </c>
      <c r="D60" s="110">
        <f>D61+D62+D63+D64+D65+D66+D67+D68+D69+D70</f>
        <v>3030303.0399999996</v>
      </c>
      <c r="E60" s="44">
        <f t="shared" ref="E60" si="19">E61+E62+E63+E64+E65+E66+E67+E68+E69+E70</f>
        <v>30303.040000000001</v>
      </c>
      <c r="F60" s="110">
        <f>F61+F62+F63+F64+F65+F66+F67+F68+F69+F70</f>
        <v>2886174.1</v>
      </c>
      <c r="G60" s="44">
        <f t="shared" ref="G60:I60" si="20">G61+G62+G63+G64+G65+G66+G67+G68+G69+G70</f>
        <v>28861.74</v>
      </c>
      <c r="H60" s="110">
        <f t="shared" si="20"/>
        <v>2886174.1</v>
      </c>
      <c r="I60" s="44">
        <f t="shared" si="20"/>
        <v>28861.74</v>
      </c>
      <c r="J60" s="2"/>
    </row>
    <row r="61" spans="1:10" ht="39.6" outlineLevel="5" x14ac:dyDescent="0.3">
      <c r="A61" s="144"/>
      <c r="B61" s="50" t="s">
        <v>186</v>
      </c>
      <c r="C61" s="22">
        <v>1700392610</v>
      </c>
      <c r="D61" s="111">
        <v>1209136.81</v>
      </c>
      <c r="E61" s="128">
        <v>0</v>
      </c>
      <c r="F61" s="111">
        <v>0</v>
      </c>
      <c r="G61" s="23">
        <v>0</v>
      </c>
      <c r="H61" s="111">
        <v>1428656.18</v>
      </c>
      <c r="I61" s="21">
        <v>0</v>
      </c>
      <c r="J61" s="2"/>
    </row>
    <row r="62" spans="1:10" ht="26.4" outlineLevel="5" x14ac:dyDescent="0.3">
      <c r="A62" s="144"/>
      <c r="B62" s="50" t="s">
        <v>187</v>
      </c>
      <c r="C62" s="22" t="s">
        <v>190</v>
      </c>
      <c r="D62" s="111">
        <v>12213.51</v>
      </c>
      <c r="E62" s="129">
        <v>12213.51</v>
      </c>
      <c r="F62" s="111">
        <v>0</v>
      </c>
      <c r="G62" s="23">
        <v>0</v>
      </c>
      <c r="H62" s="111">
        <v>14430.87</v>
      </c>
      <c r="I62" s="21">
        <v>14430.87</v>
      </c>
      <c r="J62" s="2"/>
    </row>
    <row r="63" spans="1:10" ht="39.6" outlineLevel="5" x14ac:dyDescent="0.3">
      <c r="A63" s="144"/>
      <c r="B63" s="50" t="s">
        <v>104</v>
      </c>
      <c r="C63" s="22">
        <v>1700392611</v>
      </c>
      <c r="D63" s="111">
        <v>1790863.19</v>
      </c>
      <c r="E63" s="128">
        <v>0</v>
      </c>
      <c r="F63" s="111">
        <v>0</v>
      </c>
      <c r="G63" s="23">
        <v>0</v>
      </c>
      <c r="H63" s="111">
        <v>0</v>
      </c>
      <c r="I63" s="21">
        <v>0</v>
      </c>
      <c r="J63" s="2"/>
    </row>
    <row r="64" spans="1:10" ht="26.4" outlineLevel="5" x14ac:dyDescent="0.3">
      <c r="A64" s="144"/>
      <c r="B64" s="50" t="s">
        <v>105</v>
      </c>
      <c r="C64" s="22" t="s">
        <v>191</v>
      </c>
      <c r="D64" s="111">
        <v>18089.53</v>
      </c>
      <c r="E64" s="130">
        <v>18089.53</v>
      </c>
      <c r="F64" s="111">
        <v>0</v>
      </c>
      <c r="G64" s="23">
        <v>0</v>
      </c>
      <c r="H64" s="111">
        <v>0</v>
      </c>
      <c r="I64" s="21">
        <v>0</v>
      </c>
      <c r="J64" s="2"/>
    </row>
    <row r="65" spans="1:10" ht="39.6" outlineLevel="5" x14ac:dyDescent="0.3">
      <c r="A65" s="144"/>
      <c r="B65" s="50" t="s">
        <v>188</v>
      </c>
      <c r="C65" s="22">
        <v>1700392612</v>
      </c>
      <c r="D65" s="111">
        <v>0</v>
      </c>
      <c r="E65" s="10">
        <v>0</v>
      </c>
      <c r="F65" s="111">
        <v>0</v>
      </c>
      <c r="G65" s="23">
        <v>0</v>
      </c>
      <c r="H65" s="104">
        <v>1428656.18</v>
      </c>
      <c r="I65" s="21">
        <v>0</v>
      </c>
      <c r="J65" s="2"/>
    </row>
    <row r="66" spans="1:10" ht="26.4" outlineLevel="5" x14ac:dyDescent="0.3">
      <c r="A66" s="144"/>
      <c r="B66" s="50" t="s">
        <v>189</v>
      </c>
      <c r="C66" s="22" t="s">
        <v>192</v>
      </c>
      <c r="D66" s="111">
        <v>0</v>
      </c>
      <c r="E66" s="10">
        <v>0</v>
      </c>
      <c r="F66" s="111">
        <v>0</v>
      </c>
      <c r="G66" s="23">
        <v>0</v>
      </c>
      <c r="H66" s="104">
        <v>14430.87</v>
      </c>
      <c r="I66" s="21">
        <v>14430.87</v>
      </c>
      <c r="J66" s="2"/>
    </row>
    <row r="67" spans="1:10" ht="39.6" outlineLevel="5" x14ac:dyDescent="0.3">
      <c r="A67" s="144"/>
      <c r="B67" s="50" t="s">
        <v>106</v>
      </c>
      <c r="C67" s="22">
        <v>1700392614</v>
      </c>
      <c r="D67" s="111">
        <v>0</v>
      </c>
      <c r="E67" s="10">
        <v>0</v>
      </c>
      <c r="F67" s="111">
        <v>1428656.18</v>
      </c>
      <c r="G67" s="23">
        <v>0</v>
      </c>
      <c r="H67" s="104">
        <v>0</v>
      </c>
      <c r="I67" s="21">
        <v>0</v>
      </c>
      <c r="J67" s="2"/>
    </row>
    <row r="68" spans="1:10" ht="26.4" outlineLevel="5" x14ac:dyDescent="0.3">
      <c r="A68" s="144"/>
      <c r="B68" s="50" t="s">
        <v>108</v>
      </c>
      <c r="C68" s="22" t="s">
        <v>193</v>
      </c>
      <c r="D68" s="111">
        <v>0</v>
      </c>
      <c r="E68" s="10">
        <v>0</v>
      </c>
      <c r="F68" s="111">
        <v>14430.87</v>
      </c>
      <c r="G68" s="24">
        <f>F68</f>
        <v>14430.87</v>
      </c>
      <c r="H68" s="104">
        <v>0</v>
      </c>
      <c r="I68" s="21">
        <v>0</v>
      </c>
      <c r="J68" s="2"/>
    </row>
    <row r="69" spans="1:10" ht="39.6" outlineLevel="5" x14ac:dyDescent="0.3">
      <c r="A69" s="144"/>
      <c r="B69" s="50" t="s">
        <v>107</v>
      </c>
      <c r="C69" s="22">
        <v>1700392615</v>
      </c>
      <c r="D69" s="111">
        <v>0</v>
      </c>
      <c r="E69" s="31">
        <v>0</v>
      </c>
      <c r="F69" s="111">
        <v>1428656.18</v>
      </c>
      <c r="G69" s="10">
        <v>0</v>
      </c>
      <c r="H69" s="104">
        <v>0</v>
      </c>
      <c r="I69" s="21">
        <v>0</v>
      </c>
      <c r="J69" s="2"/>
    </row>
    <row r="70" spans="1:10" ht="26.4" outlineLevel="5" x14ac:dyDescent="0.3">
      <c r="A70" s="144"/>
      <c r="B70" s="50" t="s">
        <v>110</v>
      </c>
      <c r="C70" s="22" t="s">
        <v>194</v>
      </c>
      <c r="D70" s="111">
        <v>0</v>
      </c>
      <c r="E70" s="31">
        <v>0</v>
      </c>
      <c r="F70" s="111">
        <v>14430.87</v>
      </c>
      <c r="G70" s="10">
        <f>F70</f>
        <v>14430.87</v>
      </c>
      <c r="H70" s="104">
        <v>0</v>
      </c>
      <c r="I70" s="21">
        <v>0</v>
      </c>
      <c r="J70" s="2"/>
    </row>
    <row r="71" spans="1:10" ht="19.95" customHeight="1" outlineLevel="5" x14ac:dyDescent="0.3">
      <c r="A71" s="144"/>
      <c r="B71" s="49" t="s">
        <v>109</v>
      </c>
      <c r="C71" s="43">
        <v>1700400000</v>
      </c>
      <c r="D71" s="110">
        <f>D72+D73+D74+D75+D76+D77+D78+D79+D80+D81+D82+D83</f>
        <v>0</v>
      </c>
      <c r="E71" s="44">
        <f t="shared" ref="E71:I71" si="21">E72+E73+E74+E75+E76+E77+E78+E79+E80+E81+E82+E83</f>
        <v>0</v>
      </c>
      <c r="F71" s="110">
        <f t="shared" si="21"/>
        <v>3556359.62</v>
      </c>
      <c r="G71" s="44">
        <f t="shared" si="21"/>
        <v>35563.600000000006</v>
      </c>
      <c r="H71" s="110">
        <f t="shared" si="21"/>
        <v>3556359.62</v>
      </c>
      <c r="I71" s="44">
        <f t="shared" si="21"/>
        <v>35563.600000000006</v>
      </c>
      <c r="J71" s="2"/>
    </row>
    <row r="72" spans="1:10" ht="39.6" outlineLevel="5" x14ac:dyDescent="0.3">
      <c r="A72" s="144"/>
      <c r="B72" s="50" t="s">
        <v>111</v>
      </c>
      <c r="C72" s="22">
        <v>1700492618</v>
      </c>
      <c r="D72" s="111">
        <v>0</v>
      </c>
      <c r="E72" s="31">
        <v>0</v>
      </c>
      <c r="F72" s="111">
        <v>1172715.6299999999</v>
      </c>
      <c r="G72" s="10">
        <v>0</v>
      </c>
      <c r="H72" s="104">
        <v>0</v>
      </c>
      <c r="I72" s="21">
        <v>0</v>
      </c>
      <c r="J72" s="2"/>
    </row>
    <row r="73" spans="1:10" ht="26.4" outlineLevel="5" x14ac:dyDescent="0.3">
      <c r="A73" s="144"/>
      <c r="B73" s="50" t="s">
        <v>114</v>
      </c>
      <c r="C73" s="22" t="s">
        <v>201</v>
      </c>
      <c r="D73" s="111">
        <v>0</v>
      </c>
      <c r="E73" s="31">
        <v>0</v>
      </c>
      <c r="F73" s="111">
        <v>11845.61</v>
      </c>
      <c r="G73" s="10">
        <v>11845.61</v>
      </c>
      <c r="H73" s="104">
        <v>0</v>
      </c>
      <c r="I73" s="21">
        <v>0</v>
      </c>
      <c r="J73" s="2"/>
    </row>
    <row r="74" spans="1:10" ht="39.6" outlineLevel="5" x14ac:dyDescent="0.3">
      <c r="A74" s="144"/>
      <c r="B74" s="50" t="s">
        <v>112</v>
      </c>
      <c r="C74" s="22">
        <v>1700492619</v>
      </c>
      <c r="D74" s="111">
        <v>0</v>
      </c>
      <c r="E74" s="31">
        <v>0</v>
      </c>
      <c r="F74" s="111">
        <v>1172715.6299999999</v>
      </c>
      <c r="G74" s="10">
        <v>0</v>
      </c>
      <c r="H74" s="104">
        <v>0</v>
      </c>
      <c r="I74" s="21">
        <v>0</v>
      </c>
      <c r="J74" s="2"/>
    </row>
    <row r="75" spans="1:10" ht="26.4" outlineLevel="5" x14ac:dyDescent="0.3">
      <c r="A75" s="144"/>
      <c r="B75" s="50" t="s">
        <v>115</v>
      </c>
      <c r="C75" s="22" t="s">
        <v>202</v>
      </c>
      <c r="D75" s="111">
        <v>0</v>
      </c>
      <c r="E75" s="31">
        <v>0</v>
      </c>
      <c r="F75" s="111">
        <v>11845.62</v>
      </c>
      <c r="G75" s="10">
        <v>11845.62</v>
      </c>
      <c r="H75" s="104">
        <v>0</v>
      </c>
      <c r="I75" s="21">
        <v>0</v>
      </c>
      <c r="J75" s="2"/>
    </row>
    <row r="76" spans="1:10" ht="41.4" customHeight="1" outlineLevel="5" x14ac:dyDescent="0.3">
      <c r="A76" s="144"/>
      <c r="B76" s="52" t="s">
        <v>113</v>
      </c>
      <c r="C76" s="22" t="s">
        <v>203</v>
      </c>
      <c r="D76" s="111">
        <v>0</v>
      </c>
      <c r="E76" s="31">
        <v>0</v>
      </c>
      <c r="F76" s="111">
        <v>1175364.76</v>
      </c>
      <c r="G76" s="10">
        <v>0</v>
      </c>
      <c r="H76" s="104">
        <v>0</v>
      </c>
      <c r="I76" s="21">
        <v>0</v>
      </c>
      <c r="J76" s="2"/>
    </row>
    <row r="77" spans="1:10" ht="29.25" customHeight="1" outlineLevel="5" x14ac:dyDescent="0.3">
      <c r="A77" s="144"/>
      <c r="B77" s="50" t="s">
        <v>116</v>
      </c>
      <c r="C77" s="22" t="s">
        <v>204</v>
      </c>
      <c r="D77" s="111">
        <v>0</v>
      </c>
      <c r="E77" s="31">
        <v>0</v>
      </c>
      <c r="F77" s="111">
        <v>11872.37</v>
      </c>
      <c r="G77" s="10">
        <v>11872.37</v>
      </c>
      <c r="H77" s="104">
        <v>0</v>
      </c>
      <c r="I77" s="21">
        <v>0</v>
      </c>
      <c r="J77" s="2"/>
    </row>
    <row r="78" spans="1:10" ht="39.6" outlineLevel="5" x14ac:dyDescent="0.3">
      <c r="A78" s="144"/>
      <c r="B78" s="50" t="s">
        <v>195</v>
      </c>
      <c r="C78" s="22" t="s">
        <v>205</v>
      </c>
      <c r="D78" s="112">
        <v>0</v>
      </c>
      <c r="E78" s="32">
        <v>0</v>
      </c>
      <c r="F78" s="112">
        <v>0</v>
      </c>
      <c r="G78" s="10">
        <v>0</v>
      </c>
      <c r="H78" s="118">
        <v>1172715.6299999999</v>
      </c>
      <c r="I78" s="21">
        <v>0</v>
      </c>
      <c r="J78" s="2"/>
    </row>
    <row r="79" spans="1:10" ht="26.4" outlineLevel="5" x14ac:dyDescent="0.3">
      <c r="A79" s="144"/>
      <c r="B79" s="50" t="s">
        <v>196</v>
      </c>
      <c r="C79" s="22" t="s">
        <v>206</v>
      </c>
      <c r="D79" s="112">
        <v>0</v>
      </c>
      <c r="E79" s="32">
        <v>0</v>
      </c>
      <c r="F79" s="112">
        <v>0</v>
      </c>
      <c r="G79" s="10">
        <v>0</v>
      </c>
      <c r="H79" s="111">
        <v>11845.62</v>
      </c>
      <c r="I79" s="26">
        <v>11845.62</v>
      </c>
      <c r="J79" s="2"/>
    </row>
    <row r="80" spans="1:10" ht="58.95" customHeight="1" outlineLevel="5" x14ac:dyDescent="0.3">
      <c r="A80" s="144"/>
      <c r="B80" s="50" t="s">
        <v>198</v>
      </c>
      <c r="C80" s="22" t="s">
        <v>207</v>
      </c>
      <c r="D80" s="112">
        <v>0</v>
      </c>
      <c r="E80" s="32">
        <v>0</v>
      </c>
      <c r="F80" s="112">
        <v>0</v>
      </c>
      <c r="G80" s="10">
        <v>0</v>
      </c>
      <c r="H80" s="111">
        <v>1172715.6299999999</v>
      </c>
      <c r="I80" s="26">
        <v>0</v>
      </c>
      <c r="J80" s="2"/>
    </row>
    <row r="81" spans="1:10" ht="39.6" outlineLevel="5" x14ac:dyDescent="0.3">
      <c r="A81" s="144"/>
      <c r="B81" s="50" t="s">
        <v>197</v>
      </c>
      <c r="C81" s="22" t="s">
        <v>208</v>
      </c>
      <c r="D81" s="112">
        <v>0</v>
      </c>
      <c r="E81" s="32">
        <v>0</v>
      </c>
      <c r="F81" s="112">
        <v>0</v>
      </c>
      <c r="G81" s="10">
        <v>0</v>
      </c>
      <c r="H81" s="111">
        <v>11845.61</v>
      </c>
      <c r="I81" s="26">
        <v>11845.61</v>
      </c>
      <c r="J81" s="2"/>
    </row>
    <row r="82" spans="1:10" ht="39.6" outlineLevel="5" x14ac:dyDescent="0.3">
      <c r="A82" s="144"/>
      <c r="B82" s="50" t="s">
        <v>199</v>
      </c>
      <c r="C82" s="22" t="s">
        <v>260</v>
      </c>
      <c r="D82" s="112">
        <v>0</v>
      </c>
      <c r="E82" s="32">
        <v>0</v>
      </c>
      <c r="F82" s="112">
        <v>0</v>
      </c>
      <c r="G82" s="10">
        <v>0</v>
      </c>
      <c r="H82" s="111">
        <v>1175364.76</v>
      </c>
      <c r="I82" s="26">
        <v>0</v>
      </c>
      <c r="J82" s="2"/>
    </row>
    <row r="83" spans="1:10" ht="26.4" outlineLevel="5" x14ac:dyDescent="0.3">
      <c r="A83" s="144"/>
      <c r="B83" s="50" t="s">
        <v>200</v>
      </c>
      <c r="C83" s="22" t="s">
        <v>259</v>
      </c>
      <c r="D83" s="112">
        <v>0</v>
      </c>
      <c r="E83" s="32">
        <v>0</v>
      </c>
      <c r="F83" s="112">
        <v>0</v>
      </c>
      <c r="G83" s="10">
        <v>0</v>
      </c>
      <c r="H83" s="111">
        <v>11872.37</v>
      </c>
      <c r="I83" s="26">
        <v>11872.37</v>
      </c>
      <c r="J83" s="2"/>
    </row>
    <row r="84" spans="1:10" ht="26.4" outlineLevel="6" x14ac:dyDescent="0.3">
      <c r="A84" s="143">
        <v>4</v>
      </c>
      <c r="B84" s="79" t="s">
        <v>47</v>
      </c>
      <c r="C84" s="83">
        <v>1800000000</v>
      </c>
      <c r="D84" s="113">
        <f>D85</f>
        <v>221000</v>
      </c>
      <c r="E84" s="46">
        <f t="shared" ref="E84:I84" si="22">E85</f>
        <v>221000</v>
      </c>
      <c r="F84" s="113">
        <f t="shared" si="22"/>
        <v>0</v>
      </c>
      <c r="G84" s="84">
        <f t="shared" si="22"/>
        <v>0</v>
      </c>
      <c r="H84" s="115">
        <f t="shared" si="22"/>
        <v>0</v>
      </c>
      <c r="I84" s="82">
        <f t="shared" si="22"/>
        <v>0</v>
      </c>
      <c r="J84" s="2"/>
    </row>
    <row r="85" spans="1:10" ht="18.600000000000001" customHeight="1" outlineLevel="7" x14ac:dyDescent="0.3">
      <c r="A85" s="144"/>
      <c r="B85" s="49" t="s">
        <v>117</v>
      </c>
      <c r="C85" s="39" t="s">
        <v>119</v>
      </c>
      <c r="D85" s="114">
        <f>D86</f>
        <v>221000</v>
      </c>
      <c r="E85" s="75">
        <f t="shared" ref="E85:I85" si="23">E86</f>
        <v>221000</v>
      </c>
      <c r="F85" s="114">
        <f t="shared" si="23"/>
        <v>0</v>
      </c>
      <c r="G85" s="40">
        <f t="shared" si="23"/>
        <v>0</v>
      </c>
      <c r="H85" s="103">
        <f t="shared" si="23"/>
        <v>0</v>
      </c>
      <c r="I85" s="40">
        <f t="shared" si="23"/>
        <v>0</v>
      </c>
      <c r="J85" s="2"/>
    </row>
    <row r="86" spans="1:10" ht="18.600000000000001" customHeight="1" outlineLevel="2" x14ac:dyDescent="0.3">
      <c r="A86" s="145"/>
      <c r="B86" s="50" t="s">
        <v>118</v>
      </c>
      <c r="C86" s="9" t="s">
        <v>120</v>
      </c>
      <c r="D86" s="104">
        <v>221000</v>
      </c>
      <c r="E86" s="8">
        <v>221000</v>
      </c>
      <c r="F86" s="104">
        <v>0</v>
      </c>
      <c r="G86" s="8">
        <v>0</v>
      </c>
      <c r="H86" s="104">
        <v>0</v>
      </c>
      <c r="I86" s="8">
        <v>0</v>
      </c>
      <c r="J86" s="2"/>
    </row>
    <row r="87" spans="1:10" ht="27.6" customHeight="1" outlineLevel="3" x14ac:dyDescent="0.3">
      <c r="A87" s="143">
        <v>5</v>
      </c>
      <c r="B87" s="79" t="s">
        <v>48</v>
      </c>
      <c r="C87" s="80">
        <v>1900000000</v>
      </c>
      <c r="D87" s="102">
        <f>D88</f>
        <v>467711.02</v>
      </c>
      <c r="E87" s="81">
        <f t="shared" ref="E87:I87" si="24">E88</f>
        <v>57811.22</v>
      </c>
      <c r="F87" s="102">
        <f t="shared" si="24"/>
        <v>0</v>
      </c>
      <c r="G87" s="81">
        <f t="shared" si="24"/>
        <v>0</v>
      </c>
      <c r="H87" s="102">
        <f t="shared" si="24"/>
        <v>0</v>
      </c>
      <c r="I87" s="81">
        <f t="shared" si="24"/>
        <v>0</v>
      </c>
      <c r="J87" s="2"/>
    </row>
    <row r="88" spans="1:10" ht="44.25" customHeight="1" outlineLevel="4" x14ac:dyDescent="0.3">
      <c r="A88" s="144"/>
      <c r="B88" s="49" t="s">
        <v>49</v>
      </c>
      <c r="C88" s="39">
        <v>1900100000</v>
      </c>
      <c r="D88" s="103">
        <f>D89+D90</f>
        <v>467711.02</v>
      </c>
      <c r="E88" s="40">
        <f t="shared" ref="E88:I88" si="25">E89+E90</f>
        <v>57811.22</v>
      </c>
      <c r="F88" s="103">
        <f t="shared" si="25"/>
        <v>0</v>
      </c>
      <c r="G88" s="40">
        <f t="shared" si="25"/>
        <v>0</v>
      </c>
      <c r="H88" s="103">
        <f t="shared" si="25"/>
        <v>0</v>
      </c>
      <c r="I88" s="40">
        <f t="shared" si="25"/>
        <v>0</v>
      </c>
      <c r="J88" s="2"/>
    </row>
    <row r="89" spans="1:10" ht="26.4" outlineLevel="6" x14ac:dyDescent="0.3">
      <c r="A89" s="144"/>
      <c r="B89" s="50" t="s">
        <v>121</v>
      </c>
      <c r="C89" s="9" t="s">
        <v>122</v>
      </c>
      <c r="D89" s="104">
        <v>409899.8</v>
      </c>
      <c r="E89" s="8">
        <v>0</v>
      </c>
      <c r="F89" s="104">
        <v>0</v>
      </c>
      <c r="G89" s="8">
        <v>0</v>
      </c>
      <c r="H89" s="104">
        <v>0</v>
      </c>
      <c r="I89" s="8">
        <v>0</v>
      </c>
      <c r="J89" s="2"/>
    </row>
    <row r="90" spans="1:10" ht="39.6" outlineLevel="6" x14ac:dyDescent="0.3">
      <c r="A90" s="145"/>
      <c r="B90" s="50" t="s">
        <v>123</v>
      </c>
      <c r="C90" s="9" t="s">
        <v>50</v>
      </c>
      <c r="D90" s="104">
        <v>57811.22</v>
      </c>
      <c r="E90" s="8">
        <v>57811.22</v>
      </c>
      <c r="F90" s="104">
        <v>0</v>
      </c>
      <c r="G90" s="8">
        <v>0</v>
      </c>
      <c r="H90" s="104">
        <v>0</v>
      </c>
      <c r="I90" s="8">
        <v>0</v>
      </c>
      <c r="J90" s="2"/>
    </row>
    <row r="91" spans="1:10" ht="31.95" customHeight="1" outlineLevel="6" x14ac:dyDescent="0.3">
      <c r="A91" s="143">
        <v>6</v>
      </c>
      <c r="B91" s="79" t="s">
        <v>56</v>
      </c>
      <c r="C91" s="85">
        <v>2000000000</v>
      </c>
      <c r="D91" s="102">
        <f>D92</f>
        <v>2817940</v>
      </c>
      <c r="E91" s="81">
        <f t="shared" ref="E91:I91" si="26">E92</f>
        <v>751810</v>
      </c>
      <c r="F91" s="102">
        <f t="shared" si="26"/>
        <v>0</v>
      </c>
      <c r="G91" s="81">
        <f t="shared" si="26"/>
        <v>0</v>
      </c>
      <c r="H91" s="102">
        <f t="shared" si="26"/>
        <v>0</v>
      </c>
      <c r="I91" s="81">
        <f t="shared" si="26"/>
        <v>0</v>
      </c>
      <c r="J91" s="2"/>
    </row>
    <row r="92" spans="1:10" ht="29.4" customHeight="1" outlineLevel="6" x14ac:dyDescent="0.3">
      <c r="A92" s="144"/>
      <c r="B92" s="49" t="s">
        <v>57</v>
      </c>
      <c r="C92" s="45">
        <v>2000100000</v>
      </c>
      <c r="D92" s="103">
        <f>D93+D95+D96+D94</f>
        <v>2817940</v>
      </c>
      <c r="E92" s="103">
        <f>E93+E95+E96+E94</f>
        <v>751810</v>
      </c>
      <c r="F92" s="103">
        <f t="shared" ref="F92:I92" si="27">F93+F95+F96</f>
        <v>0</v>
      </c>
      <c r="G92" s="40">
        <f t="shared" si="27"/>
        <v>0</v>
      </c>
      <c r="H92" s="103">
        <f t="shared" si="27"/>
        <v>0</v>
      </c>
      <c r="I92" s="40">
        <f t="shared" si="27"/>
        <v>0</v>
      </c>
      <c r="J92" s="2"/>
    </row>
    <row r="93" spans="1:10" ht="39.6" outlineLevel="6" x14ac:dyDescent="0.3">
      <c r="A93" s="144"/>
      <c r="B93" s="50" t="s">
        <v>227</v>
      </c>
      <c r="C93" s="15">
        <v>2000120001</v>
      </c>
      <c r="D93" s="104">
        <v>700000</v>
      </c>
      <c r="E93" s="8">
        <v>700000</v>
      </c>
      <c r="F93" s="104">
        <v>0</v>
      </c>
      <c r="G93" s="8">
        <v>0</v>
      </c>
      <c r="H93" s="104">
        <v>0</v>
      </c>
      <c r="I93" s="8">
        <v>0</v>
      </c>
      <c r="J93" s="2"/>
    </row>
    <row r="94" spans="1:10" ht="52.8" customHeight="1" outlineLevel="6" x14ac:dyDescent="0.3">
      <c r="A94" s="144"/>
      <c r="B94" s="96" t="s">
        <v>258</v>
      </c>
      <c r="C94" s="126">
        <v>2000120012</v>
      </c>
      <c r="D94" s="104">
        <v>25000</v>
      </c>
      <c r="E94" s="8">
        <v>25000</v>
      </c>
      <c r="F94" s="104"/>
      <c r="G94" s="8"/>
      <c r="H94" s="104"/>
      <c r="I94" s="8"/>
      <c r="J94" s="2"/>
    </row>
    <row r="95" spans="1:10" ht="26.4" outlineLevel="6" x14ac:dyDescent="0.3">
      <c r="A95" s="144"/>
      <c r="B95" s="50" t="s">
        <v>216</v>
      </c>
      <c r="C95" s="9">
        <v>2000192230</v>
      </c>
      <c r="D95" s="104">
        <v>2066130</v>
      </c>
      <c r="E95" s="8">
        <v>0</v>
      </c>
      <c r="F95" s="104">
        <v>0</v>
      </c>
      <c r="G95" s="8">
        <v>0</v>
      </c>
      <c r="H95" s="104">
        <v>0</v>
      </c>
      <c r="I95" s="8">
        <v>0</v>
      </c>
      <c r="J95" s="2"/>
    </row>
    <row r="96" spans="1:10" ht="26.4" outlineLevel="6" x14ac:dyDescent="0.3">
      <c r="A96" s="147"/>
      <c r="B96" s="50" t="s">
        <v>217</v>
      </c>
      <c r="C96" s="9" t="s">
        <v>218</v>
      </c>
      <c r="D96" s="104">
        <v>26810</v>
      </c>
      <c r="E96" s="8">
        <f>D96</f>
        <v>26810</v>
      </c>
      <c r="F96" s="104">
        <v>0</v>
      </c>
      <c r="G96" s="8">
        <v>0</v>
      </c>
      <c r="H96" s="104">
        <v>0</v>
      </c>
      <c r="I96" s="8">
        <v>0</v>
      </c>
      <c r="J96" s="2"/>
    </row>
    <row r="97" spans="1:10" ht="29.4" customHeight="1" outlineLevel="7" x14ac:dyDescent="0.3">
      <c r="A97" s="143">
        <v>7</v>
      </c>
      <c r="B97" s="79" t="s">
        <v>51</v>
      </c>
      <c r="C97" s="80">
        <v>3300000000</v>
      </c>
      <c r="D97" s="102">
        <f>D98</f>
        <v>4560895.0599999996</v>
      </c>
      <c r="E97" s="81">
        <f t="shared" ref="E97:I97" si="28">E98</f>
        <v>1200000</v>
      </c>
      <c r="F97" s="102">
        <f t="shared" si="28"/>
        <v>4784020.07</v>
      </c>
      <c r="G97" s="81">
        <f t="shared" si="28"/>
        <v>1200000</v>
      </c>
      <c r="H97" s="102">
        <f t="shared" si="28"/>
        <v>2487726.2000000002</v>
      </c>
      <c r="I97" s="81">
        <f t="shared" si="28"/>
        <v>1200000</v>
      </c>
      <c r="J97" s="2"/>
    </row>
    <row r="98" spans="1:10" ht="28.2" customHeight="1" outlineLevel="2" x14ac:dyDescent="0.3">
      <c r="A98" s="144"/>
      <c r="B98" s="49" t="s">
        <v>20</v>
      </c>
      <c r="C98" s="39">
        <v>3000100000</v>
      </c>
      <c r="D98" s="103">
        <f>D99</f>
        <v>4560895.0599999996</v>
      </c>
      <c r="E98" s="40">
        <f t="shared" ref="E98:I98" si="29">E99</f>
        <v>1200000</v>
      </c>
      <c r="F98" s="103">
        <f t="shared" si="29"/>
        <v>4784020.07</v>
      </c>
      <c r="G98" s="40">
        <f t="shared" si="29"/>
        <v>1200000</v>
      </c>
      <c r="H98" s="103">
        <f t="shared" si="29"/>
        <v>2487726.2000000002</v>
      </c>
      <c r="I98" s="40">
        <f t="shared" si="29"/>
        <v>1200000</v>
      </c>
      <c r="J98" s="2"/>
    </row>
    <row r="99" spans="1:10" ht="37.950000000000003" customHeight="1" outlineLevel="3" x14ac:dyDescent="0.3">
      <c r="A99" s="145"/>
      <c r="B99" s="50" t="s">
        <v>21</v>
      </c>
      <c r="C99" s="9" t="s">
        <v>22</v>
      </c>
      <c r="D99" s="104">
        <v>4560895.0599999996</v>
      </c>
      <c r="E99" s="8">
        <v>1200000</v>
      </c>
      <c r="F99" s="104">
        <v>4784020.07</v>
      </c>
      <c r="G99" s="8">
        <v>1200000</v>
      </c>
      <c r="H99" s="104">
        <v>2487726.2000000002</v>
      </c>
      <c r="I99" s="8">
        <v>1200000</v>
      </c>
      <c r="J99" s="2"/>
    </row>
    <row r="100" spans="1:10" ht="39.6" outlineLevel="4" x14ac:dyDescent="0.3">
      <c r="A100" s="143">
        <v>8</v>
      </c>
      <c r="B100" s="79" t="s">
        <v>33</v>
      </c>
      <c r="C100" s="80">
        <v>4000000000</v>
      </c>
      <c r="D100" s="102">
        <f>D101+D111+D121</f>
        <v>155097904.84</v>
      </c>
      <c r="E100" s="81">
        <f t="shared" ref="E100:I100" si="30">E101+E111+E121</f>
        <v>31185621.899999999</v>
      </c>
      <c r="F100" s="102">
        <f t="shared" si="30"/>
        <v>27336550</v>
      </c>
      <c r="G100" s="81">
        <f t="shared" si="30"/>
        <v>27336550</v>
      </c>
      <c r="H100" s="102">
        <f t="shared" si="30"/>
        <v>27336550</v>
      </c>
      <c r="I100" s="81">
        <f t="shared" si="30"/>
        <v>27336550</v>
      </c>
      <c r="J100" s="2"/>
    </row>
    <row r="101" spans="1:10" ht="31.2" customHeight="1" outlineLevel="5" x14ac:dyDescent="0.3">
      <c r="A101" s="144"/>
      <c r="B101" s="49" t="s">
        <v>0</v>
      </c>
      <c r="C101" s="39">
        <v>4000100000</v>
      </c>
      <c r="D101" s="103">
        <f>D102+D103+D104+D105+D106+D107+D108+D109+D110</f>
        <v>15789304.050000001</v>
      </c>
      <c r="E101" s="40">
        <f t="shared" ref="E101:I101" si="31">E102+E103+E104+E105+E106+E107+E108+E109+E110</f>
        <v>15789304.050000001</v>
      </c>
      <c r="F101" s="103">
        <f t="shared" si="31"/>
        <v>19058395</v>
      </c>
      <c r="G101" s="40">
        <f t="shared" si="31"/>
        <v>19058395</v>
      </c>
      <c r="H101" s="103">
        <f t="shared" si="31"/>
        <v>19218395</v>
      </c>
      <c r="I101" s="40">
        <f t="shared" si="31"/>
        <v>19218395</v>
      </c>
      <c r="J101" s="2"/>
    </row>
    <row r="102" spans="1:10" ht="26.4" outlineLevel="6" x14ac:dyDescent="0.3">
      <c r="A102" s="144"/>
      <c r="B102" s="50" t="s">
        <v>34</v>
      </c>
      <c r="C102" s="9">
        <v>4000140101</v>
      </c>
      <c r="D102" s="104">
        <v>2896158</v>
      </c>
      <c r="E102" s="8">
        <v>2896158</v>
      </c>
      <c r="F102" s="104">
        <v>3100000</v>
      </c>
      <c r="G102" s="8">
        <v>3100000</v>
      </c>
      <c r="H102" s="104">
        <v>3100000</v>
      </c>
      <c r="I102" s="8">
        <v>3100000</v>
      </c>
      <c r="J102" s="2"/>
    </row>
    <row r="103" spans="1:10" ht="26.4" outlineLevel="7" x14ac:dyDescent="0.3">
      <c r="A103" s="144"/>
      <c r="B103" s="50" t="s">
        <v>35</v>
      </c>
      <c r="C103" s="9">
        <v>4000140102</v>
      </c>
      <c r="D103" s="104">
        <v>2502493.2000000002</v>
      </c>
      <c r="E103" s="8">
        <v>2502493.2000000002</v>
      </c>
      <c r="F103" s="104">
        <v>2618000</v>
      </c>
      <c r="G103" s="8">
        <v>2618000</v>
      </c>
      <c r="H103" s="104">
        <v>2618000</v>
      </c>
      <c r="I103" s="8">
        <v>2618000</v>
      </c>
      <c r="J103" s="2"/>
    </row>
    <row r="104" spans="1:10" ht="26.4" outlineLevel="3" x14ac:dyDescent="0.3">
      <c r="A104" s="144"/>
      <c r="B104" s="50" t="s">
        <v>36</v>
      </c>
      <c r="C104" s="9">
        <v>4000140103</v>
      </c>
      <c r="D104" s="104">
        <v>400000</v>
      </c>
      <c r="E104" s="8">
        <v>400000</v>
      </c>
      <c r="F104" s="104">
        <v>450000</v>
      </c>
      <c r="G104" s="8">
        <v>450000</v>
      </c>
      <c r="H104" s="104">
        <v>500000</v>
      </c>
      <c r="I104" s="8">
        <v>500000</v>
      </c>
      <c r="J104" s="2"/>
    </row>
    <row r="105" spans="1:10" ht="39.6" outlineLevel="4" x14ac:dyDescent="0.3">
      <c r="A105" s="144"/>
      <c r="B105" s="50" t="s">
        <v>37</v>
      </c>
      <c r="C105" s="9">
        <v>4000140104</v>
      </c>
      <c r="D105" s="104">
        <v>5126056.12</v>
      </c>
      <c r="E105" s="8">
        <v>5126056.12</v>
      </c>
      <c r="F105" s="104">
        <v>5512000</v>
      </c>
      <c r="G105" s="8">
        <v>5512000</v>
      </c>
      <c r="H105" s="104">
        <v>5512000</v>
      </c>
      <c r="I105" s="8">
        <v>5512000</v>
      </c>
      <c r="J105" s="2"/>
    </row>
    <row r="106" spans="1:10" ht="35.25" customHeight="1" outlineLevel="5" x14ac:dyDescent="0.3">
      <c r="A106" s="144"/>
      <c r="B106" s="50" t="s">
        <v>38</v>
      </c>
      <c r="C106" s="9">
        <v>4000140105</v>
      </c>
      <c r="D106" s="104">
        <v>100000</v>
      </c>
      <c r="E106" s="8">
        <v>100000</v>
      </c>
      <c r="F106" s="104">
        <v>120000</v>
      </c>
      <c r="G106" s="8">
        <v>120000</v>
      </c>
      <c r="H106" s="104">
        <v>150000</v>
      </c>
      <c r="I106" s="8">
        <v>150000</v>
      </c>
      <c r="J106" s="2"/>
    </row>
    <row r="107" spans="1:10" ht="29.4" customHeight="1" outlineLevel="6" x14ac:dyDescent="0.3">
      <c r="A107" s="144"/>
      <c r="B107" s="50" t="s">
        <v>39</v>
      </c>
      <c r="C107" s="9">
        <v>4000140106</v>
      </c>
      <c r="D107" s="104">
        <v>2209260</v>
      </c>
      <c r="E107" s="8">
        <v>2209260</v>
      </c>
      <c r="F107" s="104">
        <v>3000000</v>
      </c>
      <c r="G107" s="8">
        <v>3000000</v>
      </c>
      <c r="H107" s="104">
        <v>3000000</v>
      </c>
      <c r="I107" s="8">
        <v>3000000</v>
      </c>
      <c r="J107" s="2"/>
    </row>
    <row r="108" spans="1:10" ht="31.95" customHeight="1" outlineLevel="6" x14ac:dyDescent="0.3">
      <c r="A108" s="144"/>
      <c r="B108" s="50" t="s">
        <v>124</v>
      </c>
      <c r="C108" s="9">
        <v>4000140107</v>
      </c>
      <c r="D108" s="104">
        <v>1905336.73</v>
      </c>
      <c r="E108" s="34">
        <v>1905336.73</v>
      </c>
      <c r="F108" s="104">
        <v>3608395</v>
      </c>
      <c r="G108" s="8">
        <v>3608395</v>
      </c>
      <c r="H108" s="104">
        <v>3638395</v>
      </c>
      <c r="I108" s="8">
        <v>3638395</v>
      </c>
      <c r="J108" s="2"/>
    </row>
    <row r="109" spans="1:10" ht="31.95" customHeight="1" outlineLevel="6" x14ac:dyDescent="0.3">
      <c r="A109" s="144"/>
      <c r="B109" s="50" t="s">
        <v>169</v>
      </c>
      <c r="C109" s="9">
        <v>4000140108</v>
      </c>
      <c r="D109" s="105">
        <v>600000</v>
      </c>
      <c r="E109" s="31">
        <v>600000</v>
      </c>
      <c r="F109" s="116">
        <v>650000</v>
      </c>
      <c r="G109" s="8">
        <v>650000</v>
      </c>
      <c r="H109" s="104">
        <v>700000</v>
      </c>
      <c r="I109" s="8">
        <v>700000</v>
      </c>
      <c r="J109" s="2"/>
    </row>
    <row r="110" spans="1:10" ht="31.95" customHeight="1" outlineLevel="6" x14ac:dyDescent="0.3">
      <c r="A110" s="144"/>
      <c r="B110" s="50" t="s">
        <v>170</v>
      </c>
      <c r="C110" s="9">
        <v>4000140109</v>
      </c>
      <c r="D110" s="105">
        <v>50000</v>
      </c>
      <c r="E110" s="31">
        <v>50000</v>
      </c>
      <c r="F110" s="116">
        <v>0</v>
      </c>
      <c r="G110" s="8">
        <v>0</v>
      </c>
      <c r="H110" s="104">
        <v>0</v>
      </c>
      <c r="I110" s="8">
        <v>0</v>
      </c>
      <c r="J110" s="2"/>
    </row>
    <row r="111" spans="1:10" ht="39.6" outlineLevel="7" x14ac:dyDescent="0.3">
      <c r="A111" s="144"/>
      <c r="B111" s="49" t="s">
        <v>1</v>
      </c>
      <c r="C111" s="39">
        <v>4000200000</v>
      </c>
      <c r="D111" s="103">
        <f>D112+D113+D114+D119+D120+D115+D116+D117+D118</f>
        <v>135741000.78999999</v>
      </c>
      <c r="E111" s="40">
        <f t="shared" ref="E111:I111" si="32">E112+E113+E114+E119+E120+E115+E116+E117+E118</f>
        <v>11828717.85</v>
      </c>
      <c r="F111" s="103">
        <f t="shared" si="32"/>
        <v>5278395</v>
      </c>
      <c r="G111" s="40">
        <f t="shared" si="32"/>
        <v>5278395</v>
      </c>
      <c r="H111" s="103">
        <f t="shared" si="32"/>
        <v>5438395</v>
      </c>
      <c r="I111" s="40">
        <f t="shared" si="32"/>
        <v>5438395</v>
      </c>
      <c r="J111" s="2"/>
    </row>
    <row r="112" spans="1:10" ht="26.4" outlineLevel="6" x14ac:dyDescent="0.3">
      <c r="A112" s="144"/>
      <c r="B112" s="50" t="s">
        <v>125</v>
      </c>
      <c r="C112" s="9">
        <v>4000240201</v>
      </c>
      <c r="D112" s="104">
        <v>7315568.6299999999</v>
      </c>
      <c r="E112" s="8">
        <v>7315568.6299999999</v>
      </c>
      <c r="F112" s="104">
        <v>2628395</v>
      </c>
      <c r="G112" s="8">
        <v>2628395</v>
      </c>
      <c r="H112" s="104">
        <v>2788395</v>
      </c>
      <c r="I112" s="8">
        <v>2788395</v>
      </c>
      <c r="J112" s="2"/>
    </row>
    <row r="113" spans="1:13" ht="26.4" outlineLevel="6" x14ac:dyDescent="0.3">
      <c r="A113" s="144"/>
      <c r="B113" s="50" t="s">
        <v>171</v>
      </c>
      <c r="C113" s="9">
        <v>4000240202</v>
      </c>
      <c r="D113" s="104">
        <v>1250000</v>
      </c>
      <c r="E113" s="8">
        <v>1250000</v>
      </c>
      <c r="F113" s="104">
        <v>1000000</v>
      </c>
      <c r="G113" s="8">
        <v>1000000</v>
      </c>
      <c r="H113" s="104">
        <v>1000000</v>
      </c>
      <c r="I113" s="8">
        <v>1000000</v>
      </c>
      <c r="J113" s="2"/>
    </row>
    <row r="114" spans="1:13" ht="26.4" outlineLevel="7" x14ac:dyDescent="0.3">
      <c r="A114" s="144"/>
      <c r="B114" s="50" t="s">
        <v>172</v>
      </c>
      <c r="C114" s="9">
        <v>4000240203</v>
      </c>
      <c r="D114" s="104">
        <v>750000</v>
      </c>
      <c r="E114" s="8">
        <v>750000</v>
      </c>
      <c r="F114" s="104">
        <v>750000</v>
      </c>
      <c r="G114" s="8">
        <v>750000</v>
      </c>
      <c r="H114" s="104">
        <v>750000</v>
      </c>
      <c r="I114" s="8">
        <v>750000</v>
      </c>
      <c r="J114" s="2"/>
    </row>
    <row r="115" spans="1:13" ht="39.6" outlineLevel="7" x14ac:dyDescent="0.3">
      <c r="A115" s="144"/>
      <c r="B115" s="50" t="s">
        <v>174</v>
      </c>
      <c r="C115" s="9">
        <v>4000240204</v>
      </c>
      <c r="D115" s="104">
        <v>500000</v>
      </c>
      <c r="E115" s="8">
        <v>500000</v>
      </c>
      <c r="F115" s="104">
        <v>500000</v>
      </c>
      <c r="G115" s="8">
        <v>500000</v>
      </c>
      <c r="H115" s="104">
        <v>500000</v>
      </c>
      <c r="I115" s="8">
        <v>500000</v>
      </c>
      <c r="J115" s="2"/>
    </row>
    <row r="116" spans="1:13" ht="26.4" outlineLevel="7" x14ac:dyDescent="0.3">
      <c r="A116" s="144"/>
      <c r="B116" s="50" t="s">
        <v>173</v>
      </c>
      <c r="C116" s="9">
        <v>4000240205</v>
      </c>
      <c r="D116" s="104">
        <v>400000</v>
      </c>
      <c r="E116" s="8">
        <v>400000</v>
      </c>
      <c r="F116" s="104">
        <v>400000</v>
      </c>
      <c r="G116" s="8">
        <v>400000</v>
      </c>
      <c r="H116" s="104">
        <v>400000</v>
      </c>
      <c r="I116" s="8">
        <v>400000</v>
      </c>
      <c r="J116" s="2"/>
    </row>
    <row r="117" spans="1:13" outlineLevel="7" x14ac:dyDescent="0.3">
      <c r="A117" s="144"/>
      <c r="B117" s="50" t="s">
        <v>175</v>
      </c>
      <c r="C117" s="9">
        <v>4000240206</v>
      </c>
      <c r="D117" s="104">
        <v>200000</v>
      </c>
      <c r="E117" s="8">
        <v>200000</v>
      </c>
      <c r="F117" s="104">
        <v>0</v>
      </c>
      <c r="G117" s="8">
        <v>0</v>
      </c>
      <c r="H117" s="104">
        <v>0</v>
      </c>
      <c r="I117" s="8">
        <v>0</v>
      </c>
      <c r="J117" s="2"/>
    </row>
    <row r="118" spans="1:13" outlineLevel="7" x14ac:dyDescent="0.3">
      <c r="A118" s="144"/>
      <c r="B118" s="50" t="s">
        <v>176</v>
      </c>
      <c r="C118" s="9">
        <v>4000240207</v>
      </c>
      <c r="D118" s="104">
        <v>161510</v>
      </c>
      <c r="E118" s="8">
        <v>161510</v>
      </c>
      <c r="F118" s="104">
        <v>0</v>
      </c>
      <c r="G118" s="8">
        <v>0</v>
      </c>
      <c r="H118" s="104">
        <v>0</v>
      </c>
      <c r="I118" s="8">
        <v>0</v>
      </c>
      <c r="J118" s="2"/>
    </row>
    <row r="119" spans="1:13" ht="99.75" customHeight="1" outlineLevel="7" x14ac:dyDescent="0.3">
      <c r="A119" s="144"/>
      <c r="B119" s="50" t="s">
        <v>177</v>
      </c>
      <c r="C119" s="9">
        <v>4000292250</v>
      </c>
      <c r="D119" s="104">
        <v>123912282.94</v>
      </c>
      <c r="E119" s="8">
        <v>0</v>
      </c>
      <c r="F119" s="104">
        <v>0</v>
      </c>
      <c r="G119" s="8">
        <v>0</v>
      </c>
      <c r="H119" s="104">
        <v>0</v>
      </c>
      <c r="I119" s="8">
        <v>0</v>
      </c>
      <c r="J119" s="2"/>
    </row>
    <row r="120" spans="1:13" ht="57" customHeight="1" outlineLevel="7" x14ac:dyDescent="0.3">
      <c r="A120" s="144"/>
      <c r="B120" s="50" t="s">
        <v>178</v>
      </c>
      <c r="C120" s="30" t="s">
        <v>179</v>
      </c>
      <c r="D120" s="104">
        <v>1251639.22</v>
      </c>
      <c r="E120" s="8">
        <v>1251639.22</v>
      </c>
      <c r="F120" s="104">
        <v>0</v>
      </c>
      <c r="G120" s="8">
        <v>0</v>
      </c>
      <c r="H120" s="104">
        <v>0</v>
      </c>
      <c r="I120" s="8">
        <v>0</v>
      </c>
      <c r="J120" s="2"/>
    </row>
    <row r="121" spans="1:13" ht="26.4" outlineLevel="7" x14ac:dyDescent="0.3">
      <c r="A121" s="144"/>
      <c r="B121" s="49" t="s">
        <v>224</v>
      </c>
      <c r="C121" s="39">
        <v>4000300000</v>
      </c>
      <c r="D121" s="103">
        <f>D122+D123+D124+D125+D126+D127+D128</f>
        <v>3567600</v>
      </c>
      <c r="E121" s="103">
        <f>E122+E123+E124+E125+E126+E127+E128</f>
        <v>3567600</v>
      </c>
      <c r="F121" s="103">
        <f t="shared" ref="F121:I121" si="33">F122+F123+F124+F125+F126+F127</f>
        <v>2999760</v>
      </c>
      <c r="G121" s="40">
        <f t="shared" si="33"/>
        <v>2999760</v>
      </c>
      <c r="H121" s="103">
        <f t="shared" si="33"/>
        <v>2679760</v>
      </c>
      <c r="I121" s="40">
        <f t="shared" si="33"/>
        <v>2679760</v>
      </c>
      <c r="J121" s="2"/>
    </row>
    <row r="122" spans="1:13" ht="26.4" outlineLevel="7" x14ac:dyDescent="0.3">
      <c r="A122" s="144"/>
      <c r="B122" s="50" t="s">
        <v>180</v>
      </c>
      <c r="C122" s="13">
        <v>4000340301</v>
      </c>
      <c r="D122" s="107">
        <v>751140</v>
      </c>
      <c r="E122" s="12">
        <v>751140</v>
      </c>
      <c r="F122" s="107">
        <v>800000</v>
      </c>
      <c r="G122" s="12">
        <v>800000</v>
      </c>
      <c r="H122" s="119">
        <v>800000</v>
      </c>
      <c r="I122" s="10">
        <v>800000</v>
      </c>
      <c r="J122" s="2"/>
    </row>
    <row r="123" spans="1:13" ht="26.4" outlineLevel="7" x14ac:dyDescent="0.3">
      <c r="A123" s="144"/>
      <c r="B123" s="53" t="s">
        <v>40</v>
      </c>
      <c r="C123" s="13">
        <v>4000340302</v>
      </c>
      <c r="D123" s="104">
        <v>866700</v>
      </c>
      <c r="E123" s="8">
        <v>866700</v>
      </c>
      <c r="F123" s="104">
        <v>800000</v>
      </c>
      <c r="G123" s="8">
        <v>800000</v>
      </c>
      <c r="H123" s="105">
        <v>800000</v>
      </c>
      <c r="I123" s="10">
        <v>800000</v>
      </c>
      <c r="J123" s="11"/>
      <c r="K123" s="11"/>
      <c r="L123" s="11"/>
      <c r="M123" s="11"/>
    </row>
    <row r="124" spans="1:13" ht="26.4" outlineLevel="7" x14ac:dyDescent="0.3">
      <c r="A124" s="144"/>
      <c r="B124" s="53" t="s">
        <v>41</v>
      </c>
      <c r="C124" s="13">
        <v>4000340303</v>
      </c>
      <c r="D124" s="107">
        <v>524880</v>
      </c>
      <c r="E124" s="12">
        <v>524880</v>
      </c>
      <c r="F124" s="107">
        <v>524880</v>
      </c>
      <c r="G124" s="12">
        <v>524880</v>
      </c>
      <c r="H124" s="119">
        <v>524880</v>
      </c>
      <c r="I124" s="10">
        <v>524880</v>
      </c>
      <c r="J124" s="11"/>
      <c r="K124" s="11"/>
      <c r="L124" s="11"/>
      <c r="M124" s="11"/>
    </row>
    <row r="125" spans="1:13" ht="26.4" outlineLevel="7" x14ac:dyDescent="0.3">
      <c r="A125" s="144"/>
      <c r="B125" s="54" t="s">
        <v>222</v>
      </c>
      <c r="C125" s="13">
        <v>4000340304</v>
      </c>
      <c r="D125" s="112">
        <v>524880</v>
      </c>
      <c r="E125" s="25">
        <v>524880</v>
      </c>
      <c r="F125" s="112">
        <v>524880</v>
      </c>
      <c r="G125" s="25">
        <v>524880</v>
      </c>
      <c r="H125" s="120">
        <v>554880</v>
      </c>
      <c r="I125" s="25">
        <v>554880</v>
      </c>
      <c r="J125" s="11"/>
      <c r="K125" s="11"/>
      <c r="L125" s="11"/>
      <c r="M125" s="11"/>
    </row>
    <row r="126" spans="1:13" ht="26.4" outlineLevel="7" x14ac:dyDescent="0.3">
      <c r="A126" s="146"/>
      <c r="B126" s="64" t="s">
        <v>181</v>
      </c>
      <c r="C126" s="13">
        <v>4000340305</v>
      </c>
      <c r="D126" s="112">
        <v>0</v>
      </c>
      <c r="E126" s="25">
        <v>0</v>
      </c>
      <c r="F126" s="112">
        <v>350000</v>
      </c>
      <c r="G126" s="25">
        <v>350000</v>
      </c>
      <c r="H126" s="120">
        <v>0</v>
      </c>
      <c r="I126" s="25">
        <v>0</v>
      </c>
      <c r="J126" s="11"/>
      <c r="K126" s="11"/>
      <c r="L126" s="11"/>
      <c r="M126" s="11"/>
    </row>
    <row r="127" spans="1:13" ht="26.4" outlineLevel="7" x14ac:dyDescent="0.3">
      <c r="A127" s="147"/>
      <c r="B127" s="64" t="s">
        <v>182</v>
      </c>
      <c r="C127" s="127">
        <v>4000340306</v>
      </c>
      <c r="D127" s="112">
        <v>250000</v>
      </c>
      <c r="E127" s="25">
        <v>250000</v>
      </c>
      <c r="F127" s="112">
        <v>0</v>
      </c>
      <c r="G127" s="25">
        <v>0</v>
      </c>
      <c r="H127" s="120">
        <v>0</v>
      </c>
      <c r="I127" s="25">
        <v>0</v>
      </c>
      <c r="J127" s="11"/>
      <c r="K127" s="11"/>
      <c r="L127" s="11"/>
      <c r="M127" s="11"/>
    </row>
    <row r="128" spans="1:13" ht="34.799999999999997" customHeight="1" outlineLevel="7" x14ac:dyDescent="0.3">
      <c r="A128" s="121"/>
      <c r="B128" s="96" t="s">
        <v>243</v>
      </c>
      <c r="C128" s="127">
        <v>4000340307</v>
      </c>
      <c r="D128" s="112">
        <v>650000</v>
      </c>
      <c r="E128" s="25">
        <v>650000</v>
      </c>
      <c r="F128" s="112"/>
      <c r="G128" s="25"/>
      <c r="H128" s="120"/>
      <c r="I128" s="25"/>
      <c r="J128" s="11"/>
      <c r="K128" s="11"/>
      <c r="L128" s="11"/>
      <c r="M128" s="11"/>
    </row>
    <row r="129" spans="1:13" ht="39.6" outlineLevel="7" x14ac:dyDescent="0.3">
      <c r="A129" s="143">
        <v>9</v>
      </c>
      <c r="B129" s="86" t="s">
        <v>129</v>
      </c>
      <c r="C129" s="87" t="s">
        <v>131</v>
      </c>
      <c r="D129" s="113">
        <f>D130+D133</f>
        <v>23000</v>
      </c>
      <c r="E129" s="46">
        <f>E130+E133</f>
        <v>23000</v>
      </c>
      <c r="F129" s="113">
        <f>F130+F133</f>
        <v>0</v>
      </c>
      <c r="G129" s="46">
        <f t="shared" ref="G129:I129" si="34">G130+G133</f>
        <v>0</v>
      </c>
      <c r="H129" s="113">
        <f t="shared" si="34"/>
        <v>0</v>
      </c>
      <c r="I129" s="46">
        <f t="shared" si="34"/>
        <v>0</v>
      </c>
      <c r="J129" s="11"/>
      <c r="K129" s="11"/>
      <c r="L129" s="11"/>
      <c r="M129" s="11"/>
    </row>
    <row r="130" spans="1:13" ht="20.399999999999999" customHeight="1" outlineLevel="7" x14ac:dyDescent="0.3">
      <c r="A130" s="144"/>
      <c r="B130" s="55" t="s">
        <v>130</v>
      </c>
      <c r="C130" s="47" t="s">
        <v>132</v>
      </c>
      <c r="D130" s="110">
        <f>D131</f>
        <v>3000</v>
      </c>
      <c r="E130" s="44">
        <f>E131</f>
        <v>3000</v>
      </c>
      <c r="F130" s="110">
        <f t="shared" ref="F130:I130" si="35">F131+F132</f>
        <v>0</v>
      </c>
      <c r="G130" s="44">
        <f t="shared" si="35"/>
        <v>0</v>
      </c>
      <c r="H130" s="110">
        <f t="shared" si="35"/>
        <v>0</v>
      </c>
      <c r="I130" s="44">
        <f t="shared" si="35"/>
        <v>0</v>
      </c>
      <c r="J130" s="11"/>
      <c r="K130" s="11"/>
      <c r="L130" s="11"/>
      <c r="M130" s="11"/>
    </row>
    <row r="131" spans="1:13" ht="36" customHeight="1" outlineLevel="7" x14ac:dyDescent="0.3">
      <c r="A131" s="144"/>
      <c r="B131" s="61" t="s">
        <v>153</v>
      </c>
      <c r="C131" s="16" t="s">
        <v>133</v>
      </c>
      <c r="D131" s="111">
        <v>3000</v>
      </c>
      <c r="E131" s="10">
        <v>3000</v>
      </c>
      <c r="F131" s="111">
        <v>0</v>
      </c>
      <c r="G131" s="10">
        <v>0</v>
      </c>
      <c r="H131" s="111">
        <v>0</v>
      </c>
      <c r="I131" s="10">
        <v>0</v>
      </c>
      <c r="J131" s="11"/>
      <c r="K131" s="11"/>
      <c r="L131" s="11"/>
      <c r="M131" s="11"/>
    </row>
    <row r="132" spans="1:13" ht="29.25" customHeight="1" outlineLevel="7" x14ac:dyDescent="0.3">
      <c r="A132" s="144"/>
      <c r="B132" s="55" t="s">
        <v>134</v>
      </c>
      <c r="C132" s="16">
        <v>4600300000</v>
      </c>
      <c r="D132" s="111">
        <f>D133</f>
        <v>20000</v>
      </c>
      <c r="E132" s="10">
        <f>E133</f>
        <v>20000</v>
      </c>
      <c r="F132" s="111">
        <v>0</v>
      </c>
      <c r="G132" s="10">
        <v>0</v>
      </c>
      <c r="H132" s="111">
        <v>0</v>
      </c>
      <c r="I132" s="10">
        <v>0</v>
      </c>
      <c r="J132" s="11"/>
      <c r="K132" s="11"/>
      <c r="L132" s="11"/>
      <c r="M132" s="11"/>
    </row>
    <row r="133" spans="1:13" ht="43.5" customHeight="1" outlineLevel="7" x14ac:dyDescent="0.3">
      <c r="A133" s="144"/>
      <c r="B133" s="56" t="s">
        <v>154</v>
      </c>
      <c r="C133" s="47">
        <v>4600346001</v>
      </c>
      <c r="D133" s="110">
        <v>20000</v>
      </c>
      <c r="E133" s="44">
        <v>20000</v>
      </c>
      <c r="F133" s="110">
        <v>0</v>
      </c>
      <c r="G133" s="44">
        <v>0</v>
      </c>
      <c r="H133" s="110">
        <v>0</v>
      </c>
      <c r="I133" s="44">
        <v>0</v>
      </c>
      <c r="J133" s="11"/>
      <c r="K133" s="11"/>
      <c r="L133" s="11"/>
      <c r="M133" s="11"/>
    </row>
    <row r="134" spans="1:13" ht="33" customHeight="1" outlineLevel="6" x14ac:dyDescent="0.3">
      <c r="A134" s="143">
        <v>10</v>
      </c>
      <c r="B134" s="88" t="s">
        <v>142</v>
      </c>
      <c r="C134" s="89">
        <v>5600000000</v>
      </c>
      <c r="D134" s="115">
        <f>D135+D137+D139+D143+D148+D151+D156+D158</f>
        <v>68514197.789999992</v>
      </c>
      <c r="E134" s="115">
        <f>E135+E137+E139+E143+E148+E151+E156+E158</f>
        <v>25136003.109999996</v>
      </c>
      <c r="F134" s="115">
        <f>F135+F137+F139+F143+F148+F151+F156</f>
        <v>23313328.030000001</v>
      </c>
      <c r="G134" s="82">
        <f>G135+G137+G139+G143+G148+G151+G156</f>
        <v>22145323.030000001</v>
      </c>
      <c r="H134" s="115">
        <f>H135+H137+H139+H143+H148+H151+H156</f>
        <v>20841433.030000001</v>
      </c>
      <c r="I134" s="82">
        <f>I135+I137+I139+I143+I148+I151+I156</f>
        <v>19673428.030000001</v>
      </c>
      <c r="J134" s="2"/>
    </row>
    <row r="135" spans="1:13" ht="26.4" outlineLevel="7" x14ac:dyDescent="0.3">
      <c r="A135" s="144"/>
      <c r="B135" s="49" t="s">
        <v>15</v>
      </c>
      <c r="C135" s="39">
        <v>5600100000</v>
      </c>
      <c r="D135" s="103">
        <f>D136</f>
        <v>200000</v>
      </c>
      <c r="E135" s="40">
        <f t="shared" ref="E135:I135" si="36">E136</f>
        <v>200000</v>
      </c>
      <c r="F135" s="103">
        <f t="shared" si="36"/>
        <v>0</v>
      </c>
      <c r="G135" s="40">
        <f t="shared" si="36"/>
        <v>0</v>
      </c>
      <c r="H135" s="103">
        <f t="shared" si="36"/>
        <v>0</v>
      </c>
      <c r="I135" s="40">
        <f t="shared" si="36"/>
        <v>0</v>
      </c>
      <c r="J135" s="2"/>
    </row>
    <row r="136" spans="1:13" ht="23.4" customHeight="1" outlineLevel="6" x14ac:dyDescent="0.3">
      <c r="A136" s="144"/>
      <c r="B136" s="50" t="s">
        <v>16</v>
      </c>
      <c r="C136" s="9">
        <v>5600108010</v>
      </c>
      <c r="D136" s="104">
        <v>200000</v>
      </c>
      <c r="E136" s="8">
        <v>200000</v>
      </c>
      <c r="F136" s="104">
        <v>0</v>
      </c>
      <c r="G136" s="8">
        <v>0</v>
      </c>
      <c r="H136" s="104">
        <v>0</v>
      </c>
      <c r="I136" s="8">
        <v>0</v>
      </c>
      <c r="J136" s="2"/>
    </row>
    <row r="137" spans="1:13" ht="26.4" outlineLevel="7" x14ac:dyDescent="0.3">
      <c r="A137" s="144"/>
      <c r="B137" s="49" t="s">
        <v>135</v>
      </c>
      <c r="C137" s="39" t="s">
        <v>137</v>
      </c>
      <c r="D137" s="103">
        <f>D138</f>
        <v>400000</v>
      </c>
      <c r="E137" s="40">
        <f t="shared" ref="E137:I137" si="37">E138</f>
        <v>400000</v>
      </c>
      <c r="F137" s="103">
        <f t="shared" si="37"/>
        <v>0</v>
      </c>
      <c r="G137" s="40">
        <f t="shared" si="37"/>
        <v>0</v>
      </c>
      <c r="H137" s="103">
        <f t="shared" si="37"/>
        <v>0</v>
      </c>
      <c r="I137" s="40">
        <f t="shared" si="37"/>
        <v>0</v>
      </c>
      <c r="J137" s="2"/>
    </row>
    <row r="138" spans="1:13" ht="26.4" outlineLevel="6" x14ac:dyDescent="0.3">
      <c r="A138" s="144"/>
      <c r="B138" s="50" t="s">
        <v>136</v>
      </c>
      <c r="C138" s="9" t="s">
        <v>138</v>
      </c>
      <c r="D138" s="104">
        <v>400000</v>
      </c>
      <c r="E138" s="8">
        <v>400000</v>
      </c>
      <c r="F138" s="104">
        <v>0</v>
      </c>
      <c r="G138" s="8">
        <v>0</v>
      </c>
      <c r="H138" s="104">
        <v>0</v>
      </c>
      <c r="I138" s="8">
        <v>0</v>
      </c>
      <c r="J138" s="2"/>
    </row>
    <row r="139" spans="1:13" ht="21" customHeight="1" outlineLevel="7" x14ac:dyDescent="0.3">
      <c r="A139" s="144"/>
      <c r="B139" s="49" t="s">
        <v>8</v>
      </c>
      <c r="C139" s="39">
        <v>5600400000</v>
      </c>
      <c r="D139" s="103">
        <f>D140+D142+D141</f>
        <v>4130763.11</v>
      </c>
      <c r="E139" s="40">
        <f t="shared" ref="E139:I139" si="38">E140+E142+E141</f>
        <v>41307.629999999997</v>
      </c>
      <c r="F139" s="103">
        <f t="shared" si="38"/>
        <v>169702.02</v>
      </c>
      <c r="G139" s="40">
        <f t="shared" si="38"/>
        <v>1697.02</v>
      </c>
      <c r="H139" s="103">
        <f t="shared" si="38"/>
        <v>169702.02</v>
      </c>
      <c r="I139" s="40">
        <f t="shared" si="38"/>
        <v>1697.02</v>
      </c>
      <c r="J139" s="2"/>
    </row>
    <row r="140" spans="1:13" ht="26.4" outlineLevel="6" x14ac:dyDescent="0.3">
      <c r="A140" s="144"/>
      <c r="B140" s="50" t="s">
        <v>17</v>
      </c>
      <c r="C140" s="9">
        <v>5600492540</v>
      </c>
      <c r="D140" s="104">
        <v>168005</v>
      </c>
      <c r="E140" s="8">
        <v>0</v>
      </c>
      <c r="F140" s="104">
        <v>168005</v>
      </c>
      <c r="G140" s="8">
        <v>0</v>
      </c>
      <c r="H140" s="104">
        <v>168005</v>
      </c>
      <c r="I140" s="8">
        <v>0</v>
      </c>
      <c r="J140" s="2"/>
    </row>
    <row r="141" spans="1:13" ht="26.4" outlineLevel="7" x14ac:dyDescent="0.3">
      <c r="A141" s="144"/>
      <c r="B141" s="50" t="s">
        <v>18</v>
      </c>
      <c r="C141" s="9" t="s">
        <v>19</v>
      </c>
      <c r="D141" s="104">
        <v>1697.02</v>
      </c>
      <c r="E141" s="8">
        <v>1697.02</v>
      </c>
      <c r="F141" s="104">
        <v>1697.02</v>
      </c>
      <c r="G141" s="8">
        <v>1697.02</v>
      </c>
      <c r="H141" s="104">
        <v>1697.02</v>
      </c>
      <c r="I141" s="8">
        <v>1697.02</v>
      </c>
      <c r="J141" s="2"/>
    </row>
    <row r="142" spans="1:13" ht="42.6" customHeight="1" outlineLevel="7" x14ac:dyDescent="0.3">
      <c r="A142" s="144"/>
      <c r="B142" s="50" t="s">
        <v>139</v>
      </c>
      <c r="C142" s="9" t="s">
        <v>59</v>
      </c>
      <c r="D142" s="104">
        <v>3961061.09</v>
      </c>
      <c r="E142" s="8">
        <v>39610.61</v>
      </c>
      <c r="F142" s="104">
        <v>0</v>
      </c>
      <c r="G142" s="8">
        <v>0</v>
      </c>
      <c r="H142" s="104">
        <v>0</v>
      </c>
      <c r="I142" s="8">
        <v>0</v>
      </c>
      <c r="J142" s="2"/>
    </row>
    <row r="143" spans="1:13" ht="31.2" customHeight="1" outlineLevel="6" x14ac:dyDescent="0.3">
      <c r="A143" s="144"/>
      <c r="B143" s="49" t="s">
        <v>144</v>
      </c>
      <c r="C143" s="39">
        <v>5600700000</v>
      </c>
      <c r="D143" s="103">
        <f>D144+D145+D146+D147</f>
        <v>17427689.540000003</v>
      </c>
      <c r="E143" s="40">
        <f t="shared" ref="E143:I143" si="39">E144+E145+E146+E147</f>
        <v>16427689.539999999</v>
      </c>
      <c r="F143" s="103">
        <f t="shared" si="39"/>
        <v>15937596.01</v>
      </c>
      <c r="G143" s="40">
        <f t="shared" si="39"/>
        <v>14937596.01</v>
      </c>
      <c r="H143" s="103">
        <f t="shared" si="39"/>
        <v>14304241.01</v>
      </c>
      <c r="I143" s="40">
        <f t="shared" si="39"/>
        <v>13304241.01</v>
      </c>
      <c r="J143" s="2"/>
    </row>
    <row r="144" spans="1:13" ht="24" customHeight="1" outlineLevel="7" x14ac:dyDescent="0.3">
      <c r="A144" s="144"/>
      <c r="B144" s="50" t="s">
        <v>43</v>
      </c>
      <c r="C144" s="9">
        <v>5600740700</v>
      </c>
      <c r="D144" s="104">
        <v>96000</v>
      </c>
      <c r="E144" s="8">
        <v>96000</v>
      </c>
      <c r="F144" s="104">
        <v>96000</v>
      </c>
      <c r="G144" s="8">
        <v>96000</v>
      </c>
      <c r="H144" s="104">
        <v>96000</v>
      </c>
      <c r="I144" s="8">
        <v>96000</v>
      </c>
      <c r="J144" s="2"/>
    </row>
    <row r="145" spans="1:10" ht="27.6" customHeight="1" outlineLevel="6" x14ac:dyDescent="0.3">
      <c r="A145" s="144"/>
      <c r="B145" s="50" t="s">
        <v>42</v>
      </c>
      <c r="C145" s="9">
        <v>5600740990</v>
      </c>
      <c r="D145" s="104">
        <v>16321588.529999999</v>
      </c>
      <c r="E145" s="8">
        <f>D145</f>
        <v>16321588.529999999</v>
      </c>
      <c r="F145" s="104">
        <v>14831495</v>
      </c>
      <c r="G145" s="8">
        <v>14831495</v>
      </c>
      <c r="H145" s="104">
        <v>13198140</v>
      </c>
      <c r="I145" s="8">
        <v>13198140</v>
      </c>
      <c r="J145" s="2"/>
    </row>
    <row r="146" spans="1:10" ht="47.25" customHeight="1" outlineLevel="7" x14ac:dyDescent="0.3">
      <c r="A146" s="144"/>
      <c r="B146" s="50" t="s">
        <v>31</v>
      </c>
      <c r="C146" s="9">
        <v>5600792480</v>
      </c>
      <c r="D146" s="104">
        <v>1000000</v>
      </c>
      <c r="E146" s="8">
        <v>0</v>
      </c>
      <c r="F146" s="104">
        <v>1000000</v>
      </c>
      <c r="G146" s="8">
        <v>0</v>
      </c>
      <c r="H146" s="104">
        <v>1000000</v>
      </c>
      <c r="I146" s="8">
        <v>0</v>
      </c>
      <c r="J146" s="2"/>
    </row>
    <row r="147" spans="1:10" ht="31.2" customHeight="1" outlineLevel="4" x14ac:dyDescent="0.3">
      <c r="A147" s="144"/>
      <c r="B147" s="50" t="s">
        <v>61</v>
      </c>
      <c r="C147" s="9" t="s">
        <v>52</v>
      </c>
      <c r="D147" s="104">
        <v>10101.01</v>
      </c>
      <c r="E147" s="8">
        <v>10101.01</v>
      </c>
      <c r="F147" s="104">
        <v>10101.01</v>
      </c>
      <c r="G147" s="8">
        <v>10101.01</v>
      </c>
      <c r="H147" s="104">
        <v>10101.01</v>
      </c>
      <c r="I147" s="8">
        <v>10101.01</v>
      </c>
      <c r="J147" s="2"/>
    </row>
    <row r="148" spans="1:10" ht="23.4" customHeight="1" outlineLevel="6" x14ac:dyDescent="0.3">
      <c r="A148" s="144"/>
      <c r="B148" s="49" t="s">
        <v>145</v>
      </c>
      <c r="C148" s="39">
        <v>5600800000</v>
      </c>
      <c r="D148" s="103">
        <f>D149+D150</f>
        <v>7635171</v>
      </c>
      <c r="E148" s="40">
        <f t="shared" ref="E148:I148" si="40">E149+E150</f>
        <v>7635171</v>
      </c>
      <c r="F148" s="103">
        <f t="shared" si="40"/>
        <v>7206030</v>
      </c>
      <c r="G148" s="40">
        <f t="shared" si="40"/>
        <v>7206030</v>
      </c>
      <c r="H148" s="103">
        <f t="shared" si="40"/>
        <v>6367490</v>
      </c>
      <c r="I148" s="40">
        <f t="shared" si="40"/>
        <v>6367490</v>
      </c>
      <c r="J148" s="2"/>
    </row>
    <row r="149" spans="1:10" ht="29.4" customHeight="1" outlineLevel="7" x14ac:dyDescent="0.3">
      <c r="A149" s="144"/>
      <c r="B149" s="50" t="s">
        <v>44</v>
      </c>
      <c r="C149" s="9">
        <v>5600842990</v>
      </c>
      <c r="D149" s="104">
        <v>7628671</v>
      </c>
      <c r="E149" s="8">
        <f>D149</f>
        <v>7628671</v>
      </c>
      <c r="F149" s="104">
        <v>7199530</v>
      </c>
      <c r="G149" s="8">
        <v>7199530</v>
      </c>
      <c r="H149" s="104">
        <v>6360990</v>
      </c>
      <c r="I149" s="8">
        <v>6360990</v>
      </c>
      <c r="J149" s="2"/>
    </row>
    <row r="150" spans="1:10" ht="26.4" outlineLevel="7" x14ac:dyDescent="0.3">
      <c r="A150" s="144"/>
      <c r="B150" s="57" t="s">
        <v>45</v>
      </c>
      <c r="C150" s="14" t="s">
        <v>54</v>
      </c>
      <c r="D150" s="104">
        <v>6500</v>
      </c>
      <c r="E150" s="8">
        <v>6500</v>
      </c>
      <c r="F150" s="104">
        <v>6500</v>
      </c>
      <c r="G150" s="8">
        <v>6500</v>
      </c>
      <c r="H150" s="104">
        <v>6500</v>
      </c>
      <c r="I150" s="8">
        <v>6500</v>
      </c>
      <c r="J150" s="2"/>
    </row>
    <row r="151" spans="1:10" ht="30.6" customHeight="1" outlineLevel="7" x14ac:dyDescent="0.3">
      <c r="A151" s="146"/>
      <c r="B151" s="51" t="s">
        <v>219</v>
      </c>
      <c r="C151" s="74">
        <v>5601000000</v>
      </c>
      <c r="D151" s="103">
        <f>D152+D153+D154+D155</f>
        <v>6060606.0599999996</v>
      </c>
      <c r="E151" s="103">
        <f t="shared" ref="E151:I151" si="41">E152+E153+E154+E155</f>
        <v>60606.06</v>
      </c>
      <c r="F151" s="103">
        <f t="shared" si="41"/>
        <v>0</v>
      </c>
      <c r="G151" s="103">
        <f t="shared" si="41"/>
        <v>0</v>
      </c>
      <c r="H151" s="103">
        <f t="shared" si="41"/>
        <v>0</v>
      </c>
      <c r="I151" s="103">
        <f t="shared" si="41"/>
        <v>0</v>
      </c>
      <c r="J151" s="2"/>
    </row>
    <row r="152" spans="1:10" ht="31.2" outlineLevel="7" x14ac:dyDescent="0.3">
      <c r="A152" s="146"/>
      <c r="B152" s="96" t="s">
        <v>250</v>
      </c>
      <c r="C152" s="74" t="s">
        <v>253</v>
      </c>
      <c r="D152" s="103">
        <v>3000000</v>
      </c>
      <c r="E152" s="40"/>
      <c r="F152" s="103"/>
      <c r="G152" s="40"/>
      <c r="H152" s="103"/>
      <c r="I152" s="40"/>
      <c r="J152" s="2"/>
    </row>
    <row r="153" spans="1:10" ht="31.2" outlineLevel="7" x14ac:dyDescent="0.3">
      <c r="A153" s="146"/>
      <c r="B153" s="96" t="s">
        <v>254</v>
      </c>
      <c r="C153" s="131" t="s">
        <v>255</v>
      </c>
      <c r="D153" s="103">
        <v>30303.03</v>
      </c>
      <c r="E153" s="40">
        <v>30303.03</v>
      </c>
      <c r="F153" s="103"/>
      <c r="G153" s="40"/>
      <c r="H153" s="103"/>
      <c r="I153" s="40"/>
      <c r="J153" s="2"/>
    </row>
    <row r="154" spans="1:10" ht="31.2" outlineLevel="7" x14ac:dyDescent="0.3">
      <c r="A154" s="146"/>
      <c r="B154" s="96" t="s">
        <v>252</v>
      </c>
      <c r="C154" s="74" t="s">
        <v>251</v>
      </c>
      <c r="D154" s="103">
        <v>3000000</v>
      </c>
      <c r="E154" s="40"/>
      <c r="F154" s="103"/>
      <c r="G154" s="40"/>
      <c r="H154" s="103"/>
      <c r="I154" s="40"/>
      <c r="J154" s="2"/>
    </row>
    <row r="155" spans="1:10" ht="31.2" outlineLevel="7" x14ac:dyDescent="0.3">
      <c r="A155" s="146"/>
      <c r="B155" s="96" t="s">
        <v>256</v>
      </c>
      <c r="C155" s="131" t="s">
        <v>257</v>
      </c>
      <c r="D155" s="103">
        <v>30303.03</v>
      </c>
      <c r="E155" s="40">
        <v>30303.03</v>
      </c>
      <c r="F155" s="103"/>
      <c r="G155" s="40"/>
      <c r="H155" s="103"/>
      <c r="I155" s="40"/>
      <c r="J155" s="2"/>
    </row>
    <row r="156" spans="1:10" ht="31.2" outlineLevel="7" x14ac:dyDescent="0.3">
      <c r="A156" s="95"/>
      <c r="B156" s="96" t="s">
        <v>234</v>
      </c>
      <c r="C156" s="14" t="s">
        <v>237</v>
      </c>
      <c r="D156" s="104">
        <f>D157</f>
        <v>32614888.079999998</v>
      </c>
      <c r="E156" s="8">
        <f>E157</f>
        <v>326148.88</v>
      </c>
      <c r="F156" s="104"/>
      <c r="G156" s="8"/>
      <c r="H156" s="104"/>
      <c r="I156" s="8"/>
      <c r="J156" s="2"/>
    </row>
    <row r="157" spans="1:10" ht="62.4" outlineLevel="7" x14ac:dyDescent="0.3">
      <c r="A157" s="95"/>
      <c r="B157" s="96" t="s">
        <v>235</v>
      </c>
      <c r="C157" s="14" t="s">
        <v>236</v>
      </c>
      <c r="D157" s="104">
        <v>32614888.079999998</v>
      </c>
      <c r="E157" s="8">
        <v>326148.88</v>
      </c>
      <c r="F157" s="104"/>
      <c r="G157" s="8"/>
      <c r="H157" s="104"/>
      <c r="I157" s="8"/>
      <c r="J157" s="2"/>
    </row>
    <row r="158" spans="1:10" ht="48" customHeight="1" outlineLevel="7" x14ac:dyDescent="0.3">
      <c r="A158" s="121"/>
      <c r="B158" s="96" t="s">
        <v>249</v>
      </c>
      <c r="C158" s="14" t="s">
        <v>248</v>
      </c>
      <c r="D158" s="104">
        <f>D159</f>
        <v>45080</v>
      </c>
      <c r="E158" s="104">
        <f>E159</f>
        <v>45080</v>
      </c>
      <c r="F158" s="104"/>
      <c r="G158" s="8"/>
      <c r="H158" s="104"/>
      <c r="I158" s="8"/>
      <c r="J158" s="2"/>
    </row>
    <row r="159" spans="1:10" ht="42" customHeight="1" outlineLevel="7" x14ac:dyDescent="0.3">
      <c r="A159" s="121"/>
      <c r="B159" s="96" t="s">
        <v>247</v>
      </c>
      <c r="C159" s="14" t="s">
        <v>246</v>
      </c>
      <c r="D159" s="104">
        <v>45080</v>
      </c>
      <c r="E159" s="8">
        <f>D159</f>
        <v>45080</v>
      </c>
      <c r="F159" s="104"/>
      <c r="G159" s="8"/>
      <c r="H159" s="104"/>
      <c r="I159" s="8"/>
      <c r="J159" s="2"/>
    </row>
    <row r="160" spans="1:10" ht="30.6" customHeight="1" outlineLevel="7" x14ac:dyDescent="0.3">
      <c r="A160" s="143">
        <v>11</v>
      </c>
      <c r="B160" s="90" t="s">
        <v>126</v>
      </c>
      <c r="C160" s="91" t="s">
        <v>2</v>
      </c>
      <c r="D160" s="102">
        <f>D161</f>
        <v>2000000</v>
      </c>
      <c r="E160" s="81">
        <f t="shared" ref="E160:I160" si="42">E161</f>
        <v>2000000</v>
      </c>
      <c r="F160" s="102">
        <f t="shared" si="42"/>
        <v>0</v>
      </c>
      <c r="G160" s="81">
        <f t="shared" si="42"/>
        <v>0</v>
      </c>
      <c r="H160" s="102">
        <f t="shared" si="42"/>
        <v>0</v>
      </c>
      <c r="I160" s="81">
        <f t="shared" si="42"/>
        <v>0</v>
      </c>
      <c r="J160" s="2"/>
    </row>
    <row r="161" spans="1:10" ht="20.399999999999999" customHeight="1" outlineLevel="7" x14ac:dyDescent="0.3">
      <c r="A161" s="144"/>
      <c r="B161" s="51" t="s">
        <v>3</v>
      </c>
      <c r="C161" s="45">
        <v>5700100000</v>
      </c>
      <c r="D161" s="103">
        <f>D162</f>
        <v>2000000</v>
      </c>
      <c r="E161" s="40">
        <f t="shared" ref="E161" si="43">E162</f>
        <v>2000000</v>
      </c>
      <c r="F161" s="103">
        <f t="shared" ref="F161:I161" si="44">F162</f>
        <v>0</v>
      </c>
      <c r="G161" s="40">
        <f t="shared" si="44"/>
        <v>0</v>
      </c>
      <c r="H161" s="103">
        <f t="shared" si="44"/>
        <v>0</v>
      </c>
      <c r="I161" s="40">
        <f t="shared" si="44"/>
        <v>0</v>
      </c>
      <c r="J161" s="2"/>
    </row>
    <row r="162" spans="1:10" ht="19.2" customHeight="1" outlineLevel="7" x14ac:dyDescent="0.3">
      <c r="A162" s="145"/>
      <c r="B162" s="57" t="s">
        <v>4</v>
      </c>
      <c r="C162" s="15">
        <v>5700105011</v>
      </c>
      <c r="D162" s="104">
        <v>2000000</v>
      </c>
      <c r="E162" s="8">
        <v>2000000</v>
      </c>
      <c r="F162" s="104">
        <v>0</v>
      </c>
      <c r="G162" s="8">
        <v>0</v>
      </c>
      <c r="H162" s="104">
        <v>0</v>
      </c>
      <c r="I162" s="8">
        <v>0</v>
      </c>
      <c r="J162" s="2"/>
    </row>
    <row r="163" spans="1:10" ht="30.75" customHeight="1" outlineLevel="7" x14ac:dyDescent="0.3">
      <c r="A163" s="143">
        <v>12</v>
      </c>
      <c r="B163" s="79" t="s">
        <v>220</v>
      </c>
      <c r="C163" s="80">
        <v>6200000000</v>
      </c>
      <c r="D163" s="102">
        <f>D164+D169</f>
        <v>3162930.6</v>
      </c>
      <c r="E163" s="81">
        <f t="shared" ref="E163:I163" si="45">E164+E169</f>
        <v>1700000</v>
      </c>
      <c r="F163" s="102">
        <f t="shared" si="45"/>
        <v>3252130</v>
      </c>
      <c r="G163" s="81">
        <f t="shared" si="45"/>
        <v>0</v>
      </c>
      <c r="H163" s="102">
        <f t="shared" si="45"/>
        <v>3252130</v>
      </c>
      <c r="I163" s="81">
        <f t="shared" si="45"/>
        <v>0</v>
      </c>
      <c r="J163" s="2"/>
    </row>
    <row r="164" spans="1:10" ht="30" customHeight="1" outlineLevel="7" x14ac:dyDescent="0.3">
      <c r="A164" s="144"/>
      <c r="B164" s="49" t="s">
        <v>9</v>
      </c>
      <c r="C164" s="39">
        <v>6200100000</v>
      </c>
      <c r="D164" s="103">
        <f>D165+D166+D167+D168</f>
        <v>2749604.68</v>
      </c>
      <c r="E164" s="40">
        <f t="shared" ref="E164:I164" si="46">E165+E166+E167+E168</f>
        <v>1286674.08</v>
      </c>
      <c r="F164" s="103">
        <f t="shared" si="46"/>
        <v>3252130</v>
      </c>
      <c r="G164" s="40">
        <f t="shared" si="46"/>
        <v>0</v>
      </c>
      <c r="H164" s="103">
        <f t="shared" si="46"/>
        <v>3252130</v>
      </c>
      <c r="I164" s="40">
        <f t="shared" si="46"/>
        <v>0</v>
      </c>
      <c r="J164" s="2"/>
    </row>
    <row r="165" spans="1:10" ht="18.600000000000001" customHeight="1" outlineLevel="7" x14ac:dyDescent="0.3">
      <c r="A165" s="144"/>
      <c r="B165" s="50" t="s">
        <v>10</v>
      </c>
      <c r="C165" s="9">
        <v>6200100001</v>
      </c>
      <c r="D165" s="104">
        <v>916780.93</v>
      </c>
      <c r="E165" s="8">
        <v>916780.93</v>
      </c>
      <c r="F165" s="104">
        <v>0</v>
      </c>
      <c r="G165" s="8">
        <v>0</v>
      </c>
      <c r="H165" s="104">
        <v>0</v>
      </c>
      <c r="I165" s="8">
        <v>0</v>
      </c>
      <c r="J165" s="2"/>
    </row>
    <row r="166" spans="1:10" ht="26.4" outlineLevel="7" x14ac:dyDescent="0.3">
      <c r="A166" s="144"/>
      <c r="B166" s="50" t="s">
        <v>11</v>
      </c>
      <c r="C166" s="9">
        <v>6200100002</v>
      </c>
      <c r="D166" s="104">
        <v>98993.15</v>
      </c>
      <c r="E166" s="8">
        <v>98993.15</v>
      </c>
      <c r="F166" s="104">
        <v>0</v>
      </c>
      <c r="G166" s="8">
        <v>0</v>
      </c>
      <c r="H166" s="104">
        <v>0</v>
      </c>
      <c r="I166" s="8">
        <v>0</v>
      </c>
      <c r="J166" s="2"/>
    </row>
    <row r="167" spans="1:10" outlineLevel="7" x14ac:dyDescent="0.3">
      <c r="A167" s="144"/>
      <c r="B167" s="50" t="s">
        <v>12</v>
      </c>
      <c r="C167" s="9">
        <v>6200100003</v>
      </c>
      <c r="D167" s="104">
        <v>270900</v>
      </c>
      <c r="E167" s="8">
        <v>270900</v>
      </c>
      <c r="F167" s="104">
        <v>0</v>
      </c>
      <c r="G167" s="8">
        <v>0</v>
      </c>
      <c r="H167" s="104">
        <v>0</v>
      </c>
      <c r="I167" s="8">
        <v>0</v>
      </c>
      <c r="J167" s="2"/>
    </row>
    <row r="168" spans="1:10" ht="66" outlineLevel="7" x14ac:dyDescent="0.3">
      <c r="A168" s="144"/>
      <c r="B168" s="50" t="s">
        <v>127</v>
      </c>
      <c r="C168" s="9">
        <v>6200193080</v>
      </c>
      <c r="D168" s="104">
        <v>1462930.6</v>
      </c>
      <c r="E168" s="8">
        <v>0</v>
      </c>
      <c r="F168" s="104">
        <v>3252130</v>
      </c>
      <c r="G168" s="8">
        <v>0</v>
      </c>
      <c r="H168" s="104">
        <v>3252130</v>
      </c>
      <c r="I168" s="8">
        <v>0</v>
      </c>
      <c r="J168" s="2"/>
    </row>
    <row r="169" spans="1:10" ht="26.4" outlineLevel="1" x14ac:dyDescent="0.3">
      <c r="A169" s="144"/>
      <c r="B169" s="49" t="s">
        <v>13</v>
      </c>
      <c r="C169" s="39">
        <v>6200200000</v>
      </c>
      <c r="D169" s="103">
        <f>D170</f>
        <v>413325.92</v>
      </c>
      <c r="E169" s="40">
        <f t="shared" ref="E169:I169" si="47">E170</f>
        <v>413325.92</v>
      </c>
      <c r="F169" s="103">
        <f t="shared" si="47"/>
        <v>0</v>
      </c>
      <c r="G169" s="40">
        <f t="shared" si="47"/>
        <v>0</v>
      </c>
      <c r="H169" s="103">
        <f t="shared" si="47"/>
        <v>0</v>
      </c>
      <c r="I169" s="40">
        <f t="shared" si="47"/>
        <v>0</v>
      </c>
      <c r="J169" s="2"/>
    </row>
    <row r="170" spans="1:10" ht="21" customHeight="1" outlineLevel="2" x14ac:dyDescent="0.3">
      <c r="A170" s="145"/>
      <c r="B170" s="50" t="s">
        <v>14</v>
      </c>
      <c r="C170" s="9">
        <v>6200200001</v>
      </c>
      <c r="D170" s="104">
        <v>413325.92</v>
      </c>
      <c r="E170" s="8">
        <v>413325.92</v>
      </c>
      <c r="F170" s="104">
        <v>0</v>
      </c>
      <c r="G170" s="8">
        <v>0</v>
      </c>
      <c r="H170" s="104">
        <v>0</v>
      </c>
      <c r="I170" s="8">
        <v>0</v>
      </c>
      <c r="J170" s="2"/>
    </row>
    <row r="171" spans="1:10" ht="39.6" outlineLevel="3" x14ac:dyDescent="0.3">
      <c r="A171" s="143">
        <v>13</v>
      </c>
      <c r="B171" s="79" t="s">
        <v>32</v>
      </c>
      <c r="C171" s="80">
        <v>6300000000</v>
      </c>
      <c r="D171" s="102">
        <f>D172</f>
        <v>465608.46</v>
      </c>
      <c r="E171" s="81">
        <f t="shared" ref="E171:I171" si="48">E172</f>
        <v>4656.08</v>
      </c>
      <c r="F171" s="102">
        <f t="shared" si="48"/>
        <v>0</v>
      </c>
      <c r="G171" s="81">
        <f t="shared" si="48"/>
        <v>0</v>
      </c>
      <c r="H171" s="102">
        <f t="shared" si="48"/>
        <v>0</v>
      </c>
      <c r="I171" s="81">
        <f t="shared" si="48"/>
        <v>0</v>
      </c>
      <c r="J171" s="2"/>
    </row>
    <row r="172" spans="1:10" ht="66.599999999999994" customHeight="1" outlineLevel="4" x14ac:dyDescent="0.3">
      <c r="A172" s="144"/>
      <c r="B172" s="49" t="s">
        <v>149</v>
      </c>
      <c r="C172" s="39">
        <v>6300100000</v>
      </c>
      <c r="D172" s="103">
        <f>D173</f>
        <v>465608.46</v>
      </c>
      <c r="E172" s="40">
        <f t="shared" ref="E172" si="49">E173</f>
        <v>4656.08</v>
      </c>
      <c r="F172" s="103">
        <v>0</v>
      </c>
      <c r="G172" s="40">
        <v>0</v>
      </c>
      <c r="H172" s="103">
        <v>0</v>
      </c>
      <c r="I172" s="40">
        <f t="shared" ref="I172" si="50">I173</f>
        <v>0</v>
      </c>
      <c r="J172" s="2"/>
    </row>
    <row r="173" spans="1:10" ht="61.5" customHeight="1" outlineLevel="5" x14ac:dyDescent="0.3">
      <c r="A173" s="145"/>
      <c r="B173" s="50" t="s">
        <v>221</v>
      </c>
      <c r="C173" s="9">
        <v>6300155180</v>
      </c>
      <c r="D173" s="104">
        <v>465608.46</v>
      </c>
      <c r="E173" s="8">
        <v>4656.08</v>
      </c>
      <c r="F173" s="104">
        <v>0</v>
      </c>
      <c r="G173" s="8">
        <v>0</v>
      </c>
      <c r="H173" s="104">
        <v>0</v>
      </c>
      <c r="I173" s="8">
        <v>0</v>
      </c>
      <c r="J173" s="2"/>
    </row>
    <row r="174" spans="1:10" ht="30" customHeight="1" outlineLevel="6" x14ac:dyDescent="0.3">
      <c r="A174" s="143">
        <v>14</v>
      </c>
      <c r="B174" s="79" t="s">
        <v>225</v>
      </c>
      <c r="C174" s="80">
        <v>6700000000</v>
      </c>
      <c r="D174" s="102">
        <f>D175+D181</f>
        <v>3889550</v>
      </c>
      <c r="E174" s="81">
        <f t="shared" ref="E174:I174" si="51">E175+E181</f>
        <v>1473554</v>
      </c>
      <c r="F174" s="102">
        <f t="shared" si="51"/>
        <v>0</v>
      </c>
      <c r="G174" s="81">
        <f t="shared" si="51"/>
        <v>0</v>
      </c>
      <c r="H174" s="102">
        <f t="shared" si="51"/>
        <v>0</v>
      </c>
      <c r="I174" s="81">
        <f t="shared" si="51"/>
        <v>0</v>
      </c>
      <c r="J174" s="2"/>
    </row>
    <row r="175" spans="1:10" ht="30" customHeight="1" outlineLevel="3" x14ac:dyDescent="0.3">
      <c r="A175" s="144"/>
      <c r="B175" s="49" t="s">
        <v>150</v>
      </c>
      <c r="C175" s="39">
        <v>6700100000</v>
      </c>
      <c r="D175" s="103">
        <f>D176+D177+D178+D179+D180</f>
        <v>602690</v>
      </c>
      <c r="E175" s="40">
        <f t="shared" ref="E175:I175" si="52">E176+E177+E178+E179+E180</f>
        <v>602690</v>
      </c>
      <c r="F175" s="103">
        <f t="shared" si="52"/>
        <v>0</v>
      </c>
      <c r="G175" s="40">
        <f t="shared" si="52"/>
        <v>0</v>
      </c>
      <c r="H175" s="103">
        <f t="shared" si="52"/>
        <v>0</v>
      </c>
      <c r="I175" s="40">
        <f t="shared" si="52"/>
        <v>0</v>
      </c>
      <c r="J175" s="2"/>
    </row>
    <row r="176" spans="1:10" ht="51.75" customHeight="1" outlineLevel="3" x14ac:dyDescent="0.3">
      <c r="A176" s="144"/>
      <c r="B176" s="58" t="s">
        <v>128</v>
      </c>
      <c r="C176" s="13">
        <v>6700103110</v>
      </c>
      <c r="D176" s="107">
        <v>200000</v>
      </c>
      <c r="E176" s="12">
        <v>200000</v>
      </c>
      <c r="F176" s="107">
        <v>0</v>
      </c>
      <c r="G176" s="12">
        <v>0</v>
      </c>
      <c r="H176" s="107">
        <v>0</v>
      </c>
      <c r="I176" s="12">
        <v>0</v>
      </c>
      <c r="J176" s="2"/>
    </row>
    <row r="177" spans="1:10" ht="31.5" customHeight="1" outlineLevel="3" x14ac:dyDescent="0.3">
      <c r="A177" s="146"/>
      <c r="B177" s="62" t="s">
        <v>162</v>
      </c>
      <c r="C177" s="15">
        <v>6700103120</v>
      </c>
      <c r="D177" s="111">
        <v>68690</v>
      </c>
      <c r="E177" s="10">
        <v>68690</v>
      </c>
      <c r="F177" s="111">
        <v>0</v>
      </c>
      <c r="G177" s="10">
        <v>0</v>
      </c>
      <c r="H177" s="111">
        <v>0</v>
      </c>
      <c r="I177" s="10">
        <v>0</v>
      </c>
      <c r="J177" s="2"/>
    </row>
    <row r="178" spans="1:10" ht="18.75" customHeight="1" outlineLevel="3" x14ac:dyDescent="0.3">
      <c r="A178" s="146"/>
      <c r="B178" s="62" t="s">
        <v>161</v>
      </c>
      <c r="C178" s="15">
        <v>6700103122</v>
      </c>
      <c r="D178" s="111">
        <v>34000</v>
      </c>
      <c r="E178" s="10">
        <v>34000</v>
      </c>
      <c r="F178" s="111">
        <v>0</v>
      </c>
      <c r="G178" s="10">
        <v>0</v>
      </c>
      <c r="H178" s="111">
        <v>0</v>
      </c>
      <c r="I178" s="10">
        <v>0</v>
      </c>
      <c r="J178" s="2"/>
    </row>
    <row r="179" spans="1:10" ht="31.5" customHeight="1" outlineLevel="3" x14ac:dyDescent="0.3">
      <c r="A179" s="146"/>
      <c r="B179" s="62" t="s">
        <v>163</v>
      </c>
      <c r="C179" s="15">
        <v>6700103123</v>
      </c>
      <c r="D179" s="111">
        <v>200000</v>
      </c>
      <c r="E179" s="10">
        <v>200000</v>
      </c>
      <c r="F179" s="111">
        <v>0</v>
      </c>
      <c r="G179" s="10">
        <v>0</v>
      </c>
      <c r="H179" s="111">
        <v>0</v>
      </c>
      <c r="I179" s="10">
        <v>0</v>
      </c>
      <c r="J179" s="2"/>
    </row>
    <row r="180" spans="1:10" ht="15.75" customHeight="1" outlineLevel="3" x14ac:dyDescent="0.3">
      <c r="A180" s="146"/>
      <c r="B180" s="62" t="s">
        <v>164</v>
      </c>
      <c r="C180" s="15">
        <v>6700103124</v>
      </c>
      <c r="D180" s="111">
        <v>100000</v>
      </c>
      <c r="E180" s="10">
        <v>100000</v>
      </c>
      <c r="F180" s="111">
        <v>0</v>
      </c>
      <c r="G180" s="10">
        <v>0</v>
      </c>
      <c r="H180" s="111">
        <v>0</v>
      </c>
      <c r="I180" s="10">
        <v>0</v>
      </c>
      <c r="J180" s="2"/>
    </row>
    <row r="181" spans="1:10" ht="29.25" customHeight="1" outlineLevel="3" x14ac:dyDescent="0.3">
      <c r="A181" s="146"/>
      <c r="B181" s="63" t="s">
        <v>165</v>
      </c>
      <c r="C181" s="45">
        <v>6700400000</v>
      </c>
      <c r="D181" s="110">
        <f>D182+D183+D184</f>
        <v>3286860</v>
      </c>
      <c r="E181" s="110">
        <f>E182+E183+E184</f>
        <v>870864</v>
      </c>
      <c r="F181" s="110">
        <f t="shared" ref="F181:I181" si="53">F182+F183</f>
        <v>0</v>
      </c>
      <c r="G181" s="44">
        <f t="shared" si="53"/>
        <v>0</v>
      </c>
      <c r="H181" s="110">
        <f t="shared" si="53"/>
        <v>0</v>
      </c>
      <c r="I181" s="44">
        <f t="shared" si="53"/>
        <v>0</v>
      </c>
      <c r="J181" s="2"/>
    </row>
    <row r="182" spans="1:10" ht="27.75" customHeight="1" outlineLevel="3" x14ac:dyDescent="0.3">
      <c r="A182" s="146"/>
      <c r="B182" s="62" t="s">
        <v>166</v>
      </c>
      <c r="C182" s="15">
        <v>6700492660</v>
      </c>
      <c r="D182" s="111">
        <v>2415996</v>
      </c>
      <c r="E182" s="10">
        <v>0</v>
      </c>
      <c r="F182" s="111">
        <v>0</v>
      </c>
      <c r="G182" s="10">
        <v>0</v>
      </c>
      <c r="H182" s="111">
        <v>0</v>
      </c>
      <c r="I182" s="10">
        <v>0</v>
      </c>
      <c r="J182" s="2"/>
    </row>
    <row r="183" spans="1:10" ht="31.5" customHeight="1" outlineLevel="3" x14ac:dyDescent="0.3">
      <c r="A183" s="147"/>
      <c r="B183" s="62" t="s">
        <v>167</v>
      </c>
      <c r="C183" s="15" t="s">
        <v>168</v>
      </c>
      <c r="D183" s="111">
        <v>24404</v>
      </c>
      <c r="E183" s="10">
        <v>24404</v>
      </c>
      <c r="F183" s="111">
        <v>0</v>
      </c>
      <c r="G183" s="10">
        <v>0</v>
      </c>
      <c r="H183" s="111">
        <v>0</v>
      </c>
      <c r="I183" s="10">
        <v>0</v>
      </c>
      <c r="J183" s="2"/>
    </row>
    <row r="184" spans="1:10" ht="31.5" customHeight="1" outlineLevel="3" x14ac:dyDescent="0.3">
      <c r="A184" s="121"/>
      <c r="B184" s="96" t="s">
        <v>242</v>
      </c>
      <c r="C184" s="131">
        <v>6700412660</v>
      </c>
      <c r="D184" s="111">
        <v>846460</v>
      </c>
      <c r="E184" s="10">
        <v>846460</v>
      </c>
      <c r="F184" s="111"/>
      <c r="G184" s="10"/>
      <c r="H184" s="111"/>
      <c r="I184" s="10"/>
      <c r="J184" s="2"/>
    </row>
    <row r="185" spans="1:10" ht="40.200000000000003" customHeight="1" outlineLevel="3" x14ac:dyDescent="0.3">
      <c r="A185" s="143">
        <v>15</v>
      </c>
      <c r="B185" s="92" t="s">
        <v>155</v>
      </c>
      <c r="C185" s="85">
        <v>7100000000</v>
      </c>
      <c r="D185" s="113">
        <f>D186+D188</f>
        <v>151380</v>
      </c>
      <c r="E185" s="46">
        <f t="shared" ref="E185:I185" si="54">E186+E188</f>
        <v>151380</v>
      </c>
      <c r="F185" s="113">
        <f t="shared" si="54"/>
        <v>0</v>
      </c>
      <c r="G185" s="46">
        <f t="shared" si="54"/>
        <v>0</v>
      </c>
      <c r="H185" s="113">
        <f t="shared" si="54"/>
        <v>0</v>
      </c>
      <c r="I185" s="46">
        <f t="shared" si="54"/>
        <v>0</v>
      </c>
      <c r="J185" s="2"/>
    </row>
    <row r="186" spans="1:10" ht="54" customHeight="1" outlineLevel="3" x14ac:dyDescent="0.3">
      <c r="A186" s="146"/>
      <c r="B186" s="63" t="s">
        <v>156</v>
      </c>
      <c r="C186" s="45">
        <v>7100100000</v>
      </c>
      <c r="D186" s="110">
        <f>D187</f>
        <v>7500</v>
      </c>
      <c r="E186" s="44">
        <f t="shared" ref="E186:I186" si="55">E187</f>
        <v>7500</v>
      </c>
      <c r="F186" s="110">
        <f t="shared" si="55"/>
        <v>0</v>
      </c>
      <c r="G186" s="44">
        <f t="shared" si="55"/>
        <v>0</v>
      </c>
      <c r="H186" s="110">
        <f t="shared" si="55"/>
        <v>0</v>
      </c>
      <c r="I186" s="44">
        <f t="shared" si="55"/>
        <v>0</v>
      </c>
      <c r="J186" s="2"/>
    </row>
    <row r="187" spans="1:10" ht="43.5" customHeight="1" outlineLevel="3" x14ac:dyDescent="0.3">
      <c r="A187" s="146"/>
      <c r="B187" s="62" t="s">
        <v>157</v>
      </c>
      <c r="C187" s="15">
        <v>7100107110</v>
      </c>
      <c r="D187" s="111">
        <v>7500</v>
      </c>
      <c r="E187" s="10">
        <v>7500</v>
      </c>
      <c r="F187" s="111">
        <v>0</v>
      </c>
      <c r="G187" s="10">
        <v>0</v>
      </c>
      <c r="H187" s="111">
        <v>0</v>
      </c>
      <c r="I187" s="10">
        <v>0</v>
      </c>
      <c r="J187" s="2"/>
    </row>
    <row r="188" spans="1:10" ht="43.5" customHeight="1" outlineLevel="3" x14ac:dyDescent="0.3">
      <c r="A188" s="146"/>
      <c r="B188" s="63" t="s">
        <v>158</v>
      </c>
      <c r="C188" s="45">
        <v>7100200000</v>
      </c>
      <c r="D188" s="110">
        <f>D189+D190</f>
        <v>143880</v>
      </c>
      <c r="E188" s="44">
        <f>E189+E190</f>
        <v>143880</v>
      </c>
      <c r="F188" s="110">
        <f t="shared" ref="F188:I188" si="56">F189+F190</f>
        <v>0</v>
      </c>
      <c r="G188" s="44">
        <f t="shared" si="56"/>
        <v>0</v>
      </c>
      <c r="H188" s="110">
        <f t="shared" si="56"/>
        <v>0</v>
      </c>
      <c r="I188" s="44">
        <f t="shared" si="56"/>
        <v>0</v>
      </c>
      <c r="J188" s="2"/>
    </row>
    <row r="189" spans="1:10" ht="31.5" customHeight="1" outlineLevel="3" x14ac:dyDescent="0.3">
      <c r="A189" s="146"/>
      <c r="B189" s="62" t="s">
        <v>159</v>
      </c>
      <c r="C189" s="15">
        <v>7100207120</v>
      </c>
      <c r="D189" s="111">
        <v>71940</v>
      </c>
      <c r="E189" s="10">
        <v>71940</v>
      </c>
      <c r="F189" s="111">
        <v>0</v>
      </c>
      <c r="G189" s="10">
        <v>0</v>
      </c>
      <c r="H189" s="111">
        <v>0</v>
      </c>
      <c r="I189" s="10">
        <v>0</v>
      </c>
      <c r="J189" s="2"/>
    </row>
    <row r="190" spans="1:10" ht="27" customHeight="1" outlineLevel="3" x14ac:dyDescent="0.3">
      <c r="A190" s="147"/>
      <c r="B190" s="62" t="s">
        <v>160</v>
      </c>
      <c r="C190" s="15">
        <v>7100207121</v>
      </c>
      <c r="D190" s="111">
        <v>71940</v>
      </c>
      <c r="E190" s="10">
        <v>71940</v>
      </c>
      <c r="F190" s="111">
        <v>0</v>
      </c>
      <c r="G190" s="10">
        <v>0</v>
      </c>
      <c r="H190" s="111">
        <v>0</v>
      </c>
      <c r="I190" s="10">
        <v>0</v>
      </c>
      <c r="J190" s="2"/>
    </row>
    <row r="191" spans="1:10" ht="41.25" customHeight="1" outlineLevel="3" x14ac:dyDescent="0.3">
      <c r="A191" s="143">
        <v>16</v>
      </c>
      <c r="B191" s="93" t="s">
        <v>183</v>
      </c>
      <c r="C191" s="85">
        <v>7200000000</v>
      </c>
      <c r="D191" s="113">
        <f>D192</f>
        <v>1200000</v>
      </c>
      <c r="E191" s="46">
        <f t="shared" ref="E191:I191" si="57">E192</f>
        <v>1200000</v>
      </c>
      <c r="F191" s="113">
        <f t="shared" si="57"/>
        <v>0</v>
      </c>
      <c r="G191" s="46">
        <f t="shared" si="57"/>
        <v>0</v>
      </c>
      <c r="H191" s="113">
        <f t="shared" si="57"/>
        <v>0</v>
      </c>
      <c r="I191" s="46">
        <f t="shared" si="57"/>
        <v>0</v>
      </c>
      <c r="J191" s="2"/>
    </row>
    <row r="192" spans="1:10" ht="43.5" customHeight="1" outlineLevel="3" x14ac:dyDescent="0.3">
      <c r="A192" s="146"/>
      <c r="B192" s="66" t="s">
        <v>184</v>
      </c>
      <c r="C192" s="45">
        <v>7200100000</v>
      </c>
      <c r="D192" s="110">
        <f>D193</f>
        <v>1200000</v>
      </c>
      <c r="E192" s="44">
        <f t="shared" ref="E192:I192" si="58">E193</f>
        <v>1200000</v>
      </c>
      <c r="F192" s="110">
        <f t="shared" si="58"/>
        <v>0</v>
      </c>
      <c r="G192" s="44">
        <f t="shared" si="58"/>
        <v>0</v>
      </c>
      <c r="H192" s="110">
        <f t="shared" si="58"/>
        <v>0</v>
      </c>
      <c r="I192" s="44">
        <f t="shared" si="58"/>
        <v>0</v>
      </c>
      <c r="J192" s="2"/>
    </row>
    <row r="193" spans="1:10" ht="36.75" customHeight="1" outlineLevel="3" x14ac:dyDescent="0.3">
      <c r="A193" s="147"/>
      <c r="B193" s="65" t="s">
        <v>185</v>
      </c>
      <c r="C193" s="15">
        <v>7200104120</v>
      </c>
      <c r="D193" s="111">
        <v>1200000</v>
      </c>
      <c r="E193" s="10">
        <v>1200000</v>
      </c>
      <c r="F193" s="111">
        <v>0</v>
      </c>
      <c r="G193" s="10">
        <v>0</v>
      </c>
      <c r="H193" s="111">
        <v>0</v>
      </c>
      <c r="I193" s="10">
        <v>0</v>
      </c>
      <c r="J193" s="2"/>
    </row>
    <row r="194" spans="1:10" ht="21.6" customHeight="1" outlineLevel="5" x14ac:dyDescent="0.3">
      <c r="A194" s="60"/>
      <c r="B194" s="135" t="s">
        <v>55</v>
      </c>
      <c r="C194" s="136"/>
      <c r="D194" s="113">
        <f>D22+D55+D84+D87+D91+D97+D100+D129+D134+D160+D163+D171+D174+D19+D185+D191</f>
        <v>870946448.36000001</v>
      </c>
      <c r="E194" s="46">
        <f>E22+E55+E84+E87+E91+E97+E100+E129+E134+E160+E163+E171+E174+E19+E185+E191</f>
        <v>245138564.79999998</v>
      </c>
      <c r="F194" s="113">
        <f>F22+F55+F84+F87+F91+F97+F100+F129+F134+F160+F163+F171+F174</f>
        <v>510728421.29999995</v>
      </c>
      <c r="G194" s="46">
        <f>G22+G55+G84+G87+G91+G97+G100+G129+G134+G160+G163+G171+G174+G19+G185+G191</f>
        <v>202590804.44999999</v>
      </c>
      <c r="H194" s="113">
        <f>H22+H55+H84+H87+H91+H97+H100+H129+H134+H160+H163+H171+H174</f>
        <v>507030318.98000002</v>
      </c>
      <c r="I194" s="46">
        <f>I22+I55+I84+I87+I91+I97+I100+I129+I134+I160+I163+I171+I174+I19+I185+I191</f>
        <v>185642207</v>
      </c>
      <c r="J194" s="2"/>
    </row>
    <row r="195" spans="1:10" ht="19.2" customHeight="1" x14ac:dyDescent="0.3">
      <c r="B195" s="37"/>
      <c r="C195" s="38"/>
      <c r="D195" s="125"/>
      <c r="E195" s="125"/>
      <c r="F195" s="38"/>
      <c r="G195" s="38"/>
      <c r="H195" s="38"/>
      <c r="I195" s="38"/>
    </row>
    <row r="196" spans="1:10" x14ac:dyDescent="0.3">
      <c r="G196" s="1" t="s">
        <v>140</v>
      </c>
    </row>
  </sheetData>
  <mergeCells count="24">
    <mergeCell ref="A185:A190"/>
    <mergeCell ref="A191:A193"/>
    <mergeCell ref="A160:A162"/>
    <mergeCell ref="A163:A170"/>
    <mergeCell ref="A171:A173"/>
    <mergeCell ref="A174:A183"/>
    <mergeCell ref="A97:A99"/>
    <mergeCell ref="A129:A133"/>
    <mergeCell ref="A91:A96"/>
    <mergeCell ref="A100:A127"/>
    <mergeCell ref="A134:A155"/>
    <mergeCell ref="A16:A17"/>
    <mergeCell ref="A55:A83"/>
    <mergeCell ref="A84:A86"/>
    <mergeCell ref="A87:A90"/>
    <mergeCell ref="A19:A21"/>
    <mergeCell ref="A22:A54"/>
    <mergeCell ref="H16:I16"/>
    <mergeCell ref="B14:H14"/>
    <mergeCell ref="B194:C194"/>
    <mergeCell ref="C16:C17"/>
    <mergeCell ref="B16:B17"/>
    <mergeCell ref="D16:E16"/>
    <mergeCell ref="F16:G16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2023-01-16T01:09:59Z</cp:lastPrinted>
  <dcterms:created xsi:type="dcterms:W3CDTF">2020-11-30T03:43:02Z</dcterms:created>
  <dcterms:modified xsi:type="dcterms:W3CDTF">2023-01-17T06:12:52Z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