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uma-2\Desktop\Рабочий стол\Документы\ПРОЕКТЫ\2022\Проекты на 20.12.2022\Проекты МНПА на 20.12.2022\"/>
    </mc:Choice>
  </mc:AlternateContent>
  <bookViews>
    <workbookView xWindow="150" yWindow="0" windowWidth="22875" windowHeight="12195"/>
  </bookViews>
  <sheets>
    <sheet name="Документ" sheetId="2" r:id="rId1"/>
  </sheets>
  <definedNames>
    <definedName name="_xlnm._FilterDatabase" localSheetId="0" hidden="1">Документ!$B$12:$H$177</definedName>
    <definedName name="_xlnm.Print_Titles" localSheetId="0">Документ!$11:$11</definedName>
  </definedName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4" i="2" l="1"/>
  <c r="E21" i="2" l="1"/>
  <c r="F21" i="2"/>
  <c r="G21" i="2"/>
  <c r="H21" i="2"/>
  <c r="I21" i="2"/>
  <c r="D21" i="2"/>
  <c r="E128" i="2"/>
  <c r="F128" i="2"/>
  <c r="G128" i="2"/>
  <c r="H128" i="2"/>
  <c r="I128" i="2"/>
  <c r="D128" i="2"/>
  <c r="E142" i="2"/>
  <c r="D142" i="2"/>
  <c r="E29" i="2"/>
  <c r="F29" i="2"/>
  <c r="G29" i="2"/>
  <c r="H29" i="2"/>
  <c r="I29" i="2"/>
  <c r="D29" i="2"/>
  <c r="E140" i="2" l="1"/>
  <c r="F140" i="2"/>
  <c r="G140" i="2"/>
  <c r="H140" i="2"/>
  <c r="I140" i="2"/>
  <c r="D140" i="2"/>
  <c r="E83" i="2"/>
  <c r="E82" i="2" s="1"/>
  <c r="F83" i="2"/>
  <c r="F82" i="2" s="1"/>
  <c r="G83" i="2"/>
  <c r="G82" i="2" s="1"/>
  <c r="H83" i="2"/>
  <c r="H82" i="2" s="1"/>
  <c r="I83" i="2"/>
  <c r="I82" i="2" s="1"/>
  <c r="D83" i="2"/>
  <c r="D82" i="2" s="1"/>
  <c r="E14" i="2"/>
  <c r="E13" i="2" s="1"/>
  <c r="F14" i="2"/>
  <c r="F13" i="2" s="1"/>
  <c r="G14" i="2"/>
  <c r="G13" i="2" s="1"/>
  <c r="H14" i="2"/>
  <c r="H13" i="2" s="1"/>
  <c r="I14" i="2"/>
  <c r="I13" i="2" s="1"/>
  <c r="D14" i="2"/>
  <c r="D13" i="2" s="1"/>
  <c r="F38" i="2"/>
  <c r="H38" i="2"/>
  <c r="D38" i="2"/>
  <c r="E62" i="2"/>
  <c r="F62" i="2"/>
  <c r="G62" i="2"/>
  <c r="H62" i="2"/>
  <c r="I62" i="2"/>
  <c r="D62" i="2"/>
  <c r="H51" i="2"/>
  <c r="I51" i="2"/>
  <c r="F51" i="2"/>
  <c r="E51" i="2"/>
  <c r="D51" i="2"/>
  <c r="G61" i="2"/>
  <c r="E175" i="2"/>
  <c r="E174" i="2" s="1"/>
  <c r="F175" i="2"/>
  <c r="F174" i="2" s="1"/>
  <c r="G175" i="2"/>
  <c r="G174" i="2" s="1"/>
  <c r="H175" i="2"/>
  <c r="H174" i="2" s="1"/>
  <c r="I175" i="2"/>
  <c r="I174" i="2" s="1"/>
  <c r="D175" i="2"/>
  <c r="D174" i="2" s="1"/>
  <c r="E111" i="2"/>
  <c r="F111" i="2"/>
  <c r="G111" i="2"/>
  <c r="H111" i="2"/>
  <c r="I111" i="2"/>
  <c r="D111" i="2"/>
  <c r="E91" i="2"/>
  <c r="F91" i="2"/>
  <c r="G91" i="2"/>
  <c r="H91" i="2"/>
  <c r="I91" i="2"/>
  <c r="E101" i="2"/>
  <c r="F101" i="2"/>
  <c r="G101" i="2"/>
  <c r="H101" i="2"/>
  <c r="I101" i="2"/>
  <c r="D101" i="2"/>
  <c r="D91" i="2"/>
  <c r="E159" i="2"/>
  <c r="F159" i="2"/>
  <c r="G159" i="2"/>
  <c r="H159" i="2"/>
  <c r="I159" i="2"/>
  <c r="D159" i="2"/>
  <c r="E165" i="2"/>
  <c r="F165" i="2"/>
  <c r="G165" i="2"/>
  <c r="H165" i="2"/>
  <c r="I165" i="2"/>
  <c r="D165" i="2"/>
  <c r="E169" i="2"/>
  <c r="F169" i="2"/>
  <c r="G169" i="2"/>
  <c r="H169" i="2"/>
  <c r="I169" i="2"/>
  <c r="D169" i="2"/>
  <c r="F171" i="2"/>
  <c r="G171" i="2"/>
  <c r="H171" i="2"/>
  <c r="I171" i="2"/>
  <c r="E171" i="2"/>
  <c r="D171" i="2"/>
  <c r="I158" i="2" l="1"/>
  <c r="G158" i="2"/>
  <c r="I90" i="2"/>
  <c r="H168" i="2"/>
  <c r="I168" i="2"/>
  <c r="G168" i="2"/>
  <c r="F168" i="2"/>
  <c r="E168" i="2"/>
  <c r="E90" i="2"/>
  <c r="F158" i="2"/>
  <c r="E158" i="2"/>
  <c r="H158" i="2"/>
  <c r="D168" i="2"/>
  <c r="H90" i="2"/>
  <c r="G90" i="2"/>
  <c r="F90" i="2"/>
  <c r="D158" i="2"/>
  <c r="D119" i="2" l="1"/>
  <c r="D118" i="2" s="1"/>
  <c r="E119" i="2"/>
  <c r="E118" i="2" s="1"/>
  <c r="D121" i="2"/>
  <c r="E121" i="2"/>
  <c r="F119" i="2"/>
  <c r="F118" i="2" s="1"/>
  <c r="G119" i="2"/>
  <c r="G118" i="2" s="1"/>
  <c r="H119" i="2"/>
  <c r="H118" i="2" s="1"/>
  <c r="I119" i="2"/>
  <c r="I118" i="2" s="1"/>
  <c r="D90" i="2" l="1"/>
  <c r="E79" i="2"/>
  <c r="F79" i="2"/>
  <c r="G79" i="2"/>
  <c r="H79" i="2"/>
  <c r="I79" i="2"/>
  <c r="D79" i="2"/>
  <c r="E76" i="2"/>
  <c r="E75" i="2" s="1"/>
  <c r="F76" i="2"/>
  <c r="F75" i="2" s="1"/>
  <c r="G76" i="2"/>
  <c r="G75" i="2" s="1"/>
  <c r="H76" i="2"/>
  <c r="H75" i="2" s="1"/>
  <c r="I76" i="2"/>
  <c r="I75" i="2" s="1"/>
  <c r="D76" i="2"/>
  <c r="D75" i="2" s="1"/>
  <c r="G59" i="2"/>
  <c r="G51" i="2" s="1"/>
  <c r="E35" i="2"/>
  <c r="F35" i="2"/>
  <c r="G35" i="2"/>
  <c r="H35" i="2"/>
  <c r="I35" i="2"/>
  <c r="D35" i="2"/>
  <c r="F33" i="2"/>
  <c r="G33" i="2"/>
  <c r="H33" i="2"/>
  <c r="I33" i="2"/>
  <c r="D33" i="2"/>
  <c r="E33" i="2"/>
  <c r="E49" i="2"/>
  <c r="G49" i="2"/>
  <c r="H49" i="2"/>
  <c r="I49" i="2"/>
  <c r="D49" i="2"/>
  <c r="E47" i="2"/>
  <c r="F47" i="2"/>
  <c r="F46" i="2" s="1"/>
  <c r="G47" i="2"/>
  <c r="H47" i="2"/>
  <c r="I47" i="2"/>
  <c r="D47" i="2"/>
  <c r="H46" i="2" l="1"/>
  <c r="I46" i="2"/>
  <c r="G46" i="2"/>
  <c r="E46" i="2"/>
  <c r="D46" i="2"/>
  <c r="F17" i="2" l="1"/>
  <c r="H17" i="2"/>
  <c r="D17" i="2"/>
  <c r="F42" i="2"/>
  <c r="H42" i="2"/>
  <c r="D42" i="2"/>
  <c r="I43" i="2"/>
  <c r="I42" i="2" s="1"/>
  <c r="G43" i="2"/>
  <c r="G42" i="2" s="1"/>
  <c r="E43" i="2"/>
  <c r="E42" i="2" s="1"/>
  <c r="I40" i="2"/>
  <c r="I38" i="2" s="1"/>
  <c r="G40" i="2"/>
  <c r="G38" i="2" s="1"/>
  <c r="E40" i="2"/>
  <c r="E38" i="2" s="1"/>
  <c r="I23" i="2"/>
  <c r="G23" i="2"/>
  <c r="E23" i="2"/>
  <c r="E22" i="2"/>
  <c r="I19" i="2"/>
  <c r="G19" i="2"/>
  <c r="E19" i="2"/>
  <c r="I18" i="2"/>
  <c r="G18" i="2"/>
  <c r="E18" i="2"/>
  <c r="D16" i="2" l="1"/>
  <c r="H16" i="2"/>
  <c r="F16" i="2"/>
  <c r="E17" i="2"/>
  <c r="G17" i="2"/>
  <c r="I17" i="2"/>
  <c r="G16" i="2" l="1"/>
  <c r="I16" i="2"/>
  <c r="E16" i="2"/>
  <c r="E156" i="2"/>
  <c r="E155" i="2" s="1"/>
  <c r="F155" i="2"/>
  <c r="G155" i="2"/>
  <c r="H155" i="2"/>
  <c r="I155" i="2"/>
  <c r="D156" i="2"/>
  <c r="D155" i="2" s="1"/>
  <c r="E153" i="2"/>
  <c r="F153" i="2"/>
  <c r="G153" i="2"/>
  <c r="H153" i="2"/>
  <c r="I153" i="2"/>
  <c r="D153" i="2"/>
  <c r="E148" i="2"/>
  <c r="F148" i="2"/>
  <c r="G148" i="2"/>
  <c r="H148" i="2"/>
  <c r="I148" i="2"/>
  <c r="D148" i="2"/>
  <c r="E145" i="2"/>
  <c r="E144" i="2" s="1"/>
  <c r="F145" i="2"/>
  <c r="F144" i="2" s="1"/>
  <c r="G145" i="2"/>
  <c r="G144" i="2" s="1"/>
  <c r="H145" i="2"/>
  <c r="H144" i="2" s="1"/>
  <c r="I145" i="2"/>
  <c r="I144" i="2" s="1"/>
  <c r="D145" i="2"/>
  <c r="D144" i="2" s="1"/>
  <c r="E137" i="2"/>
  <c r="F137" i="2"/>
  <c r="G137" i="2"/>
  <c r="H137" i="2"/>
  <c r="I137" i="2"/>
  <c r="D137" i="2"/>
  <c r="E132" i="2"/>
  <c r="F132" i="2"/>
  <c r="G132" i="2"/>
  <c r="H132" i="2"/>
  <c r="I132" i="2"/>
  <c r="D132" i="2"/>
  <c r="E126" i="2"/>
  <c r="F126" i="2"/>
  <c r="G126" i="2"/>
  <c r="H126" i="2"/>
  <c r="I126" i="2"/>
  <c r="D126" i="2"/>
  <c r="E124" i="2"/>
  <c r="F124" i="2"/>
  <c r="F123" i="2" s="1"/>
  <c r="G124" i="2"/>
  <c r="H124" i="2"/>
  <c r="I124" i="2"/>
  <c r="D124" i="2"/>
  <c r="I123" i="2" l="1"/>
  <c r="G123" i="2"/>
  <c r="E123" i="2"/>
  <c r="D123" i="2"/>
  <c r="H123" i="2"/>
  <c r="H147" i="2"/>
  <c r="G147" i="2"/>
  <c r="E147" i="2"/>
  <c r="D147" i="2"/>
  <c r="I147" i="2"/>
  <c r="F147" i="2"/>
  <c r="E88" i="2"/>
  <c r="E87" i="2" s="1"/>
  <c r="F88" i="2"/>
  <c r="F87" i="2" s="1"/>
  <c r="G88" i="2"/>
  <c r="G87" i="2" s="1"/>
  <c r="H88" i="2"/>
  <c r="H87" i="2" s="1"/>
  <c r="I88" i="2"/>
  <c r="I87" i="2" s="1"/>
  <c r="I177" i="2" s="1"/>
  <c r="D88" i="2"/>
  <c r="D87" i="2" s="1"/>
  <c r="E78" i="2"/>
  <c r="F78" i="2"/>
  <c r="G78" i="2"/>
  <c r="H78" i="2"/>
  <c r="I78" i="2"/>
  <c r="D78" i="2"/>
  <c r="G177" i="2" l="1"/>
  <c r="E177" i="2"/>
  <c r="D177" i="2"/>
  <c r="H177" i="2"/>
  <c r="F177" i="2"/>
</calcChain>
</file>

<file path=xl/sharedStrings.xml><?xml version="1.0" encoding="utf-8"?>
<sst xmlns="http://schemas.openxmlformats.org/spreadsheetml/2006/main" count="248" uniqueCount="244">
  <si>
    <t xml:space="preserve">          Основное мероприятие: "Содержание автомобильных дорог общего пользования местного значения и инженерных сооружений на них"</t>
  </si>
  <si>
    <t xml:space="preserve">          Основное мероприятие: "Мероприятия по ремонту и капитальному ремонту автомобильных дорог общего пользования местного значения и искусственных сооружений на них"</t>
  </si>
  <si>
    <t>5700000000</t>
  </si>
  <si>
    <t xml:space="preserve">          Основное мероприятие: "Капитальный ремонт муниципального жилищного фонда"</t>
  </si>
  <si>
    <t xml:space="preserve">            Капитальный ремонт муниципального жилищного фонда</t>
  </si>
  <si>
    <t xml:space="preserve">            Обеспечение деятельности подведомственных детских дошкольных учреждений за счет доходов от оказания платных услуг</t>
  </si>
  <si>
    <t xml:space="preserve">            Организация и проведение единого государственного экзамена подведомственных учреждений</t>
  </si>
  <si>
    <t xml:space="preserve">            Субвенции бюджетам муниципальных образований Приморского края на 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 Приморского края</t>
  </si>
  <si>
    <t xml:space="preserve">          Основное мероприятие: Укрепление материально-технической базы учреждений</t>
  </si>
  <si>
    <t xml:space="preserve">          Основное мероприятие: "Организация работы детских оздоровительных лагерей с дневным пребыванием детей"</t>
  </si>
  <si>
    <t xml:space="preserve">            Оплата труда воспитателей, педагогов-организаторов и услуг по приготовлению пищи</t>
  </si>
  <si>
    <t xml:space="preserve">            Приобретение товаров для укрепления материально-технической базы пришкольных лагерей</t>
  </si>
  <si>
    <t xml:space="preserve">            Витаминизация детского питания (приобретение соков)</t>
  </si>
  <si>
    <t xml:space="preserve">          Основное мероприятие: "Организация трудоустройства несовершеннолетних граждан"</t>
  </si>
  <si>
    <t xml:space="preserve">            Оплата труда несовершеннолетних граждан</t>
  </si>
  <si>
    <t xml:space="preserve">          Основное мероприятие: "Участие творческих коллективов в краевых и региональных мероприятиях"</t>
  </si>
  <si>
    <t xml:space="preserve">            Участие творческих коллективов в краевых, региональных и в районных мероприятиях</t>
  </si>
  <si>
    <t xml:space="preserve">            Субсидии на комплектование книжного фонда и обеспечение информационно-техническим оборудованием за счёт краевого бюджета</t>
  </si>
  <si>
    <t xml:space="preserve">            Комплектование книжного фонда и обеспечение информационно-техническим оборудованием за счёт местного бюджета</t>
  </si>
  <si>
    <t>56004S2540</t>
  </si>
  <si>
    <t xml:space="preserve">          Основное мероприятие: "Предоставление социальных выплат молодым семьям - участникам программы для приобретения (строительства) стандартного жилья"</t>
  </si>
  <si>
    <t xml:space="preserve">            Предоставление социальных выплат молодым семьям - участникам программы для приобретения (строительства) стандартного жилья за счёт местного, краевого и федерального бюджетов</t>
  </si>
  <si>
    <t>33001L4970</t>
  </si>
  <si>
    <t>Наименование</t>
  </si>
  <si>
    <t>Целевая статья</t>
  </si>
  <si>
    <t>2023 год</t>
  </si>
  <si>
    <t xml:space="preserve">к решению Думы </t>
  </si>
  <si>
    <t>Тернейского муниципального округа</t>
  </si>
  <si>
    <t>(рублей)</t>
  </si>
  <si>
    <t xml:space="preserve">            Иные межбюджетные трансферты бюджетам муниципальных образований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</si>
  <si>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 xml:space="preserve">            Обеспечение деятельности подведомственных детских дошкольных учреждений за счёт субвенции на обеспечение государственных гарантий реализации прав на получение общедоступного и бесплатного дошкольного образования</t>
  </si>
  <si>
    <t>Субсидии бюджетам муниципальных образований Приморского края на приобретение музыкальных инструментов и художественного инвентаря для учреждений дополнительного образования детей в сфере культуры</t>
  </si>
  <si>
    <t xml:space="preserve">        Муниципальная программа "Содействие развитию коренных малочисленных народов Севера, проживающих в Тернейском муниципальном округе" на 2019-2023 годы</t>
  </si>
  <si>
    <t xml:space="preserve">        Муниципальная программа "Модернизация дорожной сети и повышение безопасности дорожного движения на территории  Тернейского муниципального округа " на 2021 - 2023 годы</t>
  </si>
  <si>
    <t xml:space="preserve">            Содержание автомобильных дорог общего пользования местного значения и инженерных сооружений на них  в п.Терней Тернейского муниципального округа</t>
  </si>
  <si>
    <t xml:space="preserve">            Содержание автомобильных дорог общего пользования местного значения и инженерных сооружений на них  в п.Пластун Тернейского муниципального округа</t>
  </si>
  <si>
    <t xml:space="preserve">            Содержание автомобильных дорог общего пользования местного значения и инженерных сооружений на них  в п.Светлая  Тернейского муниципального округа</t>
  </si>
  <si>
    <t xml:space="preserve">            Содержание автомобильных дорог общего пользования местного значения и инженерных сооружений на них  в с.Амгу,с.Максимовка, с.Усть-Соболевка  Тернейского муниципального округа</t>
  </si>
  <si>
    <t xml:space="preserve">            Содержание автомобильных дорог общего пользования местного значения и инженерных сооружений на них  в с.Малая Кема   Тернейского муниципального округа</t>
  </si>
  <si>
    <t xml:space="preserve">            Содержание автомобильных дорог общего пользования местного значения и инженерных сооружений на них  в с.Перетычиха, с.Единка   Тернейского муниципального округа</t>
  </si>
  <si>
    <t xml:space="preserve">            Содержание пешеходных переходов  и тротуаров в пгт. Пластун   Тернейского муниципального округа</t>
  </si>
  <si>
    <t xml:space="preserve">            Содержание сети уличного освещения на дорогах общего пользования в пгт. Пластун   Тернейского муниципального округа</t>
  </si>
  <si>
    <t xml:space="preserve">        Обеспечение деятельности дворцов, домов культуры и других учреждений культуры за счёт местного бюджета</t>
  </si>
  <si>
    <t xml:space="preserve">           Обеспечение деятельности дворцов, домов культуры и других учреждений культуры за счёт доходов от платных услуг</t>
  </si>
  <si>
    <t xml:space="preserve">Обеспечение деятельности подведомственных библиотечных учреждений за счёт местного бюджета </t>
  </si>
  <si>
    <t xml:space="preserve">           Обеспечение деятельности подведомственных библиотечных учреждений  за счёт доходов от платных услуг</t>
  </si>
  <si>
    <t xml:space="preserve">          Основное мероприятие: " Уличное освещение "</t>
  </si>
  <si>
    <t xml:space="preserve">        Муниципальная программа "Охрана окружающей среды Тернейского муниципального округа на 2021 - 2023 годы"</t>
  </si>
  <si>
    <t xml:space="preserve">        Муниципальная программа "Обеспечение населения Тернейского муниципального округа  твёрдым топливом на 2021-2023годы"</t>
  </si>
  <si>
    <t xml:space="preserve">          Основное мероприятие: "Предоставление субсидий из бюджета Тернейского муниципального округа  на возмещение выпадающих доходов в связи с обеспечением населения твёрдым топливом (дровами)"</t>
  </si>
  <si>
    <t>19001S2620</t>
  </si>
  <si>
    <t xml:space="preserve">        Муниципальная программа " Обеспечение жильем молодых семей Тернейского муниципального округа на период 2013 - 2027 годы"</t>
  </si>
  <si>
    <t>56007S2480</t>
  </si>
  <si>
    <t>Всго, рублей</t>
  </si>
  <si>
    <t>5600842700</t>
  </si>
  <si>
    <t>ИТОГО</t>
  </si>
  <si>
    <t xml:space="preserve">        Муниципальная программа "Развитие физической культуры и спорта в Тернейском муниципальном округе " на 2021-2027 годы</t>
  </si>
  <si>
    <t xml:space="preserve">          Основное мероприятие: "Создание условий для привлечения населения Тернейского муиципального округа к занятиям физической культурой и спортом"</t>
  </si>
  <si>
    <t>1700200000</t>
  </si>
  <si>
    <t>56004L4670</t>
  </si>
  <si>
    <t>в т.ч. за счёт средст местного бюджета</t>
  </si>
  <si>
    <t>Софинансирование на  приобретение музыкальных инструментов и художественного инвентаря для учреждений дополнительного образования детей в сфере культуры</t>
  </si>
  <si>
    <t xml:space="preserve">          Основное мероприятие: Обеспечение деятельности подведомственных детских дошкольных учреждений</t>
  </si>
  <si>
    <t>1500100000</t>
  </si>
  <si>
    <t>1500120700</t>
  </si>
  <si>
    <t xml:space="preserve">            Обеспечение деятельности подведомственных детских дошкольных учреждений за счёт местного бюджета</t>
  </si>
  <si>
    <t>1500120990</t>
  </si>
  <si>
    <t>1500193070</t>
  </si>
  <si>
    <t>2024 год</t>
  </si>
  <si>
    <t>1500200000</t>
  </si>
  <si>
    <t>1500220080</t>
  </si>
  <si>
    <t xml:space="preserve">            Обеспечение деятельности подведомственных общеобразовательных учреждений за счёт местного бюджета</t>
  </si>
  <si>
    <t>1500221990</t>
  </si>
  <si>
    <t>1500253030</t>
  </si>
  <si>
    <t xml:space="preserve">            Обеспечение деятельности подведомственных общеобразовательных учреждений за счёт субвенции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</si>
  <si>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1500293060</t>
  </si>
  <si>
    <t>1500293150</t>
  </si>
  <si>
    <t xml:space="preserve">            Субвенции бюджетам муниципальных образований Приморского на 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образовательных организациях </t>
  </si>
  <si>
    <t>15002R3040</t>
  </si>
  <si>
    <t xml:space="preserve">          Основное мероприятие:Обеспечение деятельности подведомственных учреждений дополнительного образования</t>
  </si>
  <si>
    <t xml:space="preserve"> Обеспечение деятельности подведомственных учреждений дополнительного образования за счёт платных услуг</t>
  </si>
  <si>
    <t>1500600000</t>
  </si>
  <si>
    <t>1500623700</t>
  </si>
  <si>
    <t>Обеспечение деятельности подведомственных учреждений дополнительного образования за счёт местного бюджета</t>
  </si>
  <si>
    <t>1500623990</t>
  </si>
  <si>
    <t xml:space="preserve">          Основное мероприятие: Обеспечение деятельности учебно-методических кабинетов, централизованных бухгалтерий, групп хозяйственного обслуживания учреждений</t>
  </si>
  <si>
    <t>Обеспечение деятельности учебно-методических кабинетов, централизованных бухгалтерий, групп хозяйственного обслуживания учреждений за счёт местного бюджета</t>
  </si>
  <si>
    <t>1500700000</t>
  </si>
  <si>
    <t>1500745990</t>
  </si>
  <si>
    <t>Субвенции бюджетам муниципальных образований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</t>
  </si>
  <si>
    <t>150E100000</t>
  </si>
  <si>
    <t>150E193140</t>
  </si>
  <si>
    <t xml:space="preserve">          Основное мероприятие: " Благоустройство дворовых территорий многоквартирных жилых домов "</t>
  </si>
  <si>
    <t>1700300000</t>
  </si>
  <si>
    <t xml:space="preserve">            Уличное освещение</t>
  </si>
  <si>
    <t>1700100000</t>
  </si>
  <si>
    <t xml:space="preserve">          Основное мероприятие: " Устройство и содержание объектов благоустройства и их элементов"</t>
  </si>
  <si>
    <t xml:space="preserve">            Устройство и содержание объектов благоустройства и их элементов</t>
  </si>
  <si>
    <t xml:space="preserve">          Основное мероприятие: "Привлечение специалистов для работы в сфере образования Тернейского муниципального округа"</t>
  </si>
  <si>
    <t xml:space="preserve">            Привлечение специалистов для работы в сфере образования (единовременные выплаты, компенсация расходов к месту обучения, аренда жилых помещений)</t>
  </si>
  <si>
    <t>1500500000</t>
  </si>
  <si>
    <t>1500500320</t>
  </si>
  <si>
    <t xml:space="preserve">          Основное мероприятие:Реализация национального проекта "Образование", федерального проекта"Современная школа"
 </t>
  </si>
  <si>
    <t>150E152300</t>
  </si>
  <si>
    <t xml:space="preserve">            Благоустройство дворовой территории пгт. Пластун ул. Лермонтова, д.14 за счёт субсидии на поддержку муниципальных программ по благоустройству территорий муниципальных образований Приморского края</t>
  </si>
  <si>
    <t xml:space="preserve">            Благоустройство дворовой территории пгт. Пластун ул. Лермонтова, д.14 софинансирование за счёт местного бюджета</t>
  </si>
  <si>
    <t xml:space="preserve">            Благоустройство дворовой территории пгт. Пластун ул. Лермонтова, д.6 за счёт субсидии на поддержку муниципальных программ по благоустройству территорий муниципальных образований Приморского края</t>
  </si>
  <si>
    <t xml:space="preserve">            Благоустройство дворовой территории пгт. Пластун ул. Лермонтова, д.12 за счёт субсидии на поддержку муниципальных программ по благоустройству территорий муниципальных образований Приморского края</t>
  </si>
  <si>
    <t xml:space="preserve">            Благоустройство дворовой территории пгт. Пластун ул. Лермонтова, д.6 софинансирование за счёт местного бюджета</t>
  </si>
  <si>
    <t xml:space="preserve">            Основное мероприятие: " Благоустройство общественных территорий "</t>
  </si>
  <si>
    <t xml:space="preserve">            Благоустройство дворовой территории пгт. Пластун ул. Лермонтова, д.12 софинансирование за счёт местного бюджета</t>
  </si>
  <si>
    <t xml:space="preserve">            Благоустройство общественной территории с. Малая Кема, ул.Спортивная,10 за счёт субсидии на поддержку муниципальных программ по благоустройству территорий муниципальных образований Приморского края</t>
  </si>
  <si>
    <t xml:space="preserve">            Благоустройство общественной территории с.Самарга, ул.Береговая,15за счёт субсидии на поддержку муниципальных программ по благоустройству территорий муниципальных образований Приморского края</t>
  </si>
  <si>
    <t xml:space="preserve">            Благоустройство общественной территории пгт.Пластун, ул. Лермонтова,37 за счёт субсидии на поддержку муниципальных программ по благоустройству территорий муниципальных образований Приморского края</t>
  </si>
  <si>
    <t xml:space="preserve">            Благоустройство общественной территории с. Малая Кема, ул.Спортивная,10 софинансирование за счёт местного бюджета</t>
  </si>
  <si>
    <t xml:space="preserve">            Благоустройство общественной территории с.Самарга, ул.Береговая,15 софинансирование за счёт местного бюджета</t>
  </si>
  <si>
    <t xml:space="preserve">            Благоустройство общественной территории пгт.Пластун, ул. Лермонтова,37 софинансирование за счёт местного бюджета</t>
  </si>
  <si>
    <t xml:space="preserve">          Основное мероприятие: Ликвидация несанкционированных свалок</t>
  </si>
  <si>
    <t xml:space="preserve">            Ликвидация несанкционированных свалок</t>
  </si>
  <si>
    <t>1800200000</t>
  </si>
  <si>
    <t>1800206023</t>
  </si>
  <si>
    <t>Субсидии на возмещение выпадающих доходов организациям, оказывающим услуги по снабжению населения твёрдым топливом, для стабилизации работы за счёт краевого бюджета</t>
  </si>
  <si>
    <t>1900192620</t>
  </si>
  <si>
    <t xml:space="preserve">            Софинансирование с местного бюджета на предоставление субсидий из бюджета Тернейского муниципального округа на возмещение выпадающих доходов в связи с обеспечением населения твёрдым топливом (дровами)</t>
  </si>
  <si>
    <t xml:space="preserve">            Содержание автомобильных дорог общего пользования местного значения и инженерных сооружений на них Тернейского муниципального округа</t>
  </si>
  <si>
    <t xml:space="preserve">            Ремонт автомобильной дороги общего пользования местного значения Тернейского муниципального округа</t>
  </si>
  <si>
    <t xml:space="preserve">        Муниципальная программа "Капитальный ремонт муниципального жилищного фонда Тернейского муниципального округа на период 2022 - 2024"</t>
  </si>
  <si>
    <t xml:space="preserve">            Оплата наборов продуктов питания для организации 2-х разового питания в детских оздоровительных лагерях с дневным пребыванием детей и  выплата компенсации родителям (законным предствавителям) части расходов на оплату стоимости путёвки (Субвенции на организацию и обеспечение оздоровления и отдыха детей Приморского края за исключением организации отдыха детей в каникулярное время)</t>
  </si>
  <si>
    <t xml:space="preserve">            Обеспечение пожарной безопасности в населённых пунктах: обновление и обустройство минерализованных полос для предотвращения перехода природных пожаров на территории населённых пунктов .Обеспечение пожарной безопасности на границе земель госземзапаса с лесами Тернейского муниципального округа.</t>
  </si>
  <si>
    <t xml:space="preserve">        Муниципальная программа "Комплексные меры противодействия злоупотреблению наркотикам и их незаконному обороту в Тернейском муниципальном округе" на 2021 - 2025 годы</t>
  </si>
  <si>
    <t xml:space="preserve">          Основное мероприятие: Обеспечение организационно-методической помощи</t>
  </si>
  <si>
    <t>4600000000</t>
  </si>
  <si>
    <t>4600100000</t>
  </si>
  <si>
    <t>4600104203</t>
  </si>
  <si>
    <t xml:space="preserve">          Основное мероприятие: Совершенствование работы по комплексной профилактике распространения наркомании и связанных с ней правонарушений</t>
  </si>
  <si>
    <t xml:space="preserve">          Основное мероприятие: "Организация и проведение культурно-массовых мероприятий в Тернейском муниципальном округе"</t>
  </si>
  <si>
    <t xml:space="preserve">            Организация и проведение культурно-массовых мероприятий в Тернейском муниципальном округе</t>
  </si>
  <si>
    <t>5600200000</t>
  </si>
  <si>
    <t>5600240991</t>
  </si>
  <si>
    <t xml:space="preserve">            Субсидии бюджетам муниципальных образований Приморского края на обеспечение развития и укрепления материально-технической базы домов культуры в населенных пунктах с числом жителей до 50 тысяч человек, включая софинансирование с местного бюджета</t>
  </si>
  <si>
    <t xml:space="preserve">  </t>
  </si>
  <si>
    <t>Муниципальная программа  "Формирование современной городской среды Тернейского муниципального округа на 2021 - 2027 годы"</t>
  </si>
  <si>
    <t xml:space="preserve">        Муниципальная программа "Развитие культуры и туризма в Тернейском муниципальном округе на период 2018 - 2027 годы"</t>
  </si>
  <si>
    <t xml:space="preserve">Приложение №6    </t>
  </si>
  <si>
    <t xml:space="preserve">            Основное мероприятие: "Обеспечение деятельности дворцов, домов культуры и других учреждений культуры "</t>
  </si>
  <si>
    <t xml:space="preserve">             Основные мероприятие: "Обеспечение деятельности подведомственных библиотечных учреждений"</t>
  </si>
  <si>
    <t>п/н</t>
  </si>
  <si>
    <t xml:space="preserve">            Основное мероприятие:Обеспечение деятельности подведомственных общеобразовательных учреждений</t>
  </si>
  <si>
    <t xml:space="preserve">        Муниципальная программа "Развитие образования Тернейского муниципального округа " на 2021 - 2025 годы</t>
  </si>
  <si>
    <t xml:space="preserve">          Основное мероприятие: Предоставление субсидий некоммерческим организациям - общинам коренных малочисленных народов Севера, Сибири, Дальнего востока, зарегистрированным и проживающим в Тернейском муниципальном округе, на строительство и ремонт жилых помещений за счёт местного, краевого и федерального бюджетов</t>
  </si>
  <si>
    <t xml:space="preserve">          Основное мероприятие: "Обеспечение пожарной безопасности на территории Тернейского муниципального округа"</t>
  </si>
  <si>
    <t xml:space="preserve">Расходы  бюджета Тернейского муниципального округа на 2023 год и плановый период 2024 и 2025 годов по финансовому обеспечению муниципальных программ </t>
  </si>
  <si>
    <t>2025 год</t>
  </si>
  <si>
    <t xml:space="preserve">            Организация распространения в рамках проводимых профилактических мероприятий печатной продукции, средств наглядной агитации, направленных на противодействие наркомании</t>
  </si>
  <si>
    <t xml:space="preserve">            Проведение мероприятий антинаркотической направленности (приобретение призов для игровых программ и викторин, тематическое оформление мероприятий, создание и распространение средств наглядной агитации)</t>
  </si>
  <si>
    <t xml:space="preserve">        Муниципальная программа "Профилактика экстремизма и терроризма, а также минимизация и (или) ликвидация последствий проявлений терроризма и экстремизма на территории Тернейского муниципального округа  на период  2023-2025 годы"</t>
  </si>
  <si>
    <t xml:space="preserve">          Основное мероприятие: Организация подготовки проектов, изготовление, приобретение буклетов, плакатов, памяток и рекомендаций для учреждений, предприятий, организаций, расположенных на территории Тернейского муниципального округа, по антитеррористической и экстремистстской тематике</t>
  </si>
  <si>
    <t>Организация подготовки проектов, изготовление, приобретение буклетов, плакатов, памяток и рекомендаций для учреждений, предприятий, организаций, расположенных на территории Тернейского муниципального округа, по антитеррористической и экстремистстской тематике</t>
  </si>
  <si>
    <t xml:space="preserve">          Основное мероприятие: Организация оснащения объектов (территорий) современными техническими средствами и системами для воспрепятствования неправомерному проникновению на объекты (территории)</t>
  </si>
  <si>
    <t>"Приобретение и монтаж TVI системы видеонаблюдения" по адресу: п.Терней, (парковая зона, ледовый городок)</t>
  </si>
  <si>
    <t>"Приобретение и монтаж TVI системы видеонаблюдения" по адресу: п.Пластун, (площадка ГТО, скейт-парк)</t>
  </si>
  <si>
    <t xml:space="preserve">          Поощрение добровольных пожарных дружин</t>
  </si>
  <si>
    <t xml:space="preserve">           Муниципальная поддержка общественной организации " Добровольная пожарная охрана": Приобретение средств индивидуальной защиты, технических средств тушения пожаров</t>
  </si>
  <si>
    <t xml:space="preserve">          Обустройство искусственных пожарных водоемов объемом 54 м3 в населенных пунктах в нормативном радиусе 200 метров от социально значимых объектов</t>
  </si>
  <si>
    <t xml:space="preserve">          Содержание  пожарных водоёмов</t>
  </si>
  <si>
    <t xml:space="preserve">          Основное мероприятие: Создание условий для организации добровольной пожарной охраны на территории Тернейского муниципального округа</t>
  </si>
  <si>
    <t>Установка объекта (пожарного бокса в с.Усть-Соболевка, в том числе разработка проектно-сметной документации) (за счет субсидии из краевого бюджета)</t>
  </si>
  <si>
    <t>Установка объекта (пожарного бокса в с.Усть-Соболевка, в том числе разработка проектно-сметной документации) (софинансирование местный бюджет)</t>
  </si>
  <si>
    <t>67004S2660</t>
  </si>
  <si>
    <t xml:space="preserve">          Содержание автомобильной дороги общего пользования местного значения и инженерных сооружений на них Амгу - Максимовка</t>
  </si>
  <si>
    <t xml:space="preserve">          Содержание автомобильных дорог общего пользования местного значения и инженерных сооружений на них в с. Самарга, с. Агзу Тернейского муниципального округа</t>
  </si>
  <si>
    <t xml:space="preserve">          Ремонт автомобильных дорог общего пользования местного значения и инженерных сооружений на них в пгт. Терней Тернейского муниципального округа</t>
  </si>
  <si>
    <t xml:space="preserve">          Ремонт автомобильных дорог общего пользования местного значения и инженерных сооружений на них в пгт. Пластун Тернейского муниципального округа</t>
  </si>
  <si>
    <t xml:space="preserve">          Ремонт автомобильных дорог общего пользования местного значения и инженерных сооружений на них в пгт. Светлая Тернейского муниципального округа</t>
  </si>
  <si>
    <t xml:space="preserve">          Ремонт автомобильных дорог общего пользования местного значения и инженерных сооружений на них в с. Амгу, с. Максимовка, с. Усть-соболевка Тернейского муниципального округа.</t>
  </si>
  <si>
    <t xml:space="preserve">          Ремонт моста по ул. Школьная в с. Перетычиха Тернейского муниципального округа</t>
  </si>
  <si>
    <t xml:space="preserve">          Ремонт моста по ул. Юбилейная в пгт.Терней Тернейского муниципального округа</t>
  </si>
  <si>
    <t xml:space="preserve">          Ремонт автомобильной дороги Амгу-Максимовка км 34-39.265 в Тернейском муниципальном округе Приморского края (ремонт мостов на км 34+400 км 35+300 км 37+270 км 38+200, труб на км 34+700, км 35+950 км 36+700 км 37+700 км 38+100)( за счет субсидии на проектирование, строительство, реконструкция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за счет средств дорожного фонда Приморского края)</t>
  </si>
  <si>
    <t xml:space="preserve">           Софиннсирование с местного бюджета на ремонт автомобильной дороги Амгу-Максимовка км 34-39.265 в Тернейском муниципальном округе Приморского края (ремонт мостов на км 34+400 км 35+300 км 37+270 км 38+200, труб на км 34+700, км 35+950 км 36+700 км 37+700 км 38+100)</t>
  </si>
  <si>
    <t>40002S2250</t>
  </si>
  <si>
    <t xml:space="preserve">            Содержание и ремонт пешеходных переходов  и тротуаров в пгт.Терней   Тернейского муниципального округа</t>
  </si>
  <si>
    <t xml:space="preserve">            Устройство уличного освещения в пгт. Пластун Тернейского муниципального округа (ул. Чапаева, ул.Гидростроителей, ул. Стахановская)</t>
  </si>
  <si>
    <t xml:space="preserve">            Разработка комплексной схемы организации дорожного движения Тернейского муниципального округа</t>
  </si>
  <si>
    <t xml:space="preserve">        Муниципальная программа "Внесение в Единый государственный реестр недвижимости сведений о границах территориальных зон населённых пунктов  Тернейского муниципального округа" на  2022 - 2024 годы</t>
  </si>
  <si>
    <t xml:space="preserve">          Основное мероприятие: "Обеспечение проведения землеустроительных работ по описанию местоположения границ территориальных зон в населённых пунктах Тернейского муниципального округа"</t>
  </si>
  <si>
    <t>Обеспечение проведения землеустроительных работ по описанию местоположения границ территориальных зон в населённых пунктах Тернейского муниципального округа</t>
  </si>
  <si>
    <t xml:space="preserve">            Благоустройство дворовой территории пгт. Пластун ул. Третий квартал, д.4 за счёт субсидии на поддержку муниципальных программ по благоустройству территорий муниципальных образований Приморского края</t>
  </si>
  <si>
    <t xml:space="preserve"> Благоустройство дворовой территории пгт. Пластун ул. Третий квартал, д. 4 софинансирование за счёт местного бюджета</t>
  </si>
  <si>
    <t xml:space="preserve">            Благоустройство дворовой территории пгт. Пластун ул. Пушкина, д. 5А за счёт субсидии на поддержку муниципальных программ по благоустройству территорий муниципальных образований Приморского края</t>
  </si>
  <si>
    <t xml:space="preserve">            Благоустройство дворовой территории пгт. Пластун ул. Пушкина, д. 5А софинансирование за счёт местного бюджета</t>
  </si>
  <si>
    <t>17003S2610</t>
  </si>
  <si>
    <t>17003S2611</t>
  </si>
  <si>
    <t>17003S2612</t>
  </si>
  <si>
    <t>17003S2614</t>
  </si>
  <si>
    <t>17003S2615</t>
  </si>
  <si>
    <t xml:space="preserve">            Благоустройство общественной территории с. Перетычиха, ул.Школьная,34 за счёт субсидии на поддержку муниципальных программ по благоустройству территорий муниципальных образований Приморского края</t>
  </si>
  <si>
    <t xml:space="preserve">            Благоустройство общественной территории с. Перетычиха, ул.Школьная,34 софинансирование за счёт местного бюджета</t>
  </si>
  <si>
    <t xml:space="preserve"> Устройство детской игровой площадки Ориентир: 28,5м северо-восточнее ориентира за пределами участка. Ориентир дом. Адрес ориентира: Приморский край, Тернейский район, пгт. Терней, ул. 50 лет Октября, д. 14 софинансирование за счет местного бюджета</t>
  </si>
  <si>
    <t xml:space="preserve">            Устройство детской игровой площадки Ориентир: 28,5м северо-восточнее ориентира за пределами участка. Ориентир дом. Адрес ориентира: Приморский край, Тернейский район, пгт. Терней, ул. 50 лет Октября, д. 14 за счёт субсидии на поддержку муниципальных программ по благоустройству территорий муниципальных образований Приморского края
</t>
  </si>
  <si>
    <t xml:space="preserve">            Благоустройство общественной территории с. Максимовка, ул. Лесная,2 за счёт субсидии на поддержку муниципальных программ по благоустройству территорий муниципальных образований Приморского края</t>
  </si>
  <si>
    <t xml:space="preserve">            Благоустройство общественной территории с. Максимовка, ул. Лесная,2 софинансирование за счет местного бюджета</t>
  </si>
  <si>
    <t>17004S2618</t>
  </si>
  <si>
    <t>17004S2619</t>
  </si>
  <si>
    <t>170049261К</t>
  </si>
  <si>
    <t>17004S261К</t>
  </si>
  <si>
    <t>170049261М</t>
  </si>
  <si>
    <t>17004S261М</t>
  </si>
  <si>
    <t>170049261Н</t>
  </si>
  <si>
    <t>17004S261Н</t>
  </si>
  <si>
    <t>170049261О</t>
  </si>
  <si>
    <t>17004S261О</t>
  </si>
  <si>
    <t xml:space="preserve">        Основное мероприятие: Мероприятия, связанные с деятельностью школьных клубов и иных объединений образовательных учреждений, проведение и участие общественнозначимых мероприятиях различного уровня, в том числе за счёт средств добровольных пожертвований</t>
  </si>
  <si>
    <t xml:space="preserve">         Участие учащихся общеобразовательных учреждений в общественнозначимых мероприятиях муниципального, межмуниципального, краевого, межрегионального, российского и международного уровней</t>
  </si>
  <si>
    <t>1500900000</t>
  </si>
  <si>
    <t>Обеспечение персонифицированного финансирования дополнительного образования детей</t>
  </si>
  <si>
    <t xml:space="preserve">        Муниципальная программа "Основные направления реализации молодёжной политики в Тернейском муниципальном округе на 2023-2027 годы"</t>
  </si>
  <si>
    <t xml:space="preserve">          Основное мероприятие: "Создание условий для социальной активности молодежи, для воспитания гражданственности и патриотизма"</t>
  </si>
  <si>
    <t xml:space="preserve">           Организация работы  по присуждению именных премий главы Тернейского муниципального округа </t>
  </si>
  <si>
    <t xml:space="preserve">Субсидии на приобретение и поставку спортивного инвентаря , спортивного оборудования и иного имущества для развития массового спорта </t>
  </si>
  <si>
    <t>Приобретение и поставка спортивного инвентаря , спортивного оборудования и иного имущества для развития массового спорта , софинансирование за счёт местного бюджета</t>
  </si>
  <si>
    <t>20001S2230</t>
  </si>
  <si>
    <t xml:space="preserve">Основное мероприятие: Реализация  проекта инициативного бюджетирования по направлению "Твой проект" </t>
  </si>
  <si>
    <t>Реализация общественно значимых проектов (софинансирование местный бюджет)</t>
  </si>
  <si>
    <t>56010S2360</t>
  </si>
  <si>
    <t xml:space="preserve">        Муниципальная программа "Организация летнего оздоровления, отдыха и занятости детей и подростков Тернейского муниципального округа на 2019-2023 годы"</t>
  </si>
  <si>
    <t xml:space="preserve">            Предоставление субсидий некоммерческим организациям - общинам коренных малочисленных народов Севера, Сибири, Дальнего востока, зарегистрированным и проживающим в Тернейском муниципальном округе, на строительство и ремонт  жилых  помещений за счёт местного, краевого и федерального бюджетов</t>
  </si>
  <si>
    <t xml:space="preserve">            Содержание и ремонт сети уличного освещения на дорогах общего пользования в пгт. Терней (ул. Партизанская), в населенных пунктах Тернейского муниципального округа</t>
  </si>
  <si>
    <t>Приморского края</t>
  </si>
  <si>
    <t xml:space="preserve">          Основное мероприятие: "Мероприятия по повышению безопасности дорожного движения"</t>
  </si>
  <si>
    <t>Муниципальная программа «Защита населения и территории Тернейского муниципального округа от чрезвычайных ситуаций на 2020-2024 годы.»</t>
  </si>
  <si>
    <t>Строительство средней общеобразовательной школы на 80 мест пгт.Светлая (включая  субсидии на создание новых мест в общеобразовательных организациях, расположенных в сельской местности и посёлках городского типа и софинансирование с местного бюджета)</t>
  </si>
  <si>
    <t xml:space="preserve">            Участие сборных команд  Тернейского муниципального округа в физкультурных и спортивных мероприятиях муниципального, межмуниципального ,краевого ,межрегионального, российского и международного уровней</t>
  </si>
  <si>
    <t>Иные межбюджетные трансферты  на проведение мероприятий по обеспечению деятельности советников директора по воспитанию и взаимодействию  с детскими общественными объединениями в общеобразовательных организаций</t>
  </si>
  <si>
    <t>15004L7500</t>
  </si>
  <si>
    <t xml:space="preserve">Субсидии на реализацию мероприятий по модернизации школьных систем образования  ,включая софинансирование  с местного бюджета </t>
  </si>
  <si>
    <t>15004S2340</t>
  </si>
  <si>
    <t>Софинансирование субсидии на капитальный ремонт зданий общеобразовательных учреждений.</t>
  </si>
  <si>
    <t>Субсидии на капитальный ремонт зданий общеобразовательных учреждений.</t>
  </si>
  <si>
    <t xml:space="preserve">  Основное мероприятие: Ремонт и капитальный ремонт общеобразовательных учреждений.</t>
  </si>
  <si>
    <t xml:space="preserve">          Основное мероприятие: Реализация национального проекта "Культура", Федеральный проект "Культурная среда"</t>
  </si>
  <si>
    <t>Государственная поддержка отрасли культуры (софинансирование расходных обязательств, возникающих при реализации мероприятий по модернизации муниципальных детских школ искусств по видам искусств), включая местный бюджет</t>
  </si>
  <si>
    <t>560A155192</t>
  </si>
  <si>
    <t>560A100000</t>
  </si>
  <si>
    <t>от 20.12.2022 г. № 395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</si>
</sst>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7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  <xf numFmtId="0" fontId="3" fillId="0" borderId="2">
      <alignment vertical="top" wrapText="1"/>
    </xf>
    <xf numFmtId="4" fontId="3" fillId="3" borderId="2">
      <alignment horizontal="right" vertical="top" shrinkToFit="1"/>
    </xf>
  </cellStyleXfs>
  <cellXfs count="142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0" fillId="0" borderId="0" xfId="0" applyFont="1" applyProtection="1">
      <protection locked="0"/>
    </xf>
    <xf numFmtId="0" fontId="5" fillId="0" borderId="0" xfId="0" applyFont="1" applyFill="1" applyAlignment="1">
      <alignment horizontal="right"/>
    </xf>
    <xf numFmtId="0" fontId="6" fillId="0" borderId="0" xfId="0" applyFont="1" applyProtection="1">
      <protection locked="0"/>
    </xf>
    <xf numFmtId="0" fontId="6" fillId="0" borderId="0" xfId="0" applyFont="1" applyFill="1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  <protection locked="0"/>
    </xf>
    <xf numFmtId="4" fontId="7" fillId="0" borderId="2" xfId="9" applyNumberFormat="1" applyFont="1" applyFill="1" applyProtection="1">
      <alignment horizontal="right" vertical="top" shrinkToFit="1"/>
    </xf>
    <xf numFmtId="1" fontId="7" fillId="0" borderId="2" xfId="7" applyNumberFormat="1" applyFont="1" applyFill="1" applyProtection="1">
      <alignment horizontal="center" vertical="top" shrinkToFit="1"/>
    </xf>
    <xf numFmtId="4" fontId="7" fillId="0" borderId="4" xfId="9" applyNumberFormat="1" applyFont="1" applyFill="1" applyBorder="1" applyProtection="1">
      <alignment horizontal="right" vertical="top" shrinkToFit="1"/>
    </xf>
    <xf numFmtId="1" fontId="8" fillId="0" borderId="1" xfId="20" applyNumberFormat="1" applyFont="1" applyFill="1" applyAlignment="1" applyProtection="1">
      <alignment horizontal="center" vertical="top" shrinkToFit="1"/>
    </xf>
    <xf numFmtId="4" fontId="7" fillId="0" borderId="9" xfId="9" applyNumberFormat="1" applyFont="1" applyFill="1" applyBorder="1" applyProtection="1">
      <alignment horizontal="right" vertical="top" shrinkToFit="1"/>
    </xf>
    <xf numFmtId="1" fontId="7" fillId="0" borderId="9" xfId="7" applyNumberFormat="1" applyFont="1" applyFill="1" applyBorder="1" applyProtection="1">
      <alignment horizontal="center" vertical="top" shrinkToFit="1"/>
    </xf>
    <xf numFmtId="49" fontId="7" fillId="0" borderId="9" xfId="7" applyNumberFormat="1" applyFont="1" applyFill="1" applyBorder="1" applyProtection="1">
      <alignment horizontal="center" vertical="top" shrinkToFit="1"/>
    </xf>
    <xf numFmtId="1" fontId="7" fillId="0" borderId="4" xfId="7" applyNumberFormat="1" applyFont="1" applyFill="1" applyBorder="1" applyProtection="1">
      <alignment horizontal="center" vertical="top" shrinkToFit="1"/>
    </xf>
    <xf numFmtId="1" fontId="7" fillId="0" borderId="4" xfId="20" applyNumberFormat="1" applyFont="1" applyFill="1" applyBorder="1" applyAlignment="1" applyProtection="1">
      <alignment horizontal="center" vertical="top" shrinkToFit="1"/>
    </xf>
    <xf numFmtId="0" fontId="5" fillId="0" borderId="0" xfId="0" applyFont="1" applyAlignment="1" applyProtection="1">
      <alignment horizontal="right"/>
      <protection locked="0"/>
    </xf>
    <xf numFmtId="0" fontId="7" fillId="0" borderId="5" xfId="5" applyNumberFormat="1" applyFont="1" applyFill="1" applyBorder="1" applyProtection="1">
      <alignment horizontal="center" vertical="center" wrapText="1"/>
    </xf>
    <xf numFmtId="0" fontId="7" fillId="0" borderId="2" xfId="5" applyNumberFormat="1" applyFont="1" applyFill="1" applyProtection="1">
      <alignment horizontal="center" vertical="center" wrapText="1"/>
    </xf>
    <xf numFmtId="0" fontId="9" fillId="0" borderId="0" xfId="0" applyFont="1" applyFill="1" applyAlignment="1">
      <alignment horizontal="right"/>
    </xf>
    <xf numFmtId="1" fontId="7" fillId="0" borderId="5" xfId="7" applyNumberFormat="1" applyFont="1" applyFill="1" applyBorder="1" applyProtection="1">
      <alignment horizontal="center" vertical="top" shrinkToFit="1"/>
    </xf>
    <xf numFmtId="4" fontId="7" fillId="0" borderId="5" xfId="9" applyNumberFormat="1" applyFont="1" applyFill="1" applyBorder="1" applyProtection="1">
      <alignment horizontal="right" vertical="top" shrinkToFit="1"/>
    </xf>
    <xf numFmtId="1" fontId="7" fillId="0" borderId="8" xfId="7" applyNumberFormat="1" applyFont="1" applyFill="1" applyBorder="1" applyProtection="1">
      <alignment horizontal="center" vertical="top" shrinkToFit="1"/>
    </xf>
    <xf numFmtId="4" fontId="7" fillId="0" borderId="14" xfId="9" applyNumberFormat="1" applyFont="1" applyFill="1" applyBorder="1" applyProtection="1">
      <alignment horizontal="right" vertical="top" shrinkToFit="1"/>
    </xf>
    <xf numFmtId="4" fontId="7" fillId="0" borderId="1" xfId="9" applyNumberFormat="1" applyFont="1" applyFill="1" applyBorder="1" applyProtection="1">
      <alignment horizontal="right" vertical="top" shrinkToFit="1"/>
    </xf>
    <xf numFmtId="4" fontId="7" fillId="0" borderId="10" xfId="9" applyNumberFormat="1" applyFont="1" applyFill="1" applyBorder="1" applyProtection="1">
      <alignment horizontal="right" vertical="top" shrinkToFit="1"/>
    </xf>
    <xf numFmtId="4" fontId="7" fillId="0" borderId="13" xfId="9" applyNumberFormat="1" applyFont="1" applyFill="1" applyBorder="1" applyProtection="1">
      <alignment horizontal="right" vertical="top" shrinkToFit="1"/>
    </xf>
    <xf numFmtId="0" fontId="5" fillId="0" borderId="0" xfId="0" applyFont="1" applyAlignment="1" applyProtection="1">
      <alignment horizontal="center" wrapText="1"/>
      <protection locked="0"/>
    </xf>
    <xf numFmtId="0" fontId="10" fillId="0" borderId="0" xfId="0" applyFont="1" applyProtection="1">
      <protection locked="0"/>
    </xf>
    <xf numFmtId="0" fontId="5" fillId="0" borderId="0" xfId="0" applyFont="1" applyProtection="1">
      <protection locked="0"/>
    </xf>
    <xf numFmtId="1" fontId="12" fillId="0" borderId="2" xfId="7" applyNumberFormat="1" applyFont="1" applyFill="1" applyAlignment="1" applyProtection="1">
      <alignment vertical="top" shrinkToFit="1"/>
    </xf>
    <xf numFmtId="4" fontId="5" fillId="0" borderId="4" xfId="0" applyNumberFormat="1" applyFont="1" applyFill="1" applyBorder="1" applyAlignment="1" applyProtection="1">
      <alignment vertical="top"/>
      <protection locked="0"/>
    </xf>
    <xf numFmtId="4" fontId="5" fillId="0" borderId="10" xfId="0" applyNumberFormat="1" applyFont="1" applyFill="1" applyBorder="1" applyAlignment="1" applyProtection="1">
      <alignment vertical="top"/>
      <protection locked="0"/>
    </xf>
    <xf numFmtId="4" fontId="5" fillId="0" borderId="17" xfId="0" applyNumberFormat="1" applyFont="1" applyFill="1" applyBorder="1" applyAlignment="1" applyProtection="1">
      <alignment vertical="top"/>
      <protection locked="0"/>
    </xf>
    <xf numFmtId="4" fontId="5" fillId="0" borderId="0" xfId="0" applyNumberFormat="1" applyFont="1" applyFill="1" applyAlignment="1" applyProtection="1">
      <alignment vertical="top"/>
      <protection locked="0"/>
    </xf>
    <xf numFmtId="4" fontId="5" fillId="0" borderId="18" xfId="0" applyNumberFormat="1" applyFont="1" applyFill="1" applyBorder="1" applyAlignment="1" applyProtection="1">
      <alignment vertical="top"/>
      <protection locked="0"/>
    </xf>
    <xf numFmtId="4" fontId="5" fillId="0" borderId="0" xfId="0" applyNumberFormat="1" applyFont="1" applyFill="1" applyProtection="1">
      <protection locked="0"/>
    </xf>
    <xf numFmtId="2" fontId="6" fillId="0" borderId="4" xfId="0" applyNumberFormat="1" applyFont="1" applyFill="1" applyBorder="1" applyAlignment="1" applyProtection="1">
      <alignment vertical="top"/>
      <protection locked="0"/>
    </xf>
    <xf numFmtId="0" fontId="5" fillId="0" borderId="4" xfId="0" applyFont="1" applyFill="1" applyBorder="1" applyAlignment="1" applyProtection="1">
      <alignment vertical="top"/>
      <protection locked="0"/>
    </xf>
    <xf numFmtId="0" fontId="5" fillId="0" borderId="0" xfId="0" applyFont="1" applyFill="1" applyAlignment="1" applyProtection="1">
      <alignment vertical="top"/>
      <protection locked="0"/>
    </xf>
    <xf numFmtId="0" fontId="0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1" fontId="13" fillId="0" borderId="2" xfId="7" applyNumberFormat="1" applyFont="1" applyFill="1" applyProtection="1">
      <alignment horizontal="center" vertical="top" shrinkToFit="1"/>
    </xf>
    <xf numFmtId="4" fontId="13" fillId="0" borderId="2" xfId="9" applyNumberFormat="1" applyFont="1" applyFill="1" applyProtection="1">
      <alignment horizontal="right" vertical="top" shrinkToFit="1"/>
    </xf>
    <xf numFmtId="49" fontId="14" fillId="0" borderId="4" xfId="0" applyNumberFormat="1" applyFont="1" applyFill="1" applyBorder="1" applyAlignment="1" applyProtection="1">
      <alignment horizontal="center"/>
      <protection locked="0"/>
    </xf>
    <xf numFmtId="4" fontId="14" fillId="0" borderId="4" xfId="0" applyNumberFormat="1" applyFont="1" applyFill="1" applyBorder="1" applyProtection="1">
      <protection locked="0"/>
    </xf>
    <xf numFmtId="1" fontId="13" fillId="0" borderId="8" xfId="7" applyNumberFormat="1" applyFont="1" applyFill="1" applyBorder="1" applyProtection="1">
      <alignment horizontal="center" vertical="top" shrinkToFit="1"/>
    </xf>
    <xf numFmtId="4" fontId="13" fillId="0" borderId="4" xfId="9" applyNumberFormat="1" applyFont="1" applyFill="1" applyBorder="1" applyProtection="1">
      <alignment horizontal="right" vertical="top" shrinkToFit="1"/>
    </xf>
    <xf numFmtId="1" fontId="13" fillId="0" borderId="4" xfId="7" applyNumberFormat="1" applyFont="1" applyFill="1" applyBorder="1" applyProtection="1">
      <alignment horizontal="center" vertical="top" shrinkToFit="1"/>
    </xf>
    <xf numFmtId="4" fontId="11" fillId="0" borderId="4" xfId="9" applyNumberFormat="1" applyFont="1" applyFill="1" applyBorder="1" applyProtection="1">
      <alignment horizontal="right" vertical="top" shrinkToFit="1"/>
    </xf>
    <xf numFmtId="1" fontId="13" fillId="0" borderId="4" xfId="20" applyNumberFormat="1" applyFont="1" applyFill="1" applyBorder="1" applyAlignment="1" applyProtection="1">
      <alignment horizontal="center" vertical="top" shrinkToFit="1"/>
    </xf>
    <xf numFmtId="0" fontId="7" fillId="0" borderId="14" xfId="5" applyNumberFormat="1" applyFont="1" applyFill="1" applyBorder="1" applyProtection="1">
      <alignment horizontal="center" vertical="center" wrapText="1"/>
    </xf>
    <xf numFmtId="0" fontId="13" fillId="0" borderId="13" xfId="6" applyNumberFormat="1" applyFont="1" applyFill="1" applyBorder="1" applyAlignment="1" applyProtection="1">
      <alignment vertical="center" wrapText="1"/>
    </xf>
    <xf numFmtId="0" fontId="7" fillId="0" borderId="13" xfId="6" applyNumberFormat="1" applyFont="1" applyFill="1" applyBorder="1" applyAlignment="1" applyProtection="1">
      <alignment vertical="center" wrapText="1"/>
    </xf>
    <xf numFmtId="0" fontId="13" fillId="0" borderId="22" xfId="6" applyNumberFormat="1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7" fillId="0" borderId="22" xfId="25" applyNumberFormat="1" applyFont="1" applyFill="1" applyBorder="1" applyAlignment="1" applyProtection="1">
      <alignment vertical="center" wrapText="1"/>
    </xf>
    <xf numFmtId="0" fontId="7" fillId="0" borderId="3" xfId="25" applyNumberFormat="1" applyFont="1" applyFill="1" applyBorder="1" applyAlignment="1" applyProtection="1">
      <alignment vertical="center" wrapText="1"/>
    </xf>
    <xf numFmtId="0" fontId="13" fillId="0" borderId="7" xfId="25" applyNumberFormat="1" applyFont="1" applyFill="1" applyBorder="1" applyAlignment="1" applyProtection="1">
      <alignment vertical="center" wrapText="1"/>
    </xf>
    <xf numFmtId="0" fontId="7" fillId="0" borderId="7" xfId="25" applyNumberFormat="1" applyFont="1" applyFill="1" applyBorder="1" applyAlignment="1" applyProtection="1">
      <alignment vertical="center" wrapText="1"/>
    </xf>
    <xf numFmtId="0" fontId="7" fillId="0" borderId="22" xfId="6" applyNumberFormat="1" applyFont="1" applyFill="1" applyBorder="1" applyAlignment="1" applyProtection="1">
      <alignment vertical="center" wrapText="1"/>
    </xf>
    <xf numFmtId="0" fontId="7" fillId="0" borderId="16" xfId="6" applyNumberFormat="1" applyFont="1" applyFill="1" applyBorder="1" applyAlignment="1" applyProtection="1">
      <alignment vertical="center" wrapText="1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7" fillId="0" borderId="7" xfId="25" applyNumberFormat="1" applyFont="1" applyFill="1" applyBorder="1" applyAlignment="1" applyProtection="1">
      <alignment horizontal="left" vertical="center" wrapText="1"/>
    </xf>
    <xf numFmtId="0" fontId="7" fillId="0" borderId="4" xfId="6" applyNumberFormat="1" applyFont="1" applyFill="1" applyBorder="1" applyAlignment="1" applyProtection="1">
      <alignment vertical="center" wrapText="1"/>
    </xf>
    <xf numFmtId="0" fontId="13" fillId="0" borderId="4" xfId="6" applyNumberFormat="1" applyFont="1" applyFill="1" applyBorder="1" applyAlignment="1" applyProtection="1">
      <alignment vertical="center" wrapText="1"/>
    </xf>
    <xf numFmtId="0" fontId="7" fillId="0" borderId="4" xfId="25" applyNumberFormat="1" applyFont="1" applyFill="1" applyBorder="1" applyAlignment="1" applyProtection="1">
      <alignment vertical="center" wrapText="1"/>
    </xf>
    <xf numFmtId="0" fontId="7" fillId="0" borderId="7" xfId="6" applyNumberFormat="1" applyFont="1" applyFill="1" applyBorder="1" applyAlignment="1" applyProtection="1">
      <alignment vertical="center" wrapText="1"/>
    </xf>
    <xf numFmtId="0" fontId="13" fillId="0" borderId="7" xfId="6" applyNumberFormat="1" applyFont="1" applyFill="1" applyBorder="1" applyAlignment="1" applyProtection="1">
      <alignment vertical="center" wrapText="1"/>
    </xf>
    <xf numFmtId="4" fontId="13" fillId="0" borderId="15" xfId="9" applyNumberFormat="1" applyFont="1" applyFill="1" applyBorder="1" applyProtection="1">
      <alignment horizontal="right" vertical="top" shrinkToFit="1"/>
    </xf>
    <xf numFmtId="0" fontId="7" fillId="0" borderId="14" xfId="5" applyNumberFormat="1" applyFont="1" applyFill="1" applyBorder="1" applyAlignment="1" applyProtection="1">
      <alignment horizontal="left" vertical="center" wrapText="1"/>
    </xf>
    <xf numFmtId="0" fontId="13" fillId="0" borderId="14" xfId="5" applyNumberFormat="1" applyFont="1" applyFill="1" applyBorder="1" applyAlignment="1" applyProtection="1">
      <alignment horizontal="left" vertical="center" wrapText="1"/>
    </xf>
    <xf numFmtId="0" fontId="13" fillId="0" borderId="5" xfId="5" applyNumberFormat="1" applyFont="1" applyFill="1" applyBorder="1" applyProtection="1">
      <alignment horizontal="center" vertical="center" wrapText="1"/>
    </xf>
    <xf numFmtId="4" fontId="13" fillId="0" borderId="2" xfId="5" applyNumberFormat="1" applyFont="1" applyFill="1" applyProtection="1">
      <alignment horizontal="center" vertical="center" wrapText="1"/>
    </xf>
    <xf numFmtId="4" fontId="7" fillId="0" borderId="2" xfId="5" applyNumberFormat="1" applyFont="1" applyFill="1" applyProtection="1">
      <alignment horizontal="center" vertical="center" wrapText="1"/>
    </xf>
    <xf numFmtId="4" fontId="7" fillId="0" borderId="5" xfId="5" applyNumberFormat="1" applyFont="1" applyFill="1" applyBorder="1" applyProtection="1">
      <alignment horizontal="center" vertical="center" wrapText="1"/>
    </xf>
    <xf numFmtId="49" fontId="13" fillId="0" borderId="9" xfId="7" applyNumberFormat="1" applyFont="1" applyFill="1" applyBorder="1" applyProtection="1">
      <alignment horizontal="center" vertical="top" shrinkToFit="1"/>
    </xf>
    <xf numFmtId="4" fontId="13" fillId="0" borderId="5" xfId="9" applyNumberFormat="1" applyFont="1" applyFill="1" applyBorder="1" applyProtection="1">
      <alignment horizontal="right" vertical="top" shrinkToFit="1"/>
    </xf>
    <xf numFmtId="0" fontId="11" fillId="0" borderId="14" xfId="5" applyNumberFormat="1" applyFont="1" applyFill="1" applyBorder="1" applyAlignment="1" applyProtection="1">
      <alignment horizontal="left" vertical="center" wrapText="1"/>
    </xf>
    <xf numFmtId="0" fontId="11" fillId="0" borderId="5" xfId="5" applyNumberFormat="1" applyFont="1" applyFill="1" applyBorder="1" applyProtection="1">
      <alignment horizontal="center" vertical="center" wrapText="1"/>
    </xf>
    <xf numFmtId="4" fontId="11" fillId="0" borderId="2" xfId="5" applyNumberFormat="1" applyFont="1" applyFill="1" applyProtection="1">
      <alignment horizontal="center" vertical="center" wrapText="1"/>
    </xf>
    <xf numFmtId="0" fontId="11" fillId="0" borderId="13" xfId="6" applyNumberFormat="1" applyFont="1" applyFill="1" applyBorder="1" applyAlignment="1" applyProtection="1">
      <alignment vertical="center" wrapText="1"/>
    </xf>
    <xf numFmtId="1" fontId="11" fillId="0" borderId="2" xfId="7" applyNumberFormat="1" applyFont="1" applyFill="1" applyProtection="1">
      <alignment horizontal="center" vertical="top" shrinkToFit="1"/>
    </xf>
    <xf numFmtId="4" fontId="11" fillId="0" borderId="2" xfId="9" applyNumberFormat="1" applyFont="1" applyFill="1" applyProtection="1">
      <alignment horizontal="right" vertical="top" shrinkToFit="1"/>
    </xf>
    <xf numFmtId="4" fontId="11" fillId="0" borderId="5" xfId="9" applyNumberFormat="1" applyFont="1" applyFill="1" applyBorder="1" applyProtection="1">
      <alignment horizontal="right" vertical="top" shrinkToFit="1"/>
    </xf>
    <xf numFmtId="1" fontId="11" fillId="0" borderId="24" xfId="7" applyNumberFormat="1" applyFont="1" applyFill="1" applyBorder="1" applyProtection="1">
      <alignment horizontal="center" vertical="top" shrinkToFit="1"/>
    </xf>
    <xf numFmtId="4" fontId="11" fillId="0" borderId="14" xfId="9" applyNumberFormat="1" applyFont="1" applyFill="1" applyBorder="1" applyProtection="1">
      <alignment horizontal="right" vertical="top" shrinkToFit="1"/>
    </xf>
    <xf numFmtId="1" fontId="11" fillId="0" borderId="4" xfId="7" applyNumberFormat="1" applyFont="1" applyFill="1" applyBorder="1" applyProtection="1">
      <alignment horizontal="center" vertical="top" shrinkToFit="1"/>
    </xf>
    <xf numFmtId="0" fontId="11" fillId="0" borderId="7" xfId="25" applyNumberFormat="1" applyFont="1" applyFill="1" applyBorder="1" applyAlignment="1" applyProtection="1">
      <alignment vertical="center" wrapText="1"/>
    </xf>
    <xf numFmtId="1" fontId="11" fillId="0" borderId="4" xfId="20" applyNumberFormat="1" applyFont="1" applyFill="1" applyBorder="1" applyAlignment="1" applyProtection="1">
      <alignment horizontal="center" vertical="top" shrinkToFit="1"/>
    </xf>
    <xf numFmtId="0" fontId="11" fillId="0" borderId="14" xfId="6" applyNumberFormat="1" applyFont="1" applyFill="1" applyBorder="1" applyAlignment="1" applyProtection="1">
      <alignment vertical="center" wrapText="1"/>
    </xf>
    <xf numFmtId="1" fontId="11" fillId="0" borderId="5" xfId="7" applyNumberFormat="1" applyFont="1" applyFill="1" applyBorder="1" applyProtection="1">
      <alignment horizontal="center" vertical="top" shrinkToFit="1"/>
    </xf>
    <xf numFmtId="0" fontId="11" fillId="0" borderId="22" xfId="6" applyNumberFormat="1" applyFont="1" applyFill="1" applyBorder="1" applyAlignment="1" applyProtection="1">
      <alignment vertical="center" wrapText="1"/>
    </xf>
    <xf numFmtId="49" fontId="11" fillId="0" borderId="9" xfId="7" applyNumberFormat="1" applyFont="1" applyFill="1" applyBorder="1" applyProtection="1">
      <alignment horizontal="center" vertical="top" shrinkToFit="1"/>
    </xf>
    <xf numFmtId="0" fontId="11" fillId="0" borderId="4" xfId="6" applyNumberFormat="1" applyFont="1" applyFill="1" applyBorder="1" applyAlignment="1" applyProtection="1">
      <alignment vertical="center" wrapText="1"/>
    </xf>
    <xf numFmtId="0" fontId="11" fillId="0" borderId="7" xfId="6" applyNumberFormat="1" applyFont="1" applyFill="1" applyBorder="1" applyAlignment="1" applyProtection="1">
      <alignment vertical="center" wrapText="1"/>
    </xf>
    <xf numFmtId="4" fontId="14" fillId="0" borderId="4" xfId="0" applyNumberFormat="1" applyFont="1" applyFill="1" applyBorder="1" applyAlignment="1" applyProtection="1">
      <alignment vertical="top"/>
      <protection locked="0"/>
    </xf>
    <xf numFmtId="0" fontId="0" fillId="0" borderId="23" xfId="0" applyBorder="1" applyAlignment="1">
      <alignment horizontal="center" vertical="top"/>
    </xf>
    <xf numFmtId="0" fontId="12" fillId="0" borderId="4" xfId="6" applyFont="1" applyFill="1" applyBorder="1">
      <alignment vertical="top" wrapText="1"/>
    </xf>
    <xf numFmtId="0" fontId="7" fillId="5" borderId="5" xfId="5" applyNumberFormat="1" applyFont="1" applyFill="1" applyBorder="1" applyProtection="1">
      <alignment horizontal="center" vertical="center" wrapText="1"/>
    </xf>
    <xf numFmtId="0" fontId="7" fillId="5" borderId="2" xfId="5" applyNumberFormat="1" applyFont="1" applyFill="1" applyProtection="1">
      <alignment horizontal="center" vertical="center" wrapText="1"/>
    </xf>
    <xf numFmtId="4" fontId="11" fillId="5" borderId="2" xfId="5" applyNumberFormat="1" applyFont="1" applyFill="1" applyProtection="1">
      <alignment horizontal="center" vertical="center" wrapText="1"/>
    </xf>
    <xf numFmtId="4" fontId="13" fillId="5" borderId="2" xfId="5" applyNumberFormat="1" applyFont="1" applyFill="1" applyProtection="1">
      <alignment horizontal="center" vertical="center" wrapText="1"/>
    </xf>
    <xf numFmtId="4" fontId="7" fillId="5" borderId="2" xfId="5" applyNumberFormat="1" applyFont="1" applyFill="1" applyProtection="1">
      <alignment horizontal="center" vertical="center" wrapText="1"/>
    </xf>
    <xf numFmtId="4" fontId="11" fillId="5" borderId="2" xfId="9" applyNumberFormat="1" applyFont="1" applyFill="1" applyProtection="1">
      <alignment horizontal="right" vertical="top" shrinkToFit="1"/>
    </xf>
    <xf numFmtId="4" fontId="13" fillId="5" borderId="2" xfId="9" applyNumberFormat="1" applyFont="1" applyFill="1" applyProtection="1">
      <alignment horizontal="right" vertical="top" shrinkToFit="1"/>
    </xf>
    <xf numFmtId="4" fontId="7" fillId="5" borderId="2" xfId="9" applyNumberFormat="1" applyFont="1" applyFill="1" applyProtection="1">
      <alignment horizontal="right" vertical="top" shrinkToFit="1"/>
    </xf>
    <xf numFmtId="4" fontId="7" fillId="5" borderId="8" xfId="9" applyNumberFormat="1" applyFont="1" applyFill="1" applyBorder="1" applyProtection="1">
      <alignment horizontal="right" vertical="top" shrinkToFit="1"/>
    </xf>
    <xf numFmtId="4" fontId="13" fillId="5" borderId="8" xfId="9" applyNumberFormat="1" applyFont="1" applyFill="1" applyBorder="1" applyProtection="1">
      <alignment horizontal="right" vertical="top" shrinkToFit="1"/>
    </xf>
    <xf numFmtId="4" fontId="7" fillId="5" borderId="9" xfId="9" applyNumberFormat="1" applyFont="1" applyFill="1" applyBorder="1" applyProtection="1">
      <alignment horizontal="right" vertical="top" shrinkToFit="1"/>
    </xf>
    <xf numFmtId="4" fontId="14" fillId="5" borderId="4" xfId="0" applyNumberFormat="1" applyFont="1" applyFill="1" applyBorder="1" applyProtection="1">
      <protection locked="0"/>
    </xf>
    <xf numFmtId="4" fontId="7" fillId="5" borderId="15" xfId="9" applyNumberFormat="1" applyFont="1" applyFill="1" applyBorder="1" applyProtection="1">
      <alignment horizontal="right" vertical="top" shrinkToFit="1"/>
    </xf>
    <xf numFmtId="4" fontId="13" fillId="5" borderId="4" xfId="9" applyNumberFormat="1" applyFont="1" applyFill="1" applyBorder="1" applyProtection="1">
      <alignment horizontal="right" vertical="top" shrinkToFit="1"/>
    </xf>
    <xf numFmtId="4" fontId="7" fillId="5" borderId="4" xfId="9" applyNumberFormat="1" applyFont="1" applyFill="1" applyBorder="1" applyProtection="1">
      <alignment horizontal="right" vertical="top" shrinkToFit="1"/>
    </xf>
    <xf numFmtId="4" fontId="7" fillId="5" borderId="10" xfId="9" applyNumberFormat="1" applyFont="1" applyFill="1" applyBorder="1" applyProtection="1">
      <alignment horizontal="right" vertical="top" shrinkToFit="1"/>
    </xf>
    <xf numFmtId="4" fontId="11" fillId="5" borderId="4" xfId="9" applyNumberFormat="1" applyFont="1" applyFill="1" applyBorder="1" applyProtection="1">
      <alignment horizontal="right" vertical="top" shrinkToFit="1"/>
    </xf>
    <xf numFmtId="4" fontId="13" fillId="5" borderId="5" xfId="9" applyNumberFormat="1" applyFont="1" applyFill="1" applyBorder="1" applyProtection="1">
      <alignment horizontal="right" vertical="top" shrinkToFit="1"/>
    </xf>
    <xf numFmtId="4" fontId="11" fillId="5" borderId="5" xfId="9" applyNumberFormat="1" applyFont="1" applyFill="1" applyBorder="1" applyProtection="1">
      <alignment horizontal="right" vertical="top" shrinkToFit="1"/>
    </xf>
    <xf numFmtId="4" fontId="7" fillId="5" borderId="13" xfId="9" applyNumberFormat="1" applyFont="1" applyFill="1" applyBorder="1" applyProtection="1">
      <alignment horizontal="right" vertical="top" shrinkToFit="1"/>
    </xf>
    <xf numFmtId="4" fontId="13" fillId="5" borderId="13" xfId="9" applyNumberFormat="1" applyFont="1" applyFill="1" applyBorder="1" applyProtection="1">
      <alignment horizontal="right" vertical="top" shrinkToFit="1"/>
    </xf>
    <xf numFmtId="4" fontId="7" fillId="5" borderId="16" xfId="9" applyNumberFormat="1" applyFont="1" applyFill="1" applyBorder="1" applyProtection="1">
      <alignment horizontal="right" vertical="top" shrinkToFit="1"/>
    </xf>
    <xf numFmtId="4" fontId="7" fillId="5" borderId="12" xfId="9" applyNumberFormat="1" applyFont="1" applyFill="1" applyBorder="1" applyProtection="1">
      <alignment horizontal="right" vertical="top" shrinkToFit="1"/>
    </xf>
    <xf numFmtId="4" fontId="7" fillId="5" borderId="19" xfId="9" applyNumberFormat="1" applyFont="1" applyFill="1" applyBorder="1" applyProtection="1">
      <alignment horizontal="right" vertical="top" shrinkToFit="1"/>
    </xf>
    <xf numFmtId="0" fontId="0" fillId="0" borderId="10" xfId="0" applyBorder="1" applyAlignment="1" applyProtection="1">
      <alignment horizontal="center" vertical="top"/>
      <protection locked="0"/>
    </xf>
    <xf numFmtId="0" fontId="0" fillId="0" borderId="2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23" xfId="0" applyBorder="1" applyAlignment="1" applyProtection="1">
      <alignment horizontal="center" vertical="top"/>
      <protection locked="0"/>
    </xf>
    <xf numFmtId="0" fontId="0" fillId="0" borderId="11" xfId="0" applyBorder="1" applyAlignment="1" applyProtection="1">
      <alignment horizontal="center" vertical="top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7" fillId="0" borderId="6" xfId="2" applyNumberFormat="1" applyFont="1" applyFill="1" applyBorder="1" applyAlignment="1" applyProtection="1">
      <alignment horizontal="center"/>
    </xf>
    <xf numFmtId="0" fontId="7" fillId="0" borderId="7" xfId="2" applyNumberFormat="1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 wrapText="1"/>
      <protection locked="0"/>
    </xf>
    <xf numFmtId="0" fontId="11" fillId="0" borderId="7" xfId="6" applyNumberFormat="1" applyFont="1" applyFill="1" applyBorder="1" applyAlignment="1" applyProtection="1">
      <alignment horizontal="center" vertical="top" wrapText="1"/>
    </xf>
    <xf numFmtId="0" fontId="11" fillId="0" borderId="4" xfId="6" applyNumberFormat="1" applyFont="1" applyFill="1" applyBorder="1" applyAlignment="1" applyProtection="1">
      <alignment horizontal="center" vertical="top" wrapText="1"/>
    </xf>
    <xf numFmtId="0" fontId="7" fillId="0" borderId="10" xfId="5" applyNumberFormat="1" applyFont="1" applyFill="1" applyBorder="1" applyAlignment="1" applyProtection="1">
      <alignment horizontal="center" vertical="center" wrapText="1"/>
    </xf>
    <xf numFmtId="0" fontId="7" fillId="0" borderId="11" xfId="5" applyNumberFormat="1" applyFont="1" applyFill="1" applyBorder="1" applyAlignment="1" applyProtection="1">
      <alignment horizontal="center" vertical="center" wrapText="1"/>
    </xf>
    <xf numFmtId="0" fontId="7" fillId="0" borderId="20" xfId="5" applyNumberFormat="1" applyFont="1" applyFill="1" applyBorder="1" applyAlignment="1" applyProtection="1">
      <alignment horizontal="center" vertical="center" wrapText="1"/>
    </xf>
    <xf numFmtId="0" fontId="7" fillId="0" borderId="21" xfId="5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right"/>
      <protection locked="0"/>
    </xf>
  </cellXfs>
  <cellStyles count="27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xl61" xfId="25"/>
    <cellStyle name="xl64" xfId="2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9"/>
  <sheetViews>
    <sheetView showGridLines="0" tabSelected="1" zoomScale="90" zoomScaleNormal="90" zoomScaleSheetLayoutView="100" workbookViewId="0">
      <pane ySplit="11" topLeftCell="A12" activePane="bottomLeft" state="frozen"/>
      <selection pane="bottomLeft" activeCell="D10" sqref="D10:E10"/>
    </sheetView>
  </sheetViews>
  <sheetFormatPr defaultColWidth="9.140625" defaultRowHeight="15" outlineLevelRow="7" x14ac:dyDescent="0.25"/>
  <cols>
    <col min="1" max="1" width="4.28515625" style="1" customWidth="1"/>
    <col min="2" max="2" width="79" style="3" customWidth="1"/>
    <col min="3" max="3" width="11.7109375" style="1" customWidth="1"/>
    <col min="4" max="5" width="15.28515625" style="1" customWidth="1"/>
    <col min="6" max="6" width="15" style="1" customWidth="1"/>
    <col min="7" max="7" width="14.42578125" style="1" customWidth="1"/>
    <col min="8" max="8" width="15.7109375" style="1" customWidth="1"/>
    <col min="9" max="9" width="15.140625" style="1" customWidth="1"/>
    <col min="10" max="10" width="9.140625" style="1" customWidth="1"/>
    <col min="11" max="16384" width="9.140625" style="1"/>
  </cols>
  <sheetData>
    <row r="1" spans="1:10" ht="0.6" customHeight="1" x14ac:dyDescent="0.25">
      <c r="B1" s="5"/>
      <c r="C1" s="5"/>
      <c r="D1" s="5"/>
      <c r="E1" s="5"/>
      <c r="F1" s="5"/>
      <c r="G1" s="5"/>
      <c r="H1" s="5"/>
      <c r="I1" s="5"/>
    </row>
    <row r="2" spans="1:10" ht="15.75" x14ac:dyDescent="0.25">
      <c r="B2" s="5"/>
      <c r="C2" s="5"/>
      <c r="D2" s="20"/>
      <c r="E2" s="4"/>
      <c r="F2" s="6"/>
      <c r="G2" s="6"/>
      <c r="H2" s="17" t="s">
        <v>143</v>
      </c>
      <c r="I2" s="7"/>
    </row>
    <row r="3" spans="1:10" ht="12.6" customHeight="1" x14ac:dyDescent="0.25">
      <c r="B3" s="5"/>
      <c r="C3" s="5"/>
      <c r="D3" s="4"/>
      <c r="E3" s="4"/>
      <c r="F3" s="6"/>
      <c r="G3" s="141"/>
      <c r="H3" s="17" t="s">
        <v>26</v>
      </c>
      <c r="I3" s="7"/>
    </row>
    <row r="4" spans="1:10" ht="12" customHeight="1" x14ac:dyDescent="0.25">
      <c r="B4" s="5"/>
      <c r="C4" s="5"/>
      <c r="D4" s="4"/>
      <c r="E4" s="4"/>
      <c r="F4" s="6"/>
      <c r="G4" s="141"/>
      <c r="H4" s="17" t="s">
        <v>27</v>
      </c>
      <c r="I4" s="7"/>
    </row>
    <row r="5" spans="1:10" ht="12.6" customHeight="1" x14ac:dyDescent="0.25">
      <c r="B5" s="5"/>
      <c r="C5" s="5"/>
      <c r="D5" s="4"/>
      <c r="E5" s="4"/>
      <c r="F5" s="6"/>
      <c r="G5" s="141"/>
      <c r="H5" s="17" t="s">
        <v>227</v>
      </c>
      <c r="I5" s="7"/>
    </row>
    <row r="6" spans="1:10" ht="12.6" customHeight="1" x14ac:dyDescent="0.25">
      <c r="B6" s="5"/>
      <c r="C6" s="5"/>
      <c r="D6" s="4"/>
      <c r="E6" s="4"/>
      <c r="F6" s="6"/>
      <c r="G6" s="141"/>
      <c r="H6" s="17" t="s">
        <v>243</v>
      </c>
      <c r="I6" s="7"/>
    </row>
    <row r="7" spans="1:10" hidden="1" x14ac:dyDescent="0.25">
      <c r="B7" s="5"/>
      <c r="C7" s="5"/>
      <c r="D7" s="5"/>
      <c r="E7" s="5"/>
      <c r="F7" s="5"/>
      <c r="G7" s="5"/>
      <c r="H7" s="5"/>
      <c r="I7" s="5"/>
    </row>
    <row r="8" spans="1:10" ht="12" customHeight="1" x14ac:dyDescent="0.25">
      <c r="B8" s="134" t="s">
        <v>151</v>
      </c>
      <c r="C8" s="134"/>
      <c r="D8" s="134"/>
      <c r="E8" s="134"/>
      <c r="F8" s="134"/>
      <c r="G8" s="134"/>
      <c r="H8" s="134"/>
      <c r="I8" s="28"/>
    </row>
    <row r="9" spans="1:10" x14ac:dyDescent="0.25">
      <c r="B9" s="29"/>
      <c r="C9" s="29"/>
      <c r="D9" s="29"/>
      <c r="E9" s="29"/>
      <c r="F9" s="29"/>
      <c r="G9" s="29"/>
      <c r="H9" s="30" t="s">
        <v>28</v>
      </c>
      <c r="I9" s="30"/>
    </row>
    <row r="10" spans="1:10" ht="18" customHeight="1" x14ac:dyDescent="0.25">
      <c r="A10" s="130" t="s">
        <v>146</v>
      </c>
      <c r="B10" s="139" t="s">
        <v>23</v>
      </c>
      <c r="C10" s="137" t="s">
        <v>24</v>
      </c>
      <c r="D10" s="132" t="s">
        <v>25</v>
      </c>
      <c r="E10" s="133"/>
      <c r="F10" s="132" t="s">
        <v>68</v>
      </c>
      <c r="G10" s="133"/>
      <c r="H10" s="132" t="s">
        <v>152</v>
      </c>
      <c r="I10" s="133"/>
      <c r="J10" s="2"/>
    </row>
    <row r="11" spans="1:10" ht="43.5" customHeight="1" x14ac:dyDescent="0.25">
      <c r="A11" s="131"/>
      <c r="B11" s="140"/>
      <c r="C11" s="138"/>
      <c r="D11" s="101" t="s">
        <v>53</v>
      </c>
      <c r="E11" s="18" t="s">
        <v>60</v>
      </c>
      <c r="F11" s="101" t="s">
        <v>53</v>
      </c>
      <c r="G11" s="18" t="s">
        <v>60</v>
      </c>
      <c r="H11" s="101" t="s">
        <v>53</v>
      </c>
      <c r="I11" s="18" t="s">
        <v>60</v>
      </c>
      <c r="J11" s="2"/>
    </row>
    <row r="12" spans="1:10" ht="16.149999999999999" customHeight="1" x14ac:dyDescent="0.25">
      <c r="A12" s="63"/>
      <c r="B12" s="52">
        <v>1</v>
      </c>
      <c r="C12" s="18">
        <v>2</v>
      </c>
      <c r="D12" s="102">
        <v>3</v>
      </c>
      <c r="E12" s="19">
        <v>4</v>
      </c>
      <c r="F12" s="102">
        <v>5</v>
      </c>
      <c r="G12" s="19">
        <v>6</v>
      </c>
      <c r="H12" s="102">
        <v>7</v>
      </c>
      <c r="I12" s="18">
        <v>8</v>
      </c>
      <c r="J12" s="2"/>
    </row>
    <row r="13" spans="1:10" ht="27.75" customHeight="1" x14ac:dyDescent="0.25">
      <c r="A13" s="125">
        <v>1</v>
      </c>
      <c r="B13" s="80" t="s">
        <v>215</v>
      </c>
      <c r="C13" s="81">
        <v>1200000000</v>
      </c>
      <c r="D13" s="103">
        <f>D14</f>
        <v>120000</v>
      </c>
      <c r="E13" s="82">
        <f t="shared" ref="E13:I13" si="0">E14</f>
        <v>120000</v>
      </c>
      <c r="F13" s="103">
        <f t="shared" si="0"/>
        <v>0</v>
      </c>
      <c r="G13" s="82">
        <f t="shared" si="0"/>
        <v>0</v>
      </c>
      <c r="H13" s="103">
        <f t="shared" si="0"/>
        <v>0</v>
      </c>
      <c r="I13" s="82">
        <f t="shared" si="0"/>
        <v>0</v>
      </c>
      <c r="J13" s="2"/>
    </row>
    <row r="14" spans="1:10" ht="25.5" customHeight="1" x14ac:dyDescent="0.25">
      <c r="A14" s="126"/>
      <c r="B14" s="73" t="s">
        <v>216</v>
      </c>
      <c r="C14" s="74">
        <v>1200100000</v>
      </c>
      <c r="D14" s="104">
        <f>D15</f>
        <v>120000</v>
      </c>
      <c r="E14" s="75">
        <f t="shared" ref="E14:I14" si="1">E15</f>
        <v>120000</v>
      </c>
      <c r="F14" s="104">
        <f t="shared" si="1"/>
        <v>0</v>
      </c>
      <c r="G14" s="75">
        <f t="shared" si="1"/>
        <v>0</v>
      </c>
      <c r="H14" s="104">
        <f t="shared" si="1"/>
        <v>0</v>
      </c>
      <c r="I14" s="75">
        <f t="shared" si="1"/>
        <v>0</v>
      </c>
      <c r="J14" s="2"/>
    </row>
    <row r="15" spans="1:10" ht="32.25" customHeight="1" x14ac:dyDescent="0.25">
      <c r="A15" s="127"/>
      <c r="B15" s="72" t="s">
        <v>217</v>
      </c>
      <c r="C15" s="18">
        <v>1200112010</v>
      </c>
      <c r="D15" s="105">
        <v>120000</v>
      </c>
      <c r="E15" s="76">
        <v>120000</v>
      </c>
      <c r="F15" s="105">
        <v>0</v>
      </c>
      <c r="G15" s="76">
        <v>0</v>
      </c>
      <c r="H15" s="105">
        <v>0</v>
      </c>
      <c r="I15" s="77">
        <v>0</v>
      </c>
      <c r="J15" s="2"/>
    </row>
    <row r="16" spans="1:10" ht="28.15" customHeight="1" x14ac:dyDescent="0.25">
      <c r="A16" s="125">
        <v>2</v>
      </c>
      <c r="B16" s="83" t="s">
        <v>148</v>
      </c>
      <c r="C16" s="84">
        <v>1500000000</v>
      </c>
      <c r="D16" s="106">
        <f>D17+D21+D33+D35+D38+D42+J40+D44+D29</f>
        <v>602579059.0999999</v>
      </c>
      <c r="E16" s="85">
        <f t="shared" ref="E16:I16" si="2">E17+E21+E33+E35+E38+E42+K40+E44+E29</f>
        <v>157980525.59999999</v>
      </c>
      <c r="F16" s="106">
        <f t="shared" si="2"/>
        <v>444999859.47999996</v>
      </c>
      <c r="G16" s="85">
        <f t="shared" si="2"/>
        <v>151244506.07999998</v>
      </c>
      <c r="H16" s="106">
        <f t="shared" si="2"/>
        <v>446669946.02999997</v>
      </c>
      <c r="I16" s="85">
        <f t="shared" si="2"/>
        <v>137367803.63</v>
      </c>
      <c r="J16" s="2"/>
    </row>
    <row r="17" spans="1:10" ht="30" customHeight="1" outlineLevel="1" x14ac:dyDescent="0.25">
      <c r="A17" s="128"/>
      <c r="B17" s="53" t="s">
        <v>62</v>
      </c>
      <c r="C17" s="43" t="s">
        <v>63</v>
      </c>
      <c r="D17" s="107">
        <f>D18+D19+D20</f>
        <v>112966856</v>
      </c>
      <c r="E17" s="44">
        <f t="shared" ref="E17:I17" si="3">E18+E19+E20</f>
        <v>48495691</v>
      </c>
      <c r="F17" s="107">
        <f t="shared" si="3"/>
        <v>115724912</v>
      </c>
      <c r="G17" s="44">
        <f t="shared" si="3"/>
        <v>46864720</v>
      </c>
      <c r="H17" s="107">
        <f t="shared" si="3"/>
        <v>116374802</v>
      </c>
      <c r="I17" s="44">
        <f t="shared" si="3"/>
        <v>43367690</v>
      </c>
      <c r="J17" s="2"/>
    </row>
    <row r="18" spans="1:10" ht="26.45" customHeight="1" outlineLevel="2" x14ac:dyDescent="0.25">
      <c r="A18" s="128"/>
      <c r="B18" s="54" t="s">
        <v>5</v>
      </c>
      <c r="C18" s="9" t="s">
        <v>64</v>
      </c>
      <c r="D18" s="108">
        <v>8803800</v>
      </c>
      <c r="E18" s="8">
        <f>D18</f>
        <v>8803800</v>
      </c>
      <c r="F18" s="108">
        <v>8803800</v>
      </c>
      <c r="G18" s="8">
        <f>F18</f>
        <v>8803800</v>
      </c>
      <c r="H18" s="108">
        <v>8803800</v>
      </c>
      <c r="I18" s="8">
        <f>H18</f>
        <v>8803800</v>
      </c>
      <c r="J18" s="2"/>
    </row>
    <row r="19" spans="1:10" ht="28.15" customHeight="1" outlineLevel="3" x14ac:dyDescent="0.25">
      <c r="A19" s="128"/>
      <c r="B19" s="54" t="s">
        <v>65</v>
      </c>
      <c r="C19" s="9" t="s">
        <v>66</v>
      </c>
      <c r="D19" s="108">
        <v>39691891</v>
      </c>
      <c r="E19" s="8">
        <f>D19</f>
        <v>39691891</v>
      </c>
      <c r="F19" s="108">
        <v>38060920</v>
      </c>
      <c r="G19" s="8">
        <f>F19</f>
        <v>38060920</v>
      </c>
      <c r="H19" s="108">
        <v>34563890</v>
      </c>
      <c r="I19" s="8">
        <f>H19</f>
        <v>34563890</v>
      </c>
      <c r="J19" s="2"/>
    </row>
    <row r="20" spans="1:10" ht="42.6" customHeight="1" outlineLevel="4" x14ac:dyDescent="0.25">
      <c r="A20" s="128"/>
      <c r="B20" s="54" t="s">
        <v>30</v>
      </c>
      <c r="C20" s="9" t="s">
        <v>67</v>
      </c>
      <c r="D20" s="108">
        <v>64471165</v>
      </c>
      <c r="E20" s="8">
        <v>0</v>
      </c>
      <c r="F20" s="108">
        <v>68860192</v>
      </c>
      <c r="G20" s="8">
        <v>0</v>
      </c>
      <c r="H20" s="108">
        <v>73007112</v>
      </c>
      <c r="I20" s="8">
        <v>0</v>
      </c>
      <c r="J20" s="2"/>
    </row>
    <row r="21" spans="1:10" ht="25.5" outlineLevel="5" x14ac:dyDescent="0.25">
      <c r="A21" s="128"/>
      <c r="B21" s="53" t="s">
        <v>147</v>
      </c>
      <c r="C21" s="43" t="s">
        <v>69</v>
      </c>
      <c r="D21" s="107">
        <f>D22+D23+D24+D26+D27+D28+D25</f>
        <v>252941008.42999998</v>
      </c>
      <c r="E21" s="44">
        <f t="shared" ref="E21:I21" si="4">E22+E23+E24+E26+E27+E28+E25</f>
        <v>54034344.829999998</v>
      </c>
      <c r="F21" s="107">
        <f t="shared" si="4"/>
        <v>273255307.47999996</v>
      </c>
      <c r="G21" s="44">
        <f t="shared" si="4"/>
        <v>51655146.079999998</v>
      </c>
      <c r="H21" s="107">
        <f t="shared" si="4"/>
        <v>280236506.88</v>
      </c>
      <c r="I21" s="44">
        <f t="shared" si="4"/>
        <v>47236476.479999997</v>
      </c>
      <c r="J21" s="2"/>
    </row>
    <row r="22" spans="1:10" ht="25.5" outlineLevel="6" x14ac:dyDescent="0.25">
      <c r="A22" s="128"/>
      <c r="B22" s="54" t="s">
        <v>6</v>
      </c>
      <c r="C22" s="9" t="s">
        <v>70</v>
      </c>
      <c r="D22" s="108">
        <v>249000</v>
      </c>
      <c r="E22" s="8">
        <f>D22</f>
        <v>249000</v>
      </c>
      <c r="F22" s="108">
        <v>0</v>
      </c>
      <c r="G22" s="8">
        <v>0</v>
      </c>
      <c r="H22" s="108">
        <v>0</v>
      </c>
      <c r="I22" s="8">
        <v>0</v>
      </c>
      <c r="J22" s="2"/>
    </row>
    <row r="23" spans="1:10" ht="25.5" outlineLevel="7" x14ac:dyDescent="0.25">
      <c r="A23" s="128"/>
      <c r="B23" s="54" t="s">
        <v>71</v>
      </c>
      <c r="C23" s="9" t="s">
        <v>72</v>
      </c>
      <c r="D23" s="108">
        <v>53785344.829999998</v>
      </c>
      <c r="E23" s="8">
        <f>D23</f>
        <v>53785344.829999998</v>
      </c>
      <c r="F23" s="108">
        <v>51655146.079999998</v>
      </c>
      <c r="G23" s="8">
        <f>F23</f>
        <v>51655146.079999998</v>
      </c>
      <c r="H23" s="108">
        <v>47236476.479999997</v>
      </c>
      <c r="I23" s="8">
        <f>H23</f>
        <v>47236476.479999997</v>
      </c>
      <c r="J23" s="2"/>
    </row>
    <row r="24" spans="1:10" ht="48" customHeight="1" outlineLevel="2" x14ac:dyDescent="0.25">
      <c r="A24" s="128"/>
      <c r="B24" s="54" t="s">
        <v>29</v>
      </c>
      <c r="C24" s="9" t="s">
        <v>73</v>
      </c>
      <c r="D24" s="108">
        <v>17128800</v>
      </c>
      <c r="E24" s="8">
        <v>0</v>
      </c>
      <c r="F24" s="108">
        <v>25833600</v>
      </c>
      <c r="G24" s="8">
        <v>0</v>
      </c>
      <c r="H24" s="108">
        <v>25833600</v>
      </c>
      <c r="I24" s="8">
        <v>0</v>
      </c>
      <c r="J24" s="2"/>
    </row>
    <row r="25" spans="1:10" ht="48" customHeight="1" outlineLevel="2" x14ac:dyDescent="0.25">
      <c r="A25" s="128"/>
      <c r="B25" s="54" t="s">
        <v>232</v>
      </c>
      <c r="C25" s="9">
        <v>1500251790</v>
      </c>
      <c r="D25" s="108">
        <v>742068.6</v>
      </c>
      <c r="E25" s="8">
        <v>0</v>
      </c>
      <c r="F25" s="108">
        <v>2968274.4</v>
      </c>
      <c r="G25" s="8">
        <v>0</v>
      </c>
      <c r="H25" s="108">
        <v>2968274.4</v>
      </c>
      <c r="I25" s="8">
        <v>0</v>
      </c>
      <c r="J25" s="2"/>
    </row>
    <row r="26" spans="1:10" ht="51" outlineLevel="3" x14ac:dyDescent="0.25">
      <c r="A26" s="128"/>
      <c r="B26" s="54" t="s">
        <v>74</v>
      </c>
      <c r="C26" s="9" t="s">
        <v>75</v>
      </c>
      <c r="D26" s="108">
        <v>168720995</v>
      </c>
      <c r="E26" s="8">
        <v>0</v>
      </c>
      <c r="F26" s="108">
        <v>180483487</v>
      </c>
      <c r="G26" s="8">
        <v>0</v>
      </c>
      <c r="H26" s="108">
        <v>191738856</v>
      </c>
      <c r="I26" s="8">
        <v>0</v>
      </c>
      <c r="J26" s="2"/>
    </row>
    <row r="27" spans="1:10" ht="42.6" customHeight="1" outlineLevel="4" x14ac:dyDescent="0.25">
      <c r="A27" s="128"/>
      <c r="B27" s="54" t="s">
        <v>7</v>
      </c>
      <c r="C27" s="9" t="s">
        <v>76</v>
      </c>
      <c r="D27" s="108">
        <v>3890450</v>
      </c>
      <c r="E27" s="8">
        <v>0</v>
      </c>
      <c r="F27" s="108">
        <v>3890450</v>
      </c>
      <c r="G27" s="8">
        <v>0</v>
      </c>
      <c r="H27" s="108">
        <v>3890450</v>
      </c>
      <c r="I27" s="8">
        <v>0</v>
      </c>
      <c r="J27" s="2"/>
    </row>
    <row r="28" spans="1:10" ht="42" customHeight="1" outlineLevel="4" x14ac:dyDescent="0.25">
      <c r="A28" s="128"/>
      <c r="B28" s="54" t="s">
        <v>77</v>
      </c>
      <c r="C28" s="9" t="s">
        <v>78</v>
      </c>
      <c r="D28" s="108">
        <v>8424350</v>
      </c>
      <c r="E28" s="8">
        <v>0</v>
      </c>
      <c r="F28" s="108">
        <v>8424350</v>
      </c>
      <c r="G28" s="8">
        <v>0</v>
      </c>
      <c r="H28" s="108">
        <v>8568850</v>
      </c>
      <c r="I28" s="8">
        <v>0</v>
      </c>
      <c r="J28" s="2"/>
    </row>
    <row r="29" spans="1:10" ht="23.45" customHeight="1" outlineLevel="4" x14ac:dyDescent="0.25">
      <c r="A29" s="128"/>
      <c r="B29" s="54" t="s">
        <v>238</v>
      </c>
      <c r="C29" s="9">
        <v>1500400000</v>
      </c>
      <c r="D29" s="108">
        <f>D30+D31+D32</f>
        <v>29366369.390000001</v>
      </c>
      <c r="E29" s="8">
        <f t="shared" ref="E29:I29" si="5">E30+E31+E32</f>
        <v>293663.69</v>
      </c>
      <c r="F29" s="108">
        <f t="shared" si="5"/>
        <v>0</v>
      </c>
      <c r="G29" s="8">
        <f t="shared" si="5"/>
        <v>0</v>
      </c>
      <c r="H29" s="108">
        <f t="shared" si="5"/>
        <v>0</v>
      </c>
      <c r="I29" s="8">
        <f t="shared" si="5"/>
        <v>0</v>
      </c>
      <c r="J29" s="2"/>
    </row>
    <row r="30" spans="1:10" ht="25.9" customHeight="1" outlineLevel="4" x14ac:dyDescent="0.25">
      <c r="A30" s="128"/>
      <c r="B30" s="54" t="s">
        <v>237</v>
      </c>
      <c r="C30" s="9">
        <v>1500492340</v>
      </c>
      <c r="D30" s="108">
        <v>3195919.98</v>
      </c>
      <c r="E30" s="8">
        <v>0</v>
      </c>
      <c r="F30" s="108"/>
      <c r="G30" s="8"/>
      <c r="H30" s="108"/>
      <c r="I30" s="8"/>
      <c r="J30" s="2"/>
    </row>
    <row r="31" spans="1:10" ht="25.9" customHeight="1" outlineLevel="4" x14ac:dyDescent="0.25">
      <c r="A31" s="128"/>
      <c r="B31" s="54" t="s">
        <v>236</v>
      </c>
      <c r="C31" s="9" t="s">
        <v>235</v>
      </c>
      <c r="D31" s="108">
        <v>32282.02</v>
      </c>
      <c r="E31" s="8">
        <v>32282.02</v>
      </c>
      <c r="F31" s="108"/>
      <c r="G31" s="8"/>
      <c r="H31" s="108"/>
      <c r="I31" s="8"/>
      <c r="J31" s="2"/>
    </row>
    <row r="32" spans="1:10" ht="31.9" customHeight="1" outlineLevel="4" x14ac:dyDescent="0.25">
      <c r="A32" s="128"/>
      <c r="B32" s="54" t="s">
        <v>234</v>
      </c>
      <c r="C32" s="9" t="s">
        <v>233</v>
      </c>
      <c r="D32" s="108">
        <v>26138167.390000001</v>
      </c>
      <c r="E32" s="8">
        <v>261381.67</v>
      </c>
      <c r="F32" s="108"/>
      <c r="G32" s="8"/>
      <c r="H32" s="108"/>
      <c r="I32" s="8"/>
      <c r="J32" s="2"/>
    </row>
    <row r="33" spans="1:10" ht="27" customHeight="1" outlineLevel="4" x14ac:dyDescent="0.25">
      <c r="A33" s="128"/>
      <c r="B33" s="53" t="s">
        <v>98</v>
      </c>
      <c r="C33" s="43" t="s">
        <v>100</v>
      </c>
      <c r="D33" s="107">
        <f>D34</f>
        <v>300000</v>
      </c>
      <c r="E33" s="44">
        <f t="shared" ref="E33:I33" si="6">E34</f>
        <v>300000</v>
      </c>
      <c r="F33" s="107">
        <f t="shared" si="6"/>
        <v>30000</v>
      </c>
      <c r="G33" s="44">
        <f t="shared" si="6"/>
        <v>30000</v>
      </c>
      <c r="H33" s="107">
        <f t="shared" si="6"/>
        <v>0</v>
      </c>
      <c r="I33" s="44">
        <f t="shared" si="6"/>
        <v>0</v>
      </c>
      <c r="J33" s="2"/>
    </row>
    <row r="34" spans="1:10" ht="27.75" customHeight="1" outlineLevel="4" x14ac:dyDescent="0.25">
      <c r="A34" s="128"/>
      <c r="B34" s="54" t="s">
        <v>99</v>
      </c>
      <c r="C34" s="9" t="s">
        <v>101</v>
      </c>
      <c r="D34" s="108">
        <v>300000</v>
      </c>
      <c r="E34" s="8">
        <v>300000</v>
      </c>
      <c r="F34" s="108">
        <v>30000</v>
      </c>
      <c r="G34" s="8">
        <v>30000</v>
      </c>
      <c r="H34" s="108">
        <v>0</v>
      </c>
      <c r="I34" s="8">
        <v>0</v>
      </c>
      <c r="J34" s="2"/>
    </row>
    <row r="35" spans="1:10" ht="36" customHeight="1" outlineLevel="4" x14ac:dyDescent="0.25">
      <c r="A35" s="128"/>
      <c r="B35" s="53" t="s">
        <v>102</v>
      </c>
      <c r="C35" s="43" t="s">
        <v>90</v>
      </c>
      <c r="D35" s="107">
        <f>D36+D37</f>
        <v>153357620.16</v>
      </c>
      <c r="E35" s="44">
        <f t="shared" ref="E35:I35" si="7">E36+E37</f>
        <v>1209620.96</v>
      </c>
      <c r="F35" s="107">
        <f t="shared" si="7"/>
        <v>3295000</v>
      </c>
      <c r="G35" s="44">
        <f t="shared" si="7"/>
        <v>0</v>
      </c>
      <c r="H35" s="107">
        <f t="shared" si="7"/>
        <v>3295000</v>
      </c>
      <c r="I35" s="44">
        <f t="shared" si="7"/>
        <v>0</v>
      </c>
      <c r="J35" s="2"/>
    </row>
    <row r="36" spans="1:10" ht="52.15" customHeight="1" outlineLevel="4" x14ac:dyDescent="0.25">
      <c r="A36" s="128"/>
      <c r="B36" s="54" t="s">
        <v>230</v>
      </c>
      <c r="C36" s="9" t="s">
        <v>103</v>
      </c>
      <c r="D36" s="108">
        <v>151202620.16</v>
      </c>
      <c r="E36" s="34">
        <v>1209620.96</v>
      </c>
      <c r="F36" s="108">
        <v>0</v>
      </c>
      <c r="G36" s="8">
        <v>0</v>
      </c>
      <c r="H36" s="108">
        <v>0</v>
      </c>
      <c r="I36" s="8">
        <v>0</v>
      </c>
      <c r="J36" s="2"/>
    </row>
    <row r="37" spans="1:10" ht="39" customHeight="1" outlineLevel="4" x14ac:dyDescent="0.25">
      <c r="A37" s="128"/>
      <c r="B37" s="54" t="s">
        <v>89</v>
      </c>
      <c r="C37" s="9" t="s">
        <v>91</v>
      </c>
      <c r="D37" s="108">
        <v>2155000</v>
      </c>
      <c r="E37" s="35">
        <v>0</v>
      </c>
      <c r="F37" s="108">
        <v>3295000</v>
      </c>
      <c r="G37" s="8">
        <v>0</v>
      </c>
      <c r="H37" s="108">
        <v>3295000</v>
      </c>
      <c r="I37" s="8">
        <v>0</v>
      </c>
      <c r="J37" s="2"/>
    </row>
    <row r="38" spans="1:10" ht="27.6" customHeight="1" outlineLevel="5" x14ac:dyDescent="0.25">
      <c r="A38" s="128"/>
      <c r="B38" s="53" t="s">
        <v>79</v>
      </c>
      <c r="C38" s="43" t="s">
        <v>81</v>
      </c>
      <c r="D38" s="107">
        <f>D39+D40+D41</f>
        <v>32842777.120000001</v>
      </c>
      <c r="E38" s="44">
        <f t="shared" ref="E38:I38" si="8">E39+E40+E41</f>
        <v>32842777.120000001</v>
      </c>
      <c r="F38" s="107">
        <f t="shared" si="8"/>
        <v>32239720</v>
      </c>
      <c r="G38" s="44">
        <f t="shared" si="8"/>
        <v>32239720</v>
      </c>
      <c r="H38" s="107">
        <f t="shared" si="8"/>
        <v>28711367.149999999</v>
      </c>
      <c r="I38" s="44">
        <f t="shared" si="8"/>
        <v>28711367.149999999</v>
      </c>
      <c r="J38" s="2"/>
    </row>
    <row r="39" spans="1:10" ht="25.5" outlineLevel="6" x14ac:dyDescent="0.25">
      <c r="A39" s="128"/>
      <c r="B39" s="54" t="s">
        <v>80</v>
      </c>
      <c r="C39" s="9" t="s">
        <v>82</v>
      </c>
      <c r="D39" s="108">
        <v>412800</v>
      </c>
      <c r="E39" s="36">
        <v>412800</v>
      </c>
      <c r="F39" s="108">
        <v>412800</v>
      </c>
      <c r="G39" s="8">
        <v>412800</v>
      </c>
      <c r="H39" s="108">
        <v>412800</v>
      </c>
      <c r="I39" s="8">
        <v>412800</v>
      </c>
      <c r="J39" s="2"/>
    </row>
    <row r="40" spans="1:10" ht="25.5" outlineLevel="7" x14ac:dyDescent="0.25">
      <c r="A40" s="128"/>
      <c r="B40" s="54" t="s">
        <v>83</v>
      </c>
      <c r="C40" s="9" t="s">
        <v>84</v>
      </c>
      <c r="D40" s="108">
        <v>31625962.120000001</v>
      </c>
      <c r="E40" s="35">
        <f>D40</f>
        <v>31625962.120000001</v>
      </c>
      <c r="F40" s="108">
        <v>31022905</v>
      </c>
      <c r="G40" s="8">
        <f>F40</f>
        <v>31022905</v>
      </c>
      <c r="H40" s="108">
        <v>28298567.149999999</v>
      </c>
      <c r="I40" s="8">
        <f>H40</f>
        <v>28298567.149999999</v>
      </c>
      <c r="J40" s="2"/>
    </row>
    <row r="41" spans="1:10" outlineLevel="7" x14ac:dyDescent="0.25">
      <c r="A41" s="128"/>
      <c r="B41" s="54" t="s">
        <v>214</v>
      </c>
      <c r="C41" s="9">
        <v>1500623994</v>
      </c>
      <c r="D41" s="109">
        <v>804015</v>
      </c>
      <c r="E41" s="32">
        <v>804015</v>
      </c>
      <c r="F41" s="120">
        <v>804015</v>
      </c>
      <c r="G41" s="8">
        <v>804015</v>
      </c>
      <c r="H41" s="108">
        <v>0</v>
      </c>
      <c r="I41" s="8">
        <v>0</v>
      </c>
      <c r="J41" s="2"/>
    </row>
    <row r="42" spans="1:10" ht="25.5" outlineLevel="6" x14ac:dyDescent="0.25">
      <c r="A42" s="128"/>
      <c r="B42" s="53" t="s">
        <v>85</v>
      </c>
      <c r="C42" s="43" t="s">
        <v>87</v>
      </c>
      <c r="D42" s="107">
        <f>D43</f>
        <v>20704428</v>
      </c>
      <c r="E42" s="71">
        <f t="shared" ref="E42:I42" si="9">E43</f>
        <v>20704428</v>
      </c>
      <c r="F42" s="107">
        <f t="shared" si="9"/>
        <v>20454920</v>
      </c>
      <c r="G42" s="44">
        <f t="shared" si="9"/>
        <v>20454920</v>
      </c>
      <c r="H42" s="107">
        <f t="shared" si="9"/>
        <v>18052270</v>
      </c>
      <c r="I42" s="44">
        <f t="shared" si="9"/>
        <v>18052270</v>
      </c>
      <c r="J42" s="2"/>
    </row>
    <row r="43" spans="1:10" ht="25.5" outlineLevel="7" x14ac:dyDescent="0.25">
      <c r="A43" s="128"/>
      <c r="B43" s="54" t="s">
        <v>86</v>
      </c>
      <c r="C43" s="9" t="s">
        <v>88</v>
      </c>
      <c r="D43" s="109">
        <v>20704428</v>
      </c>
      <c r="E43" s="32">
        <f>D43</f>
        <v>20704428</v>
      </c>
      <c r="F43" s="120">
        <v>20454920</v>
      </c>
      <c r="G43" s="8">
        <f>F43</f>
        <v>20454920</v>
      </c>
      <c r="H43" s="108">
        <v>18052270</v>
      </c>
      <c r="I43" s="8">
        <f>H43</f>
        <v>18052270</v>
      </c>
      <c r="J43" s="2"/>
    </row>
    <row r="44" spans="1:10" ht="51" outlineLevel="7" x14ac:dyDescent="0.25">
      <c r="A44" s="126"/>
      <c r="B44" s="53" t="s">
        <v>211</v>
      </c>
      <c r="C44" s="43" t="s">
        <v>213</v>
      </c>
      <c r="D44" s="110">
        <v>100000</v>
      </c>
      <c r="E44" s="98">
        <v>100000</v>
      </c>
      <c r="F44" s="121">
        <v>0</v>
      </c>
      <c r="G44" s="44">
        <v>0</v>
      </c>
      <c r="H44" s="107">
        <v>0</v>
      </c>
      <c r="I44" s="44">
        <v>0</v>
      </c>
      <c r="J44" s="2"/>
    </row>
    <row r="45" spans="1:10" ht="38.25" outlineLevel="7" x14ac:dyDescent="0.25">
      <c r="A45" s="127"/>
      <c r="B45" s="54" t="s">
        <v>212</v>
      </c>
      <c r="C45" s="9">
        <v>1500921556</v>
      </c>
      <c r="D45" s="109">
        <v>100000</v>
      </c>
      <c r="E45" s="32">
        <v>100000</v>
      </c>
      <c r="F45" s="120">
        <v>0</v>
      </c>
      <c r="G45" s="8">
        <v>0</v>
      </c>
      <c r="H45" s="108">
        <v>0</v>
      </c>
      <c r="I45" s="8">
        <v>0</v>
      </c>
      <c r="J45" s="2"/>
    </row>
    <row r="46" spans="1:10" ht="30.6" customHeight="1" outlineLevel="7" x14ac:dyDescent="0.25">
      <c r="A46" s="125">
        <v>3</v>
      </c>
      <c r="B46" s="83" t="s">
        <v>141</v>
      </c>
      <c r="C46" s="84">
        <v>1700000000</v>
      </c>
      <c r="D46" s="106">
        <f>D47+D49+D51+D62</f>
        <v>5180303.0299999993</v>
      </c>
      <c r="E46" s="86">
        <f t="shared" ref="E46" si="10">E47+E49+E51+E62</f>
        <v>2180303.0299999998</v>
      </c>
      <c r="F46" s="106">
        <f t="shared" ref="F46" si="11">F47+F49+F51+F62</f>
        <v>7042533.7200000007</v>
      </c>
      <c r="G46" s="85">
        <f t="shared" ref="G46" si="12">G47+G49+G51+G62</f>
        <v>664425.34</v>
      </c>
      <c r="H46" s="106">
        <f t="shared" ref="H46" si="13">H47+H49+H51+H62</f>
        <v>6442533.7200000007</v>
      </c>
      <c r="I46" s="85">
        <f t="shared" ref="I46" si="14">I47+I49+I51+I62</f>
        <v>64425.340000000011</v>
      </c>
      <c r="J46" s="2"/>
    </row>
    <row r="47" spans="1:10" ht="18" customHeight="1" outlineLevel="2" x14ac:dyDescent="0.25">
      <c r="A47" s="128"/>
      <c r="B47" s="53" t="s">
        <v>46</v>
      </c>
      <c r="C47" s="43" t="s">
        <v>95</v>
      </c>
      <c r="D47" s="107">
        <f>D48</f>
        <v>50000</v>
      </c>
      <c r="E47" s="44">
        <f t="shared" ref="E47:I47" si="15">E48</f>
        <v>50000</v>
      </c>
      <c r="F47" s="107">
        <f t="shared" si="15"/>
        <v>0</v>
      </c>
      <c r="G47" s="44">
        <f t="shared" si="15"/>
        <v>0</v>
      </c>
      <c r="H47" s="107">
        <f t="shared" si="15"/>
        <v>0</v>
      </c>
      <c r="I47" s="44">
        <f t="shared" si="15"/>
        <v>0</v>
      </c>
      <c r="J47" s="2"/>
    </row>
    <row r="48" spans="1:10" outlineLevel="3" x14ac:dyDescent="0.25">
      <c r="A48" s="128"/>
      <c r="B48" s="54" t="s">
        <v>94</v>
      </c>
      <c r="C48" s="13">
        <v>1700117011</v>
      </c>
      <c r="D48" s="111">
        <v>50000</v>
      </c>
      <c r="E48" s="37">
        <v>50000</v>
      </c>
      <c r="F48" s="111">
        <v>0</v>
      </c>
      <c r="G48" s="12">
        <v>0</v>
      </c>
      <c r="H48" s="111">
        <v>0</v>
      </c>
      <c r="I48" s="12">
        <v>0</v>
      </c>
      <c r="J48" s="2"/>
    </row>
    <row r="49" spans="1:10" ht="25.5" outlineLevel="4" x14ac:dyDescent="0.25">
      <c r="A49" s="128"/>
      <c r="B49" s="55" t="s">
        <v>96</v>
      </c>
      <c r="C49" s="45" t="s">
        <v>58</v>
      </c>
      <c r="D49" s="112">
        <f>D50</f>
        <v>2100000</v>
      </c>
      <c r="E49" s="46">
        <f t="shared" ref="E49:I49" si="16">E50</f>
        <v>2100000</v>
      </c>
      <c r="F49" s="112">
        <v>600000</v>
      </c>
      <c r="G49" s="46">
        <f t="shared" si="16"/>
        <v>600000</v>
      </c>
      <c r="H49" s="112">
        <f t="shared" si="16"/>
        <v>0</v>
      </c>
      <c r="I49" s="46">
        <f t="shared" si="16"/>
        <v>0</v>
      </c>
      <c r="J49" s="2"/>
    </row>
    <row r="50" spans="1:10" outlineLevel="5" x14ac:dyDescent="0.25">
      <c r="A50" s="128"/>
      <c r="B50" s="54" t="s">
        <v>97</v>
      </c>
      <c r="C50" s="21">
        <v>1700217021</v>
      </c>
      <c r="D50" s="113">
        <v>2100000</v>
      </c>
      <c r="E50" s="37">
        <v>2100000</v>
      </c>
      <c r="F50" s="113">
        <v>600000</v>
      </c>
      <c r="G50" s="22">
        <v>600000</v>
      </c>
      <c r="H50" s="113">
        <v>0</v>
      </c>
      <c r="I50" s="22">
        <v>0</v>
      </c>
      <c r="J50" s="2"/>
    </row>
    <row r="51" spans="1:10" ht="25.5" outlineLevel="5" x14ac:dyDescent="0.25">
      <c r="A51" s="128"/>
      <c r="B51" s="53" t="s">
        <v>92</v>
      </c>
      <c r="C51" s="47" t="s">
        <v>93</v>
      </c>
      <c r="D51" s="114">
        <f>D52+D53+D54+D55+D56+D57+D58+D59+D60+D61</f>
        <v>3030303.03</v>
      </c>
      <c r="E51" s="48">
        <f t="shared" ref="E51" si="17">E52+E53+E54+E55+E56+E57+E58+E59+E60+E61</f>
        <v>30303.03</v>
      </c>
      <c r="F51" s="114">
        <f>F52+F53+F54+F55+F56+F57+F58+F59+F60+F61</f>
        <v>2886174.1</v>
      </c>
      <c r="G51" s="48">
        <f t="shared" ref="G51:I51" si="18">G52+G53+G54+G55+G56+G57+G58+G59+G60+G61</f>
        <v>28861.74</v>
      </c>
      <c r="H51" s="114">
        <f t="shared" si="18"/>
        <v>2886174.1</v>
      </c>
      <c r="I51" s="48">
        <f t="shared" si="18"/>
        <v>28861.74</v>
      </c>
      <c r="J51" s="2"/>
    </row>
    <row r="52" spans="1:10" ht="38.25" outlineLevel="5" x14ac:dyDescent="0.25">
      <c r="A52" s="128"/>
      <c r="B52" s="54" t="s">
        <v>186</v>
      </c>
      <c r="C52" s="23">
        <v>1700392610</v>
      </c>
      <c r="D52" s="115">
        <v>1209136.81</v>
      </c>
      <c r="E52" s="38">
        <v>0</v>
      </c>
      <c r="F52" s="115">
        <v>0</v>
      </c>
      <c r="G52" s="24">
        <v>0</v>
      </c>
      <c r="H52" s="115">
        <v>1428656.18</v>
      </c>
      <c r="I52" s="22">
        <v>0</v>
      </c>
      <c r="J52" s="2"/>
    </row>
    <row r="53" spans="1:10" ht="25.5" outlineLevel="5" x14ac:dyDescent="0.25">
      <c r="A53" s="128"/>
      <c r="B53" s="54" t="s">
        <v>187</v>
      </c>
      <c r="C53" s="23" t="s">
        <v>190</v>
      </c>
      <c r="D53" s="115">
        <v>12213.5</v>
      </c>
      <c r="E53" s="38">
        <v>12213.5</v>
      </c>
      <c r="F53" s="115">
        <v>0</v>
      </c>
      <c r="G53" s="24">
        <v>0</v>
      </c>
      <c r="H53" s="115">
        <v>14430.87</v>
      </c>
      <c r="I53" s="22">
        <v>14430.87</v>
      </c>
      <c r="J53" s="2"/>
    </row>
    <row r="54" spans="1:10" ht="38.25" outlineLevel="5" x14ac:dyDescent="0.25">
      <c r="A54" s="128"/>
      <c r="B54" s="54" t="s">
        <v>104</v>
      </c>
      <c r="C54" s="23">
        <v>1700392611</v>
      </c>
      <c r="D54" s="115">
        <v>1790863.19</v>
      </c>
      <c r="E54" s="39">
        <v>0</v>
      </c>
      <c r="F54" s="115">
        <v>0</v>
      </c>
      <c r="G54" s="24">
        <v>0</v>
      </c>
      <c r="H54" s="115">
        <v>0</v>
      </c>
      <c r="I54" s="22">
        <v>0</v>
      </c>
      <c r="J54" s="2"/>
    </row>
    <row r="55" spans="1:10" ht="25.5" outlineLevel="5" x14ac:dyDescent="0.25">
      <c r="A55" s="128"/>
      <c r="B55" s="54" t="s">
        <v>105</v>
      </c>
      <c r="C55" s="23" t="s">
        <v>191</v>
      </c>
      <c r="D55" s="115">
        <v>18089.53</v>
      </c>
      <c r="E55" s="40">
        <v>18089.53</v>
      </c>
      <c r="F55" s="115">
        <v>0</v>
      </c>
      <c r="G55" s="24">
        <v>0</v>
      </c>
      <c r="H55" s="115">
        <v>0</v>
      </c>
      <c r="I55" s="22">
        <v>0</v>
      </c>
      <c r="J55" s="2"/>
    </row>
    <row r="56" spans="1:10" ht="38.25" outlineLevel="5" x14ac:dyDescent="0.25">
      <c r="A56" s="128"/>
      <c r="B56" s="54" t="s">
        <v>188</v>
      </c>
      <c r="C56" s="23">
        <v>1700392612</v>
      </c>
      <c r="D56" s="115">
        <v>0</v>
      </c>
      <c r="E56" s="10">
        <v>0</v>
      </c>
      <c r="F56" s="115">
        <v>0</v>
      </c>
      <c r="G56" s="24">
        <v>0</v>
      </c>
      <c r="H56" s="108">
        <v>1428656.18</v>
      </c>
      <c r="I56" s="22">
        <v>0</v>
      </c>
      <c r="J56" s="2"/>
    </row>
    <row r="57" spans="1:10" ht="25.5" outlineLevel="5" x14ac:dyDescent="0.25">
      <c r="A57" s="128"/>
      <c r="B57" s="54" t="s">
        <v>189</v>
      </c>
      <c r="C57" s="23" t="s">
        <v>192</v>
      </c>
      <c r="D57" s="115">
        <v>0</v>
      </c>
      <c r="E57" s="10">
        <v>0</v>
      </c>
      <c r="F57" s="115">
        <v>0</v>
      </c>
      <c r="G57" s="24">
        <v>0</v>
      </c>
      <c r="H57" s="108">
        <v>14430.87</v>
      </c>
      <c r="I57" s="22">
        <v>14430.87</v>
      </c>
      <c r="J57" s="2"/>
    </row>
    <row r="58" spans="1:10" ht="38.25" outlineLevel="5" x14ac:dyDescent="0.25">
      <c r="A58" s="128"/>
      <c r="B58" s="54" t="s">
        <v>106</v>
      </c>
      <c r="C58" s="23">
        <v>1700392614</v>
      </c>
      <c r="D58" s="115">
        <v>0</v>
      </c>
      <c r="E58" s="10">
        <v>0</v>
      </c>
      <c r="F58" s="115">
        <v>1428656.18</v>
      </c>
      <c r="G58" s="24">
        <v>0</v>
      </c>
      <c r="H58" s="108">
        <v>0</v>
      </c>
      <c r="I58" s="22">
        <v>0</v>
      </c>
      <c r="J58" s="2"/>
    </row>
    <row r="59" spans="1:10" ht="25.5" outlineLevel="5" x14ac:dyDescent="0.25">
      <c r="A59" s="128"/>
      <c r="B59" s="54" t="s">
        <v>108</v>
      </c>
      <c r="C59" s="23" t="s">
        <v>193</v>
      </c>
      <c r="D59" s="115">
        <v>0</v>
      </c>
      <c r="E59" s="10">
        <v>0</v>
      </c>
      <c r="F59" s="115">
        <v>14430.87</v>
      </c>
      <c r="G59" s="25">
        <f>F59</f>
        <v>14430.87</v>
      </c>
      <c r="H59" s="108">
        <v>0</v>
      </c>
      <c r="I59" s="22">
        <v>0</v>
      </c>
      <c r="J59" s="2"/>
    </row>
    <row r="60" spans="1:10" ht="38.25" outlineLevel="5" x14ac:dyDescent="0.25">
      <c r="A60" s="128"/>
      <c r="B60" s="54" t="s">
        <v>107</v>
      </c>
      <c r="C60" s="23">
        <v>1700392615</v>
      </c>
      <c r="D60" s="115">
        <v>0</v>
      </c>
      <c r="E60" s="32">
        <v>0</v>
      </c>
      <c r="F60" s="115">
        <v>1428656.18</v>
      </c>
      <c r="G60" s="10">
        <v>0</v>
      </c>
      <c r="H60" s="108">
        <v>0</v>
      </c>
      <c r="I60" s="22">
        <v>0</v>
      </c>
      <c r="J60" s="2"/>
    </row>
    <row r="61" spans="1:10" ht="25.5" outlineLevel="5" x14ac:dyDescent="0.25">
      <c r="A61" s="128"/>
      <c r="B61" s="54" t="s">
        <v>110</v>
      </c>
      <c r="C61" s="23" t="s">
        <v>194</v>
      </c>
      <c r="D61" s="115">
        <v>0</v>
      </c>
      <c r="E61" s="32">
        <v>0</v>
      </c>
      <c r="F61" s="115">
        <v>14430.87</v>
      </c>
      <c r="G61" s="10">
        <f>F61</f>
        <v>14430.87</v>
      </c>
      <c r="H61" s="108">
        <v>0</v>
      </c>
      <c r="I61" s="22">
        <v>0</v>
      </c>
      <c r="J61" s="2"/>
    </row>
    <row r="62" spans="1:10" ht="19.899999999999999" customHeight="1" outlineLevel="5" x14ac:dyDescent="0.25">
      <c r="A62" s="128"/>
      <c r="B62" s="53" t="s">
        <v>109</v>
      </c>
      <c r="C62" s="47">
        <v>1700400000</v>
      </c>
      <c r="D62" s="114">
        <f>D63+D64+D65+D66+D67+D68+D69+D70+D71+D72+D73+D74</f>
        <v>0</v>
      </c>
      <c r="E62" s="48">
        <f t="shared" ref="E62:I62" si="19">E63+E64+E65+E66+E67+E68+E69+E70+E71+E72+E73+E74</f>
        <v>0</v>
      </c>
      <c r="F62" s="114">
        <f t="shared" si="19"/>
        <v>3556359.62</v>
      </c>
      <c r="G62" s="48">
        <f t="shared" si="19"/>
        <v>35563.600000000006</v>
      </c>
      <c r="H62" s="114">
        <f t="shared" si="19"/>
        <v>3556359.62</v>
      </c>
      <c r="I62" s="48">
        <f t="shared" si="19"/>
        <v>35563.600000000006</v>
      </c>
      <c r="J62" s="2"/>
    </row>
    <row r="63" spans="1:10" ht="38.25" outlineLevel="5" x14ac:dyDescent="0.25">
      <c r="A63" s="128"/>
      <c r="B63" s="54" t="s">
        <v>111</v>
      </c>
      <c r="C63" s="23">
        <v>1700492618</v>
      </c>
      <c r="D63" s="115">
        <v>0</v>
      </c>
      <c r="E63" s="32">
        <v>0</v>
      </c>
      <c r="F63" s="115">
        <v>1172715.6299999999</v>
      </c>
      <c r="G63" s="10">
        <v>0</v>
      </c>
      <c r="H63" s="108">
        <v>0</v>
      </c>
      <c r="I63" s="22">
        <v>0</v>
      </c>
      <c r="J63" s="2"/>
    </row>
    <row r="64" spans="1:10" ht="25.5" outlineLevel="5" x14ac:dyDescent="0.25">
      <c r="A64" s="128"/>
      <c r="B64" s="54" t="s">
        <v>114</v>
      </c>
      <c r="C64" s="23" t="s">
        <v>201</v>
      </c>
      <c r="D64" s="115">
        <v>0</v>
      </c>
      <c r="E64" s="32">
        <v>0</v>
      </c>
      <c r="F64" s="115">
        <v>11845.61</v>
      </c>
      <c r="G64" s="10">
        <v>11845.61</v>
      </c>
      <c r="H64" s="108">
        <v>0</v>
      </c>
      <c r="I64" s="22">
        <v>0</v>
      </c>
      <c r="J64" s="2"/>
    </row>
    <row r="65" spans="1:10" ht="38.25" outlineLevel="5" x14ac:dyDescent="0.25">
      <c r="A65" s="128"/>
      <c r="B65" s="54" t="s">
        <v>112</v>
      </c>
      <c r="C65" s="23">
        <v>1700492619</v>
      </c>
      <c r="D65" s="115">
        <v>0</v>
      </c>
      <c r="E65" s="32">
        <v>0</v>
      </c>
      <c r="F65" s="115">
        <v>1172715.6299999999</v>
      </c>
      <c r="G65" s="10">
        <v>0</v>
      </c>
      <c r="H65" s="108">
        <v>0</v>
      </c>
      <c r="I65" s="22">
        <v>0</v>
      </c>
      <c r="J65" s="2"/>
    </row>
    <row r="66" spans="1:10" ht="25.5" outlineLevel="5" x14ac:dyDescent="0.25">
      <c r="A66" s="128"/>
      <c r="B66" s="54" t="s">
        <v>115</v>
      </c>
      <c r="C66" s="23" t="s">
        <v>202</v>
      </c>
      <c r="D66" s="115">
        <v>0</v>
      </c>
      <c r="E66" s="32">
        <v>0</v>
      </c>
      <c r="F66" s="115">
        <v>11845.62</v>
      </c>
      <c r="G66" s="10">
        <v>11845.62</v>
      </c>
      <c r="H66" s="108">
        <v>0</v>
      </c>
      <c r="I66" s="22">
        <v>0</v>
      </c>
      <c r="J66" s="2"/>
    </row>
    <row r="67" spans="1:10" ht="41.45" customHeight="1" outlineLevel="5" x14ac:dyDescent="0.25">
      <c r="A67" s="128"/>
      <c r="B67" s="56" t="s">
        <v>113</v>
      </c>
      <c r="C67" s="23" t="s">
        <v>203</v>
      </c>
      <c r="D67" s="115">
        <v>0</v>
      </c>
      <c r="E67" s="32">
        <v>0</v>
      </c>
      <c r="F67" s="115">
        <v>1175364.76</v>
      </c>
      <c r="G67" s="10">
        <v>0</v>
      </c>
      <c r="H67" s="108">
        <v>0</v>
      </c>
      <c r="I67" s="22">
        <v>0</v>
      </c>
      <c r="J67" s="2"/>
    </row>
    <row r="68" spans="1:10" ht="29.25" customHeight="1" outlineLevel="5" x14ac:dyDescent="0.25">
      <c r="A68" s="128"/>
      <c r="B68" s="54" t="s">
        <v>116</v>
      </c>
      <c r="C68" s="23" t="s">
        <v>204</v>
      </c>
      <c r="D68" s="115">
        <v>0</v>
      </c>
      <c r="E68" s="32">
        <v>0</v>
      </c>
      <c r="F68" s="115">
        <v>11872.37</v>
      </c>
      <c r="G68" s="10">
        <v>11872.37</v>
      </c>
      <c r="H68" s="108">
        <v>0</v>
      </c>
      <c r="I68" s="22">
        <v>0</v>
      </c>
      <c r="J68" s="2"/>
    </row>
    <row r="69" spans="1:10" ht="38.25" outlineLevel="5" x14ac:dyDescent="0.25">
      <c r="A69" s="128"/>
      <c r="B69" s="54" t="s">
        <v>195</v>
      </c>
      <c r="C69" s="23" t="s">
        <v>205</v>
      </c>
      <c r="D69" s="116">
        <v>0</v>
      </c>
      <c r="E69" s="33">
        <v>0</v>
      </c>
      <c r="F69" s="116">
        <v>0</v>
      </c>
      <c r="G69" s="10">
        <v>0</v>
      </c>
      <c r="H69" s="122">
        <v>1172715.6299999999</v>
      </c>
      <c r="I69" s="22">
        <v>0</v>
      </c>
      <c r="J69" s="2"/>
    </row>
    <row r="70" spans="1:10" ht="25.5" outlineLevel="5" x14ac:dyDescent="0.25">
      <c r="A70" s="128"/>
      <c r="B70" s="54" t="s">
        <v>196</v>
      </c>
      <c r="C70" s="23" t="s">
        <v>206</v>
      </c>
      <c r="D70" s="116">
        <v>0</v>
      </c>
      <c r="E70" s="33">
        <v>0</v>
      </c>
      <c r="F70" s="116">
        <v>0</v>
      </c>
      <c r="G70" s="10">
        <v>0</v>
      </c>
      <c r="H70" s="115">
        <v>11845.62</v>
      </c>
      <c r="I70" s="27">
        <v>11845.62</v>
      </c>
      <c r="J70" s="2"/>
    </row>
    <row r="71" spans="1:10" ht="58.9" customHeight="1" outlineLevel="5" x14ac:dyDescent="0.25">
      <c r="A71" s="128"/>
      <c r="B71" s="54" t="s">
        <v>198</v>
      </c>
      <c r="C71" s="23" t="s">
        <v>207</v>
      </c>
      <c r="D71" s="116">
        <v>0</v>
      </c>
      <c r="E71" s="33">
        <v>0</v>
      </c>
      <c r="F71" s="116">
        <v>0</v>
      </c>
      <c r="G71" s="10">
        <v>0</v>
      </c>
      <c r="H71" s="115">
        <v>1172715.6299999999</v>
      </c>
      <c r="I71" s="27">
        <v>0</v>
      </c>
      <c r="J71" s="2"/>
    </row>
    <row r="72" spans="1:10" ht="38.25" outlineLevel="5" x14ac:dyDescent="0.25">
      <c r="A72" s="128"/>
      <c r="B72" s="54" t="s">
        <v>197</v>
      </c>
      <c r="C72" s="23" t="s">
        <v>208</v>
      </c>
      <c r="D72" s="116">
        <v>0</v>
      </c>
      <c r="E72" s="33">
        <v>0</v>
      </c>
      <c r="F72" s="116">
        <v>0</v>
      </c>
      <c r="G72" s="10">
        <v>0</v>
      </c>
      <c r="H72" s="115">
        <v>11845.61</v>
      </c>
      <c r="I72" s="27">
        <v>11845.61</v>
      </c>
      <c r="J72" s="2"/>
    </row>
    <row r="73" spans="1:10" ht="38.25" outlineLevel="5" x14ac:dyDescent="0.25">
      <c r="A73" s="128"/>
      <c r="B73" s="54" t="s">
        <v>199</v>
      </c>
      <c r="C73" s="23" t="s">
        <v>209</v>
      </c>
      <c r="D73" s="116">
        <v>0</v>
      </c>
      <c r="E73" s="33">
        <v>0</v>
      </c>
      <c r="F73" s="116">
        <v>0</v>
      </c>
      <c r="G73" s="10">
        <v>0</v>
      </c>
      <c r="H73" s="115">
        <v>1175364.76</v>
      </c>
      <c r="I73" s="27">
        <v>0</v>
      </c>
      <c r="J73" s="2"/>
    </row>
    <row r="74" spans="1:10" ht="25.5" outlineLevel="5" x14ac:dyDescent="0.25">
      <c r="A74" s="128"/>
      <c r="B74" s="54" t="s">
        <v>200</v>
      </c>
      <c r="C74" s="23" t="s">
        <v>210</v>
      </c>
      <c r="D74" s="116">
        <v>0</v>
      </c>
      <c r="E74" s="33">
        <v>0</v>
      </c>
      <c r="F74" s="116">
        <v>0</v>
      </c>
      <c r="G74" s="10">
        <v>0</v>
      </c>
      <c r="H74" s="115">
        <v>11872.37</v>
      </c>
      <c r="I74" s="27">
        <v>11872.37</v>
      </c>
      <c r="J74" s="2"/>
    </row>
    <row r="75" spans="1:10" ht="25.5" outlineLevel="6" x14ac:dyDescent="0.25">
      <c r="A75" s="125">
        <v>4</v>
      </c>
      <c r="B75" s="83" t="s">
        <v>47</v>
      </c>
      <c r="C75" s="87">
        <v>1800000000</v>
      </c>
      <c r="D75" s="117">
        <f>D76</f>
        <v>221000</v>
      </c>
      <c r="E75" s="50">
        <f t="shared" ref="E75:I75" si="20">E76</f>
        <v>221000</v>
      </c>
      <c r="F75" s="117">
        <f t="shared" si="20"/>
        <v>0</v>
      </c>
      <c r="G75" s="88">
        <f t="shared" si="20"/>
        <v>0</v>
      </c>
      <c r="H75" s="119">
        <f t="shared" si="20"/>
        <v>0</v>
      </c>
      <c r="I75" s="86">
        <f t="shared" si="20"/>
        <v>0</v>
      </c>
      <c r="J75" s="2"/>
    </row>
    <row r="76" spans="1:10" ht="18.600000000000001" customHeight="1" outlineLevel="7" x14ac:dyDescent="0.25">
      <c r="A76" s="128"/>
      <c r="B76" s="53" t="s">
        <v>117</v>
      </c>
      <c r="C76" s="43" t="s">
        <v>119</v>
      </c>
      <c r="D76" s="118">
        <f>D77</f>
        <v>221000</v>
      </c>
      <c r="E76" s="79">
        <f t="shared" ref="E76:I76" si="21">E77</f>
        <v>221000</v>
      </c>
      <c r="F76" s="118">
        <f t="shared" si="21"/>
        <v>0</v>
      </c>
      <c r="G76" s="44">
        <f t="shared" si="21"/>
        <v>0</v>
      </c>
      <c r="H76" s="107">
        <f t="shared" si="21"/>
        <v>0</v>
      </c>
      <c r="I76" s="44">
        <f t="shared" si="21"/>
        <v>0</v>
      </c>
      <c r="J76" s="2"/>
    </row>
    <row r="77" spans="1:10" ht="18.600000000000001" customHeight="1" outlineLevel="2" x14ac:dyDescent="0.25">
      <c r="A77" s="129"/>
      <c r="B77" s="54" t="s">
        <v>118</v>
      </c>
      <c r="C77" s="9" t="s">
        <v>120</v>
      </c>
      <c r="D77" s="108">
        <v>221000</v>
      </c>
      <c r="E77" s="8">
        <v>221000</v>
      </c>
      <c r="F77" s="108">
        <v>0</v>
      </c>
      <c r="G77" s="8">
        <v>0</v>
      </c>
      <c r="H77" s="108">
        <v>0</v>
      </c>
      <c r="I77" s="8">
        <v>0</v>
      </c>
      <c r="J77" s="2"/>
    </row>
    <row r="78" spans="1:10" ht="27.6" customHeight="1" outlineLevel="3" x14ac:dyDescent="0.25">
      <c r="A78" s="125">
        <v>5</v>
      </c>
      <c r="B78" s="83" t="s">
        <v>48</v>
      </c>
      <c r="C78" s="84">
        <v>1900000000</v>
      </c>
      <c r="D78" s="106">
        <f>D79</f>
        <v>467711.02</v>
      </c>
      <c r="E78" s="85">
        <f t="shared" ref="E78:I78" si="22">E79</f>
        <v>57811.22</v>
      </c>
      <c r="F78" s="106">
        <f t="shared" si="22"/>
        <v>0</v>
      </c>
      <c r="G78" s="85">
        <f t="shared" si="22"/>
        <v>0</v>
      </c>
      <c r="H78" s="106">
        <f t="shared" si="22"/>
        <v>0</v>
      </c>
      <c r="I78" s="85">
        <f t="shared" si="22"/>
        <v>0</v>
      </c>
      <c r="J78" s="2"/>
    </row>
    <row r="79" spans="1:10" ht="44.25" customHeight="1" outlineLevel="4" x14ac:dyDescent="0.25">
      <c r="A79" s="128"/>
      <c r="B79" s="53" t="s">
        <v>49</v>
      </c>
      <c r="C79" s="43">
        <v>1900100000</v>
      </c>
      <c r="D79" s="107">
        <f>D80+D81</f>
        <v>467711.02</v>
      </c>
      <c r="E79" s="44">
        <f t="shared" ref="E79:I79" si="23">E80+E81</f>
        <v>57811.22</v>
      </c>
      <c r="F79" s="107">
        <f t="shared" si="23"/>
        <v>0</v>
      </c>
      <c r="G79" s="44">
        <f t="shared" si="23"/>
        <v>0</v>
      </c>
      <c r="H79" s="107">
        <f t="shared" si="23"/>
        <v>0</v>
      </c>
      <c r="I79" s="44">
        <f t="shared" si="23"/>
        <v>0</v>
      </c>
      <c r="J79" s="2"/>
    </row>
    <row r="80" spans="1:10" ht="25.5" outlineLevel="6" x14ac:dyDescent="0.25">
      <c r="A80" s="128"/>
      <c r="B80" s="54" t="s">
        <v>121</v>
      </c>
      <c r="C80" s="9" t="s">
        <v>122</v>
      </c>
      <c r="D80" s="108">
        <v>409899.8</v>
      </c>
      <c r="E80" s="8">
        <v>0</v>
      </c>
      <c r="F80" s="108">
        <v>0</v>
      </c>
      <c r="G80" s="8">
        <v>0</v>
      </c>
      <c r="H80" s="108">
        <v>0</v>
      </c>
      <c r="I80" s="8">
        <v>0</v>
      </c>
      <c r="J80" s="2"/>
    </row>
    <row r="81" spans="1:10" ht="38.25" outlineLevel="6" x14ac:dyDescent="0.25">
      <c r="A81" s="129"/>
      <c r="B81" s="54" t="s">
        <v>123</v>
      </c>
      <c r="C81" s="9" t="s">
        <v>50</v>
      </c>
      <c r="D81" s="108">
        <v>57811.22</v>
      </c>
      <c r="E81" s="8">
        <v>57811.22</v>
      </c>
      <c r="F81" s="108">
        <v>0</v>
      </c>
      <c r="G81" s="8">
        <v>0</v>
      </c>
      <c r="H81" s="108">
        <v>0</v>
      </c>
      <c r="I81" s="8">
        <v>0</v>
      </c>
      <c r="J81" s="2"/>
    </row>
    <row r="82" spans="1:10" ht="31.9" customHeight="1" outlineLevel="6" x14ac:dyDescent="0.25">
      <c r="A82" s="125">
        <v>6</v>
      </c>
      <c r="B82" s="83" t="s">
        <v>56</v>
      </c>
      <c r="C82" s="89">
        <v>2000000000</v>
      </c>
      <c r="D82" s="106">
        <f>D83</f>
        <v>2787000</v>
      </c>
      <c r="E82" s="85">
        <f t="shared" ref="E82:I82" si="24">E83</f>
        <v>720870</v>
      </c>
      <c r="F82" s="106">
        <f t="shared" si="24"/>
        <v>0</v>
      </c>
      <c r="G82" s="85">
        <f t="shared" si="24"/>
        <v>0</v>
      </c>
      <c r="H82" s="106">
        <f t="shared" si="24"/>
        <v>0</v>
      </c>
      <c r="I82" s="85">
        <f t="shared" si="24"/>
        <v>0</v>
      </c>
      <c r="J82" s="2"/>
    </row>
    <row r="83" spans="1:10" ht="29.45" customHeight="1" outlineLevel="6" x14ac:dyDescent="0.25">
      <c r="A83" s="128"/>
      <c r="B83" s="53" t="s">
        <v>57</v>
      </c>
      <c r="C83" s="49">
        <v>2000100000</v>
      </c>
      <c r="D83" s="107">
        <f>D84+D85+D86</f>
        <v>2787000</v>
      </c>
      <c r="E83" s="44">
        <f t="shared" ref="E83:I83" si="25">E84+E85+E86</f>
        <v>720870</v>
      </c>
      <c r="F83" s="107">
        <f t="shared" si="25"/>
        <v>0</v>
      </c>
      <c r="G83" s="44">
        <f t="shared" si="25"/>
        <v>0</v>
      </c>
      <c r="H83" s="107">
        <f t="shared" si="25"/>
        <v>0</v>
      </c>
      <c r="I83" s="44">
        <f t="shared" si="25"/>
        <v>0</v>
      </c>
      <c r="J83" s="2"/>
    </row>
    <row r="84" spans="1:10" ht="38.25" outlineLevel="6" x14ac:dyDescent="0.25">
      <c r="A84" s="128"/>
      <c r="B84" s="54" t="s">
        <v>231</v>
      </c>
      <c r="C84" s="15">
        <v>2000120001</v>
      </c>
      <c r="D84" s="108">
        <v>700000</v>
      </c>
      <c r="E84" s="8">
        <v>700000</v>
      </c>
      <c r="F84" s="108">
        <v>0</v>
      </c>
      <c r="G84" s="8">
        <v>0</v>
      </c>
      <c r="H84" s="108">
        <v>0</v>
      </c>
      <c r="I84" s="8">
        <v>0</v>
      </c>
      <c r="J84" s="2"/>
    </row>
    <row r="85" spans="1:10" ht="25.5" outlineLevel="6" x14ac:dyDescent="0.25">
      <c r="A85" s="128"/>
      <c r="B85" s="54" t="s">
        <v>218</v>
      </c>
      <c r="C85" s="9">
        <v>2000192230</v>
      </c>
      <c r="D85" s="108">
        <v>2066130</v>
      </c>
      <c r="E85" s="8">
        <v>0</v>
      </c>
      <c r="F85" s="108">
        <v>0</v>
      </c>
      <c r="G85" s="8">
        <v>0</v>
      </c>
      <c r="H85" s="108">
        <v>0</v>
      </c>
      <c r="I85" s="8">
        <v>0</v>
      </c>
      <c r="J85" s="2"/>
    </row>
    <row r="86" spans="1:10" ht="25.5" outlineLevel="6" x14ac:dyDescent="0.25">
      <c r="A86" s="127"/>
      <c r="B86" s="54" t="s">
        <v>219</v>
      </c>
      <c r="C86" s="9" t="s">
        <v>220</v>
      </c>
      <c r="D86" s="108">
        <v>20870</v>
      </c>
      <c r="E86" s="8">
        <v>20870</v>
      </c>
      <c r="F86" s="108">
        <v>0</v>
      </c>
      <c r="G86" s="8">
        <v>0</v>
      </c>
      <c r="H86" s="108">
        <v>0</v>
      </c>
      <c r="I86" s="8">
        <v>0</v>
      </c>
      <c r="J86" s="2"/>
    </row>
    <row r="87" spans="1:10" ht="29.45" customHeight="1" outlineLevel="7" x14ac:dyDescent="0.25">
      <c r="A87" s="125">
        <v>7</v>
      </c>
      <c r="B87" s="83" t="s">
        <v>51</v>
      </c>
      <c r="C87" s="84">
        <v>3300000000</v>
      </c>
      <c r="D87" s="106">
        <f>D88</f>
        <v>4560895.0599999996</v>
      </c>
      <c r="E87" s="85">
        <f t="shared" ref="E87:I87" si="26">E88</f>
        <v>1200000</v>
      </c>
      <c r="F87" s="106">
        <f t="shared" si="26"/>
        <v>4784020.07</v>
      </c>
      <c r="G87" s="85">
        <f t="shared" si="26"/>
        <v>1200000</v>
      </c>
      <c r="H87" s="106">
        <f t="shared" si="26"/>
        <v>2487726.2000000002</v>
      </c>
      <c r="I87" s="85">
        <f t="shared" si="26"/>
        <v>1200000</v>
      </c>
      <c r="J87" s="2"/>
    </row>
    <row r="88" spans="1:10" ht="28.15" customHeight="1" outlineLevel="2" x14ac:dyDescent="0.25">
      <c r="A88" s="128"/>
      <c r="B88" s="53" t="s">
        <v>20</v>
      </c>
      <c r="C88" s="43">
        <v>3000100000</v>
      </c>
      <c r="D88" s="107">
        <f>D89</f>
        <v>4560895.0599999996</v>
      </c>
      <c r="E88" s="44">
        <f t="shared" ref="E88:I88" si="27">E89</f>
        <v>1200000</v>
      </c>
      <c r="F88" s="107">
        <f t="shared" si="27"/>
        <v>4784020.07</v>
      </c>
      <c r="G88" s="44">
        <f t="shared" si="27"/>
        <v>1200000</v>
      </c>
      <c r="H88" s="107">
        <f t="shared" si="27"/>
        <v>2487726.2000000002</v>
      </c>
      <c r="I88" s="44">
        <f t="shared" si="27"/>
        <v>1200000</v>
      </c>
      <c r="J88" s="2"/>
    </row>
    <row r="89" spans="1:10" ht="37.9" customHeight="1" outlineLevel="3" x14ac:dyDescent="0.25">
      <c r="A89" s="129"/>
      <c r="B89" s="54" t="s">
        <v>21</v>
      </c>
      <c r="C89" s="9" t="s">
        <v>22</v>
      </c>
      <c r="D89" s="108">
        <v>4560895.0599999996</v>
      </c>
      <c r="E89" s="8">
        <v>1200000</v>
      </c>
      <c r="F89" s="108">
        <v>4784020.07</v>
      </c>
      <c r="G89" s="8">
        <v>1200000</v>
      </c>
      <c r="H89" s="108">
        <v>2487726.2000000002</v>
      </c>
      <c r="I89" s="8">
        <v>1200000</v>
      </c>
      <c r="J89" s="2"/>
    </row>
    <row r="90" spans="1:10" ht="38.25" outlineLevel="4" x14ac:dyDescent="0.25">
      <c r="A90" s="125">
        <v>8</v>
      </c>
      <c r="B90" s="83" t="s">
        <v>33</v>
      </c>
      <c r="C90" s="84">
        <v>4000000000</v>
      </c>
      <c r="D90" s="106">
        <f>D91+D101+D111</f>
        <v>149287672.94</v>
      </c>
      <c r="E90" s="85">
        <f t="shared" ref="E90:I90" si="28">E91+E101+E111</f>
        <v>25375390</v>
      </c>
      <c r="F90" s="106">
        <f t="shared" si="28"/>
        <v>27336550</v>
      </c>
      <c r="G90" s="85">
        <f t="shared" si="28"/>
        <v>27336550</v>
      </c>
      <c r="H90" s="106">
        <f t="shared" si="28"/>
        <v>27336550</v>
      </c>
      <c r="I90" s="85">
        <f t="shared" si="28"/>
        <v>27336550</v>
      </c>
      <c r="J90" s="2"/>
    </row>
    <row r="91" spans="1:10" ht="31.15" customHeight="1" outlineLevel="5" x14ac:dyDescent="0.25">
      <c r="A91" s="128"/>
      <c r="B91" s="53" t="s">
        <v>0</v>
      </c>
      <c r="C91" s="43">
        <v>4000100000</v>
      </c>
      <c r="D91" s="107">
        <f>D92+D93+D94+D95+D96+D97+D98+D99+D100</f>
        <v>15789304.050000001</v>
      </c>
      <c r="E91" s="44">
        <f t="shared" ref="E91:I91" si="29">E92+E93+E94+E95+E96+E97+E98+E99+E100</f>
        <v>15789304.050000001</v>
      </c>
      <c r="F91" s="107">
        <f t="shared" si="29"/>
        <v>19058395</v>
      </c>
      <c r="G91" s="44">
        <f t="shared" si="29"/>
        <v>19058395</v>
      </c>
      <c r="H91" s="107">
        <f t="shared" si="29"/>
        <v>19218395</v>
      </c>
      <c r="I91" s="44">
        <f t="shared" si="29"/>
        <v>19218395</v>
      </c>
      <c r="J91" s="2"/>
    </row>
    <row r="92" spans="1:10" ht="25.5" outlineLevel="6" x14ac:dyDescent="0.25">
      <c r="A92" s="128"/>
      <c r="B92" s="54" t="s">
        <v>34</v>
      </c>
      <c r="C92" s="9">
        <v>4000140101</v>
      </c>
      <c r="D92" s="108">
        <v>2896158</v>
      </c>
      <c r="E92" s="8">
        <v>2896158</v>
      </c>
      <c r="F92" s="108">
        <v>3100000</v>
      </c>
      <c r="G92" s="8">
        <v>3100000</v>
      </c>
      <c r="H92" s="108">
        <v>3100000</v>
      </c>
      <c r="I92" s="8">
        <v>3100000</v>
      </c>
      <c r="J92" s="2"/>
    </row>
    <row r="93" spans="1:10" ht="25.5" outlineLevel="7" x14ac:dyDescent="0.25">
      <c r="A93" s="128"/>
      <c r="B93" s="54" t="s">
        <v>35</v>
      </c>
      <c r="C93" s="9">
        <v>4000140102</v>
      </c>
      <c r="D93" s="108">
        <v>2502493.2000000002</v>
      </c>
      <c r="E93" s="8">
        <v>2502493.2000000002</v>
      </c>
      <c r="F93" s="108">
        <v>2618000</v>
      </c>
      <c r="G93" s="8">
        <v>2618000</v>
      </c>
      <c r="H93" s="108">
        <v>2618000</v>
      </c>
      <c r="I93" s="8">
        <v>2618000</v>
      </c>
      <c r="J93" s="2"/>
    </row>
    <row r="94" spans="1:10" ht="25.5" outlineLevel="3" x14ac:dyDescent="0.25">
      <c r="A94" s="128"/>
      <c r="B94" s="54" t="s">
        <v>36</v>
      </c>
      <c r="C94" s="9">
        <v>4000140103</v>
      </c>
      <c r="D94" s="108">
        <v>400000</v>
      </c>
      <c r="E94" s="8">
        <v>400000</v>
      </c>
      <c r="F94" s="108">
        <v>450000</v>
      </c>
      <c r="G94" s="8">
        <v>450000</v>
      </c>
      <c r="H94" s="108">
        <v>500000</v>
      </c>
      <c r="I94" s="8">
        <v>500000</v>
      </c>
      <c r="J94" s="2"/>
    </row>
    <row r="95" spans="1:10" ht="38.25" outlineLevel="4" x14ac:dyDescent="0.25">
      <c r="A95" s="128"/>
      <c r="B95" s="54" t="s">
        <v>37</v>
      </c>
      <c r="C95" s="9">
        <v>4000140104</v>
      </c>
      <c r="D95" s="108">
        <v>5126056.12</v>
      </c>
      <c r="E95" s="8">
        <v>5126056.12</v>
      </c>
      <c r="F95" s="108">
        <v>5512000</v>
      </c>
      <c r="G95" s="8">
        <v>5512000</v>
      </c>
      <c r="H95" s="108">
        <v>5512000</v>
      </c>
      <c r="I95" s="8">
        <v>5512000</v>
      </c>
      <c r="J95" s="2"/>
    </row>
    <row r="96" spans="1:10" ht="35.25" customHeight="1" outlineLevel="5" x14ac:dyDescent="0.25">
      <c r="A96" s="128"/>
      <c r="B96" s="54" t="s">
        <v>38</v>
      </c>
      <c r="C96" s="9">
        <v>4000140105</v>
      </c>
      <c r="D96" s="108">
        <v>100000</v>
      </c>
      <c r="E96" s="8">
        <v>100000</v>
      </c>
      <c r="F96" s="108">
        <v>120000</v>
      </c>
      <c r="G96" s="8">
        <v>120000</v>
      </c>
      <c r="H96" s="108">
        <v>150000</v>
      </c>
      <c r="I96" s="8">
        <v>150000</v>
      </c>
      <c r="J96" s="2"/>
    </row>
    <row r="97" spans="1:10" ht="29.45" customHeight="1" outlineLevel="6" x14ac:dyDescent="0.25">
      <c r="A97" s="128"/>
      <c r="B97" s="54" t="s">
        <v>39</v>
      </c>
      <c r="C97" s="9">
        <v>4000140106</v>
      </c>
      <c r="D97" s="108">
        <v>2209260</v>
      </c>
      <c r="E97" s="8">
        <v>2209260</v>
      </c>
      <c r="F97" s="108">
        <v>3000000</v>
      </c>
      <c r="G97" s="8">
        <v>3000000</v>
      </c>
      <c r="H97" s="108">
        <v>3000000</v>
      </c>
      <c r="I97" s="8">
        <v>3000000</v>
      </c>
      <c r="J97" s="2"/>
    </row>
    <row r="98" spans="1:10" ht="31.9" customHeight="1" outlineLevel="6" x14ac:dyDescent="0.25">
      <c r="A98" s="128"/>
      <c r="B98" s="54" t="s">
        <v>124</v>
      </c>
      <c r="C98" s="9">
        <v>4000140107</v>
      </c>
      <c r="D98" s="108">
        <v>1905336.73</v>
      </c>
      <c r="E98" s="35">
        <v>1905336.73</v>
      </c>
      <c r="F98" s="108">
        <v>3608395</v>
      </c>
      <c r="G98" s="8">
        <v>3608395</v>
      </c>
      <c r="H98" s="108">
        <v>3638395</v>
      </c>
      <c r="I98" s="8">
        <v>3638395</v>
      </c>
      <c r="J98" s="2"/>
    </row>
    <row r="99" spans="1:10" ht="31.9" customHeight="1" outlineLevel="6" x14ac:dyDescent="0.25">
      <c r="A99" s="128"/>
      <c r="B99" s="54" t="s">
        <v>169</v>
      </c>
      <c r="C99" s="9">
        <v>4000140108</v>
      </c>
      <c r="D99" s="109">
        <v>600000</v>
      </c>
      <c r="E99" s="32">
        <v>600000</v>
      </c>
      <c r="F99" s="120">
        <v>650000</v>
      </c>
      <c r="G99" s="8">
        <v>650000</v>
      </c>
      <c r="H99" s="108">
        <v>700000</v>
      </c>
      <c r="I99" s="8">
        <v>700000</v>
      </c>
      <c r="J99" s="2"/>
    </row>
    <row r="100" spans="1:10" ht="31.9" customHeight="1" outlineLevel="6" x14ac:dyDescent="0.25">
      <c r="A100" s="128"/>
      <c r="B100" s="54" t="s">
        <v>170</v>
      </c>
      <c r="C100" s="9">
        <v>4000140109</v>
      </c>
      <c r="D100" s="109">
        <v>50000</v>
      </c>
      <c r="E100" s="32">
        <v>50000</v>
      </c>
      <c r="F100" s="120">
        <v>0</v>
      </c>
      <c r="G100" s="8">
        <v>0</v>
      </c>
      <c r="H100" s="108">
        <v>0</v>
      </c>
      <c r="I100" s="8">
        <v>0</v>
      </c>
      <c r="J100" s="2"/>
    </row>
    <row r="101" spans="1:10" ht="38.25" outlineLevel="7" x14ac:dyDescent="0.25">
      <c r="A101" s="128"/>
      <c r="B101" s="53" t="s">
        <v>1</v>
      </c>
      <c r="C101" s="43">
        <v>4000200000</v>
      </c>
      <c r="D101" s="107">
        <f>D102+D103+D104+D109+D110+D105+D106+D107+D108</f>
        <v>130580768.89</v>
      </c>
      <c r="E101" s="44">
        <f t="shared" ref="E101:I101" si="30">E102+E103+E104+E109+E110+E105+E106+E107+E108</f>
        <v>6668485.9500000002</v>
      </c>
      <c r="F101" s="107">
        <f t="shared" si="30"/>
        <v>5278395</v>
      </c>
      <c r="G101" s="44">
        <f t="shared" si="30"/>
        <v>5278395</v>
      </c>
      <c r="H101" s="107">
        <f t="shared" si="30"/>
        <v>5438395</v>
      </c>
      <c r="I101" s="44">
        <f t="shared" si="30"/>
        <v>5438395</v>
      </c>
      <c r="J101" s="2"/>
    </row>
    <row r="102" spans="1:10" ht="25.5" outlineLevel="6" x14ac:dyDescent="0.25">
      <c r="A102" s="128"/>
      <c r="B102" s="54" t="s">
        <v>125</v>
      </c>
      <c r="C102" s="9">
        <v>4000240201</v>
      </c>
      <c r="D102" s="108">
        <v>2155336.73</v>
      </c>
      <c r="E102" s="8">
        <v>2155336.73</v>
      </c>
      <c r="F102" s="108">
        <v>2628395</v>
      </c>
      <c r="G102" s="8">
        <v>2628395</v>
      </c>
      <c r="H102" s="108">
        <v>2788395</v>
      </c>
      <c r="I102" s="8">
        <v>2788395</v>
      </c>
      <c r="J102" s="2"/>
    </row>
    <row r="103" spans="1:10" ht="25.5" outlineLevel="6" x14ac:dyDescent="0.25">
      <c r="A103" s="128"/>
      <c r="B103" s="54" t="s">
        <v>171</v>
      </c>
      <c r="C103" s="9">
        <v>4000240202</v>
      </c>
      <c r="D103" s="108">
        <v>1250000</v>
      </c>
      <c r="E103" s="8">
        <v>1250000</v>
      </c>
      <c r="F103" s="108">
        <v>1000000</v>
      </c>
      <c r="G103" s="8">
        <v>1000000</v>
      </c>
      <c r="H103" s="108">
        <v>1000000</v>
      </c>
      <c r="I103" s="8">
        <v>1000000</v>
      </c>
      <c r="J103" s="2"/>
    </row>
    <row r="104" spans="1:10" ht="25.5" outlineLevel="7" x14ac:dyDescent="0.25">
      <c r="A104" s="128"/>
      <c r="B104" s="54" t="s">
        <v>172</v>
      </c>
      <c r="C104" s="9">
        <v>4000240203</v>
      </c>
      <c r="D104" s="108">
        <v>750000</v>
      </c>
      <c r="E104" s="8">
        <v>750000</v>
      </c>
      <c r="F104" s="108">
        <v>750000</v>
      </c>
      <c r="G104" s="8">
        <v>750000</v>
      </c>
      <c r="H104" s="108">
        <v>750000</v>
      </c>
      <c r="I104" s="8">
        <v>750000</v>
      </c>
      <c r="J104" s="2"/>
    </row>
    <row r="105" spans="1:10" ht="38.25" outlineLevel="7" x14ac:dyDescent="0.25">
      <c r="A105" s="128"/>
      <c r="B105" s="54" t="s">
        <v>174</v>
      </c>
      <c r="C105" s="9">
        <v>4000240204</v>
      </c>
      <c r="D105" s="108">
        <v>500000</v>
      </c>
      <c r="E105" s="8">
        <v>500000</v>
      </c>
      <c r="F105" s="108">
        <v>500000</v>
      </c>
      <c r="G105" s="8">
        <v>500000</v>
      </c>
      <c r="H105" s="108">
        <v>500000</v>
      </c>
      <c r="I105" s="8">
        <v>500000</v>
      </c>
      <c r="J105" s="2"/>
    </row>
    <row r="106" spans="1:10" ht="25.5" outlineLevel="7" x14ac:dyDescent="0.25">
      <c r="A106" s="128"/>
      <c r="B106" s="54" t="s">
        <v>173</v>
      </c>
      <c r="C106" s="9">
        <v>4000240205</v>
      </c>
      <c r="D106" s="108">
        <v>400000</v>
      </c>
      <c r="E106" s="8">
        <v>400000</v>
      </c>
      <c r="F106" s="108">
        <v>400000</v>
      </c>
      <c r="G106" s="8">
        <v>400000</v>
      </c>
      <c r="H106" s="108">
        <v>400000</v>
      </c>
      <c r="I106" s="8">
        <v>400000</v>
      </c>
      <c r="J106" s="2"/>
    </row>
    <row r="107" spans="1:10" outlineLevel="7" x14ac:dyDescent="0.25">
      <c r="A107" s="128"/>
      <c r="B107" s="54" t="s">
        <v>175</v>
      </c>
      <c r="C107" s="9">
        <v>4000240206</v>
      </c>
      <c r="D107" s="108">
        <v>200000</v>
      </c>
      <c r="E107" s="8">
        <v>200000</v>
      </c>
      <c r="F107" s="108">
        <v>0</v>
      </c>
      <c r="G107" s="8">
        <v>0</v>
      </c>
      <c r="H107" s="108">
        <v>0</v>
      </c>
      <c r="I107" s="8">
        <v>0</v>
      </c>
      <c r="J107" s="2"/>
    </row>
    <row r="108" spans="1:10" outlineLevel="7" x14ac:dyDescent="0.25">
      <c r="A108" s="128"/>
      <c r="B108" s="54" t="s">
        <v>176</v>
      </c>
      <c r="C108" s="9">
        <v>4000240207</v>
      </c>
      <c r="D108" s="108">
        <v>161510</v>
      </c>
      <c r="E108" s="8">
        <v>161510</v>
      </c>
      <c r="F108" s="108">
        <v>0</v>
      </c>
      <c r="G108" s="8">
        <v>0</v>
      </c>
      <c r="H108" s="108">
        <v>0</v>
      </c>
      <c r="I108" s="8">
        <v>0</v>
      </c>
      <c r="J108" s="2"/>
    </row>
    <row r="109" spans="1:10" ht="99.75" customHeight="1" outlineLevel="7" x14ac:dyDescent="0.25">
      <c r="A109" s="128"/>
      <c r="B109" s="54" t="s">
        <v>177</v>
      </c>
      <c r="C109" s="9">
        <v>4000292250</v>
      </c>
      <c r="D109" s="108">
        <v>123912282.94</v>
      </c>
      <c r="E109" s="8">
        <v>0</v>
      </c>
      <c r="F109" s="108">
        <v>0</v>
      </c>
      <c r="G109" s="8">
        <v>0</v>
      </c>
      <c r="H109" s="108">
        <v>0</v>
      </c>
      <c r="I109" s="8">
        <v>0</v>
      </c>
      <c r="J109" s="2"/>
    </row>
    <row r="110" spans="1:10" ht="57" customHeight="1" outlineLevel="7" x14ac:dyDescent="0.25">
      <c r="A110" s="128"/>
      <c r="B110" s="54" t="s">
        <v>178</v>
      </c>
      <c r="C110" s="31" t="s">
        <v>179</v>
      </c>
      <c r="D110" s="108">
        <v>1251639.22</v>
      </c>
      <c r="E110" s="8">
        <v>1251639.22</v>
      </c>
      <c r="F110" s="108">
        <v>0</v>
      </c>
      <c r="G110" s="8">
        <v>0</v>
      </c>
      <c r="H110" s="108">
        <v>0</v>
      </c>
      <c r="I110" s="8">
        <v>0</v>
      </c>
      <c r="J110" s="2"/>
    </row>
    <row r="111" spans="1:10" ht="25.5" outlineLevel="7" x14ac:dyDescent="0.25">
      <c r="A111" s="128"/>
      <c r="B111" s="53" t="s">
        <v>228</v>
      </c>
      <c r="C111" s="43">
        <v>4000300000</v>
      </c>
      <c r="D111" s="107">
        <f>D112+D113+D114+D115+D116+D117</f>
        <v>2917600</v>
      </c>
      <c r="E111" s="44">
        <f t="shared" ref="E111:I111" si="31">E112+E113+E114+E115+E116+E117</f>
        <v>2917600</v>
      </c>
      <c r="F111" s="107">
        <f t="shared" si="31"/>
        <v>2999760</v>
      </c>
      <c r="G111" s="44">
        <f t="shared" si="31"/>
        <v>2999760</v>
      </c>
      <c r="H111" s="107">
        <f t="shared" si="31"/>
        <v>2679760</v>
      </c>
      <c r="I111" s="44">
        <f t="shared" si="31"/>
        <v>2679760</v>
      </c>
      <c r="J111" s="2"/>
    </row>
    <row r="112" spans="1:10" ht="25.5" outlineLevel="7" x14ac:dyDescent="0.25">
      <c r="A112" s="128"/>
      <c r="B112" s="54" t="s">
        <v>180</v>
      </c>
      <c r="C112" s="13">
        <v>4000340301</v>
      </c>
      <c r="D112" s="111">
        <v>751140</v>
      </c>
      <c r="E112" s="12">
        <v>751140</v>
      </c>
      <c r="F112" s="111">
        <v>800000</v>
      </c>
      <c r="G112" s="12">
        <v>800000</v>
      </c>
      <c r="H112" s="123">
        <v>800000</v>
      </c>
      <c r="I112" s="10">
        <v>800000</v>
      </c>
      <c r="J112" s="2"/>
    </row>
    <row r="113" spans="1:13" ht="25.5" outlineLevel="7" x14ac:dyDescent="0.25">
      <c r="A113" s="128"/>
      <c r="B113" s="57" t="s">
        <v>40</v>
      </c>
      <c r="C113" s="13">
        <v>4000340302</v>
      </c>
      <c r="D113" s="108">
        <v>866700</v>
      </c>
      <c r="E113" s="8">
        <v>866700</v>
      </c>
      <c r="F113" s="108">
        <v>800000</v>
      </c>
      <c r="G113" s="8">
        <v>800000</v>
      </c>
      <c r="H113" s="109">
        <v>800000</v>
      </c>
      <c r="I113" s="10">
        <v>800000</v>
      </c>
      <c r="J113" s="11"/>
      <c r="K113" s="11"/>
      <c r="L113" s="11"/>
      <c r="M113" s="11"/>
    </row>
    <row r="114" spans="1:13" ht="25.5" outlineLevel="7" x14ac:dyDescent="0.25">
      <c r="A114" s="128"/>
      <c r="B114" s="57" t="s">
        <v>41</v>
      </c>
      <c r="C114" s="13">
        <v>4000340303</v>
      </c>
      <c r="D114" s="111">
        <v>524880</v>
      </c>
      <c r="E114" s="12">
        <v>524880</v>
      </c>
      <c r="F114" s="111">
        <v>524880</v>
      </c>
      <c r="G114" s="12">
        <v>524880</v>
      </c>
      <c r="H114" s="123">
        <v>524880</v>
      </c>
      <c r="I114" s="10">
        <v>524880</v>
      </c>
      <c r="J114" s="11"/>
      <c r="K114" s="11"/>
      <c r="L114" s="11"/>
      <c r="M114" s="11"/>
    </row>
    <row r="115" spans="1:13" ht="25.5" outlineLevel="7" x14ac:dyDescent="0.25">
      <c r="A115" s="128"/>
      <c r="B115" s="58" t="s">
        <v>226</v>
      </c>
      <c r="C115" s="13">
        <v>4000340304</v>
      </c>
      <c r="D115" s="116">
        <v>524880</v>
      </c>
      <c r="E115" s="26">
        <v>524880</v>
      </c>
      <c r="F115" s="116">
        <v>524880</v>
      </c>
      <c r="G115" s="26">
        <v>524880</v>
      </c>
      <c r="H115" s="124">
        <v>554880</v>
      </c>
      <c r="I115" s="26">
        <v>554880</v>
      </c>
      <c r="J115" s="11"/>
      <c r="K115" s="11"/>
      <c r="L115" s="11"/>
      <c r="M115" s="11"/>
    </row>
    <row r="116" spans="1:13" ht="25.5" outlineLevel="7" x14ac:dyDescent="0.25">
      <c r="A116" s="126"/>
      <c r="B116" s="68" t="s">
        <v>181</v>
      </c>
      <c r="C116" s="13">
        <v>4000340305</v>
      </c>
      <c r="D116" s="116">
        <v>0</v>
      </c>
      <c r="E116" s="26">
        <v>0</v>
      </c>
      <c r="F116" s="116">
        <v>350000</v>
      </c>
      <c r="G116" s="26">
        <v>350000</v>
      </c>
      <c r="H116" s="124">
        <v>0</v>
      </c>
      <c r="I116" s="26">
        <v>0</v>
      </c>
      <c r="J116" s="11"/>
      <c r="K116" s="11"/>
      <c r="L116" s="11"/>
      <c r="M116" s="11"/>
    </row>
    <row r="117" spans="1:13" ht="25.5" outlineLevel="7" x14ac:dyDescent="0.25">
      <c r="A117" s="127"/>
      <c r="B117" s="68" t="s">
        <v>182</v>
      </c>
      <c r="C117" s="13">
        <v>4000340306</v>
      </c>
      <c r="D117" s="116">
        <v>250000</v>
      </c>
      <c r="E117" s="26">
        <v>250000</v>
      </c>
      <c r="F117" s="116">
        <v>0</v>
      </c>
      <c r="G117" s="26">
        <v>0</v>
      </c>
      <c r="H117" s="124">
        <v>0</v>
      </c>
      <c r="I117" s="26">
        <v>0</v>
      </c>
      <c r="J117" s="11"/>
      <c r="K117" s="11"/>
      <c r="L117" s="11"/>
      <c r="M117" s="11"/>
    </row>
    <row r="118" spans="1:13" ht="38.25" outlineLevel="7" x14ac:dyDescent="0.25">
      <c r="A118" s="125">
        <v>9</v>
      </c>
      <c r="B118" s="90" t="s">
        <v>129</v>
      </c>
      <c r="C118" s="91" t="s">
        <v>131</v>
      </c>
      <c r="D118" s="117">
        <f>D119+D122</f>
        <v>23000</v>
      </c>
      <c r="E118" s="50">
        <f>E119+E122</f>
        <v>23000</v>
      </c>
      <c r="F118" s="117">
        <f>F119+F122</f>
        <v>0</v>
      </c>
      <c r="G118" s="50">
        <f t="shared" ref="G118:I118" si="32">G119+G122</f>
        <v>0</v>
      </c>
      <c r="H118" s="117">
        <f t="shared" si="32"/>
        <v>0</v>
      </c>
      <c r="I118" s="50">
        <f t="shared" si="32"/>
        <v>0</v>
      </c>
      <c r="J118" s="11"/>
      <c r="K118" s="11"/>
      <c r="L118" s="11"/>
      <c r="M118" s="11"/>
    </row>
    <row r="119" spans="1:13" ht="20.45" customHeight="1" outlineLevel="7" x14ac:dyDescent="0.25">
      <c r="A119" s="128"/>
      <c r="B119" s="59" t="s">
        <v>130</v>
      </c>
      <c r="C119" s="51" t="s">
        <v>132</v>
      </c>
      <c r="D119" s="114">
        <f>D120</f>
        <v>3000</v>
      </c>
      <c r="E119" s="48">
        <f>E120</f>
        <v>3000</v>
      </c>
      <c r="F119" s="114">
        <f t="shared" ref="F119:I119" si="33">F120+F121</f>
        <v>0</v>
      </c>
      <c r="G119" s="48">
        <f t="shared" si="33"/>
        <v>0</v>
      </c>
      <c r="H119" s="114">
        <f t="shared" si="33"/>
        <v>0</v>
      </c>
      <c r="I119" s="48">
        <f t="shared" si="33"/>
        <v>0</v>
      </c>
      <c r="J119" s="11"/>
      <c r="K119" s="11"/>
      <c r="L119" s="11"/>
      <c r="M119" s="11"/>
    </row>
    <row r="120" spans="1:13" ht="36" customHeight="1" outlineLevel="7" x14ac:dyDescent="0.25">
      <c r="A120" s="128"/>
      <c r="B120" s="65" t="s">
        <v>153</v>
      </c>
      <c r="C120" s="16" t="s">
        <v>133</v>
      </c>
      <c r="D120" s="115">
        <v>3000</v>
      </c>
      <c r="E120" s="10">
        <v>3000</v>
      </c>
      <c r="F120" s="115">
        <v>0</v>
      </c>
      <c r="G120" s="10">
        <v>0</v>
      </c>
      <c r="H120" s="115">
        <v>0</v>
      </c>
      <c r="I120" s="10">
        <v>0</v>
      </c>
      <c r="J120" s="11"/>
      <c r="K120" s="11"/>
      <c r="L120" s="11"/>
      <c r="M120" s="11"/>
    </row>
    <row r="121" spans="1:13" ht="29.25" customHeight="1" outlineLevel="7" x14ac:dyDescent="0.25">
      <c r="A121" s="128"/>
      <c r="B121" s="59" t="s">
        <v>134</v>
      </c>
      <c r="C121" s="16">
        <v>4600300000</v>
      </c>
      <c r="D121" s="115">
        <f>D122</f>
        <v>20000</v>
      </c>
      <c r="E121" s="10">
        <f>E122</f>
        <v>20000</v>
      </c>
      <c r="F121" s="115">
        <v>0</v>
      </c>
      <c r="G121" s="10">
        <v>0</v>
      </c>
      <c r="H121" s="115">
        <v>0</v>
      </c>
      <c r="I121" s="10">
        <v>0</v>
      </c>
      <c r="J121" s="11"/>
      <c r="K121" s="11"/>
      <c r="L121" s="11"/>
      <c r="M121" s="11"/>
    </row>
    <row r="122" spans="1:13" ht="43.5" customHeight="1" outlineLevel="7" x14ac:dyDescent="0.25">
      <c r="A122" s="128"/>
      <c r="B122" s="60" t="s">
        <v>154</v>
      </c>
      <c r="C122" s="51">
        <v>4600346001</v>
      </c>
      <c r="D122" s="114">
        <v>20000</v>
      </c>
      <c r="E122" s="48">
        <v>20000</v>
      </c>
      <c r="F122" s="114">
        <v>0</v>
      </c>
      <c r="G122" s="48">
        <v>0</v>
      </c>
      <c r="H122" s="114">
        <v>0</v>
      </c>
      <c r="I122" s="48">
        <v>0</v>
      </c>
      <c r="J122" s="11"/>
      <c r="K122" s="11"/>
      <c r="L122" s="11"/>
      <c r="M122" s="11"/>
    </row>
    <row r="123" spans="1:13" ht="33" customHeight="1" outlineLevel="6" x14ac:dyDescent="0.25">
      <c r="A123" s="125">
        <v>10</v>
      </c>
      <c r="B123" s="92" t="s">
        <v>142</v>
      </c>
      <c r="C123" s="93">
        <v>5600000000</v>
      </c>
      <c r="D123" s="119">
        <f t="shared" ref="D123:I123" si="34">D124+D126+D128+D132+D137+D140+D142</f>
        <v>60953187.789999992</v>
      </c>
      <c r="E123" s="86">
        <f t="shared" si="34"/>
        <v>23574993.109999999</v>
      </c>
      <c r="F123" s="119">
        <f t="shared" si="34"/>
        <v>23313328.030000001</v>
      </c>
      <c r="G123" s="86">
        <f t="shared" si="34"/>
        <v>22145323.030000001</v>
      </c>
      <c r="H123" s="119">
        <f t="shared" si="34"/>
        <v>20841433.030000001</v>
      </c>
      <c r="I123" s="86">
        <f t="shared" si="34"/>
        <v>19673428.030000001</v>
      </c>
      <c r="J123" s="2"/>
    </row>
    <row r="124" spans="1:13" ht="25.5" outlineLevel="7" x14ac:dyDescent="0.25">
      <c r="A124" s="128"/>
      <c r="B124" s="53" t="s">
        <v>15</v>
      </c>
      <c r="C124" s="43">
        <v>5600100000</v>
      </c>
      <c r="D124" s="107">
        <f>D125</f>
        <v>200000</v>
      </c>
      <c r="E124" s="44">
        <f t="shared" ref="E124:I124" si="35">E125</f>
        <v>200000</v>
      </c>
      <c r="F124" s="107">
        <f t="shared" si="35"/>
        <v>0</v>
      </c>
      <c r="G124" s="44">
        <f t="shared" si="35"/>
        <v>0</v>
      </c>
      <c r="H124" s="107">
        <f t="shared" si="35"/>
        <v>0</v>
      </c>
      <c r="I124" s="44">
        <f t="shared" si="35"/>
        <v>0</v>
      </c>
      <c r="J124" s="2"/>
    </row>
    <row r="125" spans="1:13" ht="23.45" customHeight="1" outlineLevel="6" x14ac:dyDescent="0.25">
      <c r="A125" s="128"/>
      <c r="B125" s="54" t="s">
        <v>16</v>
      </c>
      <c r="C125" s="9">
        <v>5600108010</v>
      </c>
      <c r="D125" s="108">
        <v>200000</v>
      </c>
      <c r="E125" s="8">
        <v>200000</v>
      </c>
      <c r="F125" s="108">
        <v>0</v>
      </c>
      <c r="G125" s="8">
        <v>0</v>
      </c>
      <c r="H125" s="108">
        <v>0</v>
      </c>
      <c r="I125" s="8">
        <v>0</v>
      </c>
      <c r="J125" s="2"/>
    </row>
    <row r="126" spans="1:13" ht="25.5" outlineLevel="7" x14ac:dyDescent="0.25">
      <c r="A126" s="128"/>
      <c r="B126" s="53" t="s">
        <v>135</v>
      </c>
      <c r="C126" s="43" t="s">
        <v>137</v>
      </c>
      <c r="D126" s="107">
        <f>D127</f>
        <v>400000</v>
      </c>
      <c r="E126" s="44">
        <f t="shared" ref="E126:I126" si="36">E127</f>
        <v>400000</v>
      </c>
      <c r="F126" s="107">
        <f t="shared" si="36"/>
        <v>0</v>
      </c>
      <c r="G126" s="44">
        <f t="shared" si="36"/>
        <v>0</v>
      </c>
      <c r="H126" s="107">
        <f t="shared" si="36"/>
        <v>0</v>
      </c>
      <c r="I126" s="44">
        <f t="shared" si="36"/>
        <v>0</v>
      </c>
      <c r="J126" s="2"/>
    </row>
    <row r="127" spans="1:13" ht="25.5" outlineLevel="6" x14ac:dyDescent="0.25">
      <c r="A127" s="128"/>
      <c r="B127" s="54" t="s">
        <v>136</v>
      </c>
      <c r="C127" s="9" t="s">
        <v>138</v>
      </c>
      <c r="D127" s="108">
        <v>400000</v>
      </c>
      <c r="E127" s="8">
        <v>400000</v>
      </c>
      <c r="F127" s="108">
        <v>0</v>
      </c>
      <c r="G127" s="8">
        <v>0</v>
      </c>
      <c r="H127" s="108">
        <v>0</v>
      </c>
      <c r="I127" s="8">
        <v>0</v>
      </c>
      <c r="J127" s="2"/>
    </row>
    <row r="128" spans="1:13" ht="21" customHeight="1" outlineLevel="7" x14ac:dyDescent="0.25">
      <c r="A128" s="128"/>
      <c r="B128" s="53" t="s">
        <v>8</v>
      </c>
      <c r="C128" s="43">
        <v>5600400000</v>
      </c>
      <c r="D128" s="107">
        <f>D129+D131+D130</f>
        <v>4130763.11</v>
      </c>
      <c r="E128" s="44">
        <f t="shared" ref="E128:I128" si="37">E129+E131+E130</f>
        <v>41307.629999999997</v>
      </c>
      <c r="F128" s="107">
        <f t="shared" si="37"/>
        <v>169702.02</v>
      </c>
      <c r="G128" s="44">
        <f t="shared" si="37"/>
        <v>1697.02</v>
      </c>
      <c r="H128" s="107">
        <f t="shared" si="37"/>
        <v>169702.02</v>
      </c>
      <c r="I128" s="44">
        <f t="shared" si="37"/>
        <v>1697.02</v>
      </c>
      <c r="J128" s="2"/>
    </row>
    <row r="129" spans="1:10" ht="25.5" outlineLevel="6" x14ac:dyDescent="0.25">
      <c r="A129" s="128"/>
      <c r="B129" s="54" t="s">
        <v>17</v>
      </c>
      <c r="C129" s="9">
        <v>5600492540</v>
      </c>
      <c r="D129" s="108">
        <v>168005</v>
      </c>
      <c r="E129" s="8">
        <v>0</v>
      </c>
      <c r="F129" s="108">
        <v>168005</v>
      </c>
      <c r="G129" s="8">
        <v>0</v>
      </c>
      <c r="H129" s="108">
        <v>168005</v>
      </c>
      <c r="I129" s="8">
        <v>0</v>
      </c>
      <c r="J129" s="2"/>
    </row>
    <row r="130" spans="1:10" ht="25.5" outlineLevel="7" x14ac:dyDescent="0.25">
      <c r="A130" s="128"/>
      <c r="B130" s="54" t="s">
        <v>18</v>
      </c>
      <c r="C130" s="9" t="s">
        <v>19</v>
      </c>
      <c r="D130" s="108">
        <v>1697.02</v>
      </c>
      <c r="E130" s="8">
        <v>1697.02</v>
      </c>
      <c r="F130" s="108">
        <v>1697.02</v>
      </c>
      <c r="G130" s="8">
        <v>1697.02</v>
      </c>
      <c r="H130" s="108">
        <v>1697.02</v>
      </c>
      <c r="I130" s="8">
        <v>1697.02</v>
      </c>
      <c r="J130" s="2"/>
    </row>
    <row r="131" spans="1:10" ht="42.6" customHeight="1" outlineLevel="7" x14ac:dyDescent="0.25">
      <c r="A131" s="128"/>
      <c r="B131" s="54" t="s">
        <v>139</v>
      </c>
      <c r="C131" s="9" t="s">
        <v>59</v>
      </c>
      <c r="D131" s="108">
        <v>3961061.09</v>
      </c>
      <c r="E131" s="8">
        <v>39610.61</v>
      </c>
      <c r="F131" s="108">
        <v>0</v>
      </c>
      <c r="G131" s="8">
        <v>0</v>
      </c>
      <c r="H131" s="108">
        <v>0</v>
      </c>
      <c r="I131" s="8">
        <v>0</v>
      </c>
      <c r="J131" s="2"/>
    </row>
    <row r="132" spans="1:10" ht="31.15" customHeight="1" outlineLevel="6" x14ac:dyDescent="0.25">
      <c r="A132" s="128"/>
      <c r="B132" s="53" t="s">
        <v>144</v>
      </c>
      <c r="C132" s="43">
        <v>5600700000</v>
      </c>
      <c r="D132" s="107">
        <f>D133+D134+D135+D136</f>
        <v>16244906.539999999</v>
      </c>
      <c r="E132" s="44">
        <f t="shared" ref="E132:I132" si="38">E133+E134+E135+E136</f>
        <v>15244906.539999999</v>
      </c>
      <c r="F132" s="107">
        <f t="shared" si="38"/>
        <v>15937596.01</v>
      </c>
      <c r="G132" s="44">
        <f t="shared" si="38"/>
        <v>14937596.01</v>
      </c>
      <c r="H132" s="107">
        <f t="shared" si="38"/>
        <v>14304241.01</v>
      </c>
      <c r="I132" s="44">
        <f t="shared" si="38"/>
        <v>13304241.01</v>
      </c>
      <c r="J132" s="2"/>
    </row>
    <row r="133" spans="1:10" ht="24" customHeight="1" outlineLevel="7" x14ac:dyDescent="0.25">
      <c r="A133" s="128"/>
      <c r="B133" s="54" t="s">
        <v>43</v>
      </c>
      <c r="C133" s="9">
        <v>5600740700</v>
      </c>
      <c r="D133" s="108">
        <v>96000</v>
      </c>
      <c r="E133" s="8">
        <v>96000</v>
      </c>
      <c r="F133" s="108">
        <v>96000</v>
      </c>
      <c r="G133" s="8">
        <v>96000</v>
      </c>
      <c r="H133" s="108">
        <v>96000</v>
      </c>
      <c r="I133" s="8">
        <v>96000</v>
      </c>
      <c r="J133" s="2"/>
    </row>
    <row r="134" spans="1:10" ht="27.6" customHeight="1" outlineLevel="6" x14ac:dyDescent="0.25">
      <c r="A134" s="128"/>
      <c r="B134" s="54" t="s">
        <v>42</v>
      </c>
      <c r="C134" s="9">
        <v>5600740990</v>
      </c>
      <c r="D134" s="108">
        <v>15138805.529999999</v>
      </c>
      <c r="E134" s="8">
        <f>D134</f>
        <v>15138805.529999999</v>
      </c>
      <c r="F134" s="108">
        <v>14831495</v>
      </c>
      <c r="G134" s="8">
        <v>14831495</v>
      </c>
      <c r="H134" s="108">
        <v>13198140</v>
      </c>
      <c r="I134" s="8">
        <v>13198140</v>
      </c>
      <c r="J134" s="2"/>
    </row>
    <row r="135" spans="1:10" ht="47.25" customHeight="1" outlineLevel="7" x14ac:dyDescent="0.25">
      <c r="A135" s="128"/>
      <c r="B135" s="54" t="s">
        <v>31</v>
      </c>
      <c r="C135" s="9">
        <v>5600792480</v>
      </c>
      <c r="D135" s="108">
        <v>1000000</v>
      </c>
      <c r="E135" s="8">
        <v>0</v>
      </c>
      <c r="F135" s="108">
        <v>1000000</v>
      </c>
      <c r="G135" s="8">
        <v>0</v>
      </c>
      <c r="H135" s="108">
        <v>1000000</v>
      </c>
      <c r="I135" s="8">
        <v>0</v>
      </c>
      <c r="J135" s="2"/>
    </row>
    <row r="136" spans="1:10" ht="31.15" customHeight="1" outlineLevel="4" x14ac:dyDescent="0.25">
      <c r="A136" s="128"/>
      <c r="B136" s="54" t="s">
        <v>61</v>
      </c>
      <c r="C136" s="9" t="s">
        <v>52</v>
      </c>
      <c r="D136" s="108">
        <v>10101.01</v>
      </c>
      <c r="E136" s="8">
        <v>10101.01</v>
      </c>
      <c r="F136" s="108">
        <v>10101.01</v>
      </c>
      <c r="G136" s="8">
        <v>10101.01</v>
      </c>
      <c r="H136" s="108">
        <v>10101.01</v>
      </c>
      <c r="I136" s="8">
        <v>10101.01</v>
      </c>
      <c r="J136" s="2"/>
    </row>
    <row r="137" spans="1:10" ht="23.45" customHeight="1" outlineLevel="6" x14ac:dyDescent="0.25">
      <c r="A137" s="128"/>
      <c r="B137" s="53" t="s">
        <v>145</v>
      </c>
      <c r="C137" s="43">
        <v>5600800000</v>
      </c>
      <c r="D137" s="107">
        <f>D138+D139</f>
        <v>7302024</v>
      </c>
      <c r="E137" s="44">
        <f t="shared" ref="E137:I137" si="39">E138+E139</f>
        <v>7302024</v>
      </c>
      <c r="F137" s="107">
        <f t="shared" si="39"/>
        <v>7206030</v>
      </c>
      <c r="G137" s="44">
        <f t="shared" si="39"/>
        <v>7206030</v>
      </c>
      <c r="H137" s="107">
        <f t="shared" si="39"/>
        <v>6367490</v>
      </c>
      <c r="I137" s="44">
        <f t="shared" si="39"/>
        <v>6367490</v>
      </c>
      <c r="J137" s="2"/>
    </row>
    <row r="138" spans="1:10" ht="29.45" customHeight="1" outlineLevel="7" x14ac:dyDescent="0.25">
      <c r="A138" s="128"/>
      <c r="B138" s="54" t="s">
        <v>44</v>
      </c>
      <c r="C138" s="9">
        <v>5600842990</v>
      </c>
      <c r="D138" s="108">
        <v>7295524</v>
      </c>
      <c r="E138" s="8">
        <v>7295524</v>
      </c>
      <c r="F138" s="108">
        <v>7199530</v>
      </c>
      <c r="G138" s="8">
        <v>7199530</v>
      </c>
      <c r="H138" s="108">
        <v>6360990</v>
      </c>
      <c r="I138" s="8">
        <v>6360990</v>
      </c>
      <c r="J138" s="2"/>
    </row>
    <row r="139" spans="1:10" ht="25.5" outlineLevel="7" x14ac:dyDescent="0.25">
      <c r="A139" s="128"/>
      <c r="B139" s="61" t="s">
        <v>45</v>
      </c>
      <c r="C139" s="14" t="s">
        <v>54</v>
      </c>
      <c r="D139" s="108">
        <v>6500</v>
      </c>
      <c r="E139" s="8">
        <v>6500</v>
      </c>
      <c r="F139" s="108">
        <v>6500</v>
      </c>
      <c r="G139" s="8">
        <v>6500</v>
      </c>
      <c r="H139" s="108">
        <v>6500</v>
      </c>
      <c r="I139" s="8">
        <v>6500</v>
      </c>
      <c r="J139" s="2"/>
    </row>
    <row r="140" spans="1:10" ht="25.5" outlineLevel="7" x14ac:dyDescent="0.25">
      <c r="A140" s="126"/>
      <c r="B140" s="55" t="s">
        <v>221</v>
      </c>
      <c r="C140" s="78">
        <v>5601000000</v>
      </c>
      <c r="D140" s="107">
        <f>D141</f>
        <v>60606.06</v>
      </c>
      <c r="E140" s="44">
        <f t="shared" ref="E140:I140" si="40">E141</f>
        <v>60606.06</v>
      </c>
      <c r="F140" s="107">
        <f t="shared" si="40"/>
        <v>0</v>
      </c>
      <c r="G140" s="44">
        <f t="shared" si="40"/>
        <v>0</v>
      </c>
      <c r="H140" s="107">
        <f t="shared" si="40"/>
        <v>0</v>
      </c>
      <c r="I140" s="44">
        <f t="shared" si="40"/>
        <v>0</v>
      </c>
      <c r="J140" s="2"/>
    </row>
    <row r="141" spans="1:10" outlineLevel="7" x14ac:dyDescent="0.25">
      <c r="A141" s="127"/>
      <c r="B141" s="61" t="s">
        <v>222</v>
      </c>
      <c r="C141" s="14" t="s">
        <v>223</v>
      </c>
      <c r="D141" s="108">
        <v>60606.06</v>
      </c>
      <c r="E141" s="8">
        <v>60606.06</v>
      </c>
      <c r="F141" s="108">
        <v>0</v>
      </c>
      <c r="G141" s="8">
        <v>0</v>
      </c>
      <c r="H141" s="108">
        <v>0</v>
      </c>
      <c r="I141" s="8">
        <v>0</v>
      </c>
      <c r="J141" s="2"/>
    </row>
    <row r="142" spans="1:10" ht="31.5" outlineLevel="7" x14ac:dyDescent="0.25">
      <c r="A142" s="99"/>
      <c r="B142" s="100" t="s">
        <v>239</v>
      </c>
      <c r="C142" s="14" t="s">
        <v>242</v>
      </c>
      <c r="D142" s="108">
        <f>D143</f>
        <v>32614888.079999998</v>
      </c>
      <c r="E142" s="8">
        <f>E143</f>
        <v>326148.88</v>
      </c>
      <c r="F142" s="108"/>
      <c r="G142" s="8"/>
      <c r="H142" s="108"/>
      <c r="I142" s="8"/>
      <c r="J142" s="2"/>
    </row>
    <row r="143" spans="1:10" ht="63" outlineLevel="7" x14ac:dyDescent="0.25">
      <c r="A143" s="99"/>
      <c r="B143" s="100" t="s">
        <v>240</v>
      </c>
      <c r="C143" s="14" t="s">
        <v>241</v>
      </c>
      <c r="D143" s="108">
        <v>32614888.079999998</v>
      </c>
      <c r="E143" s="8">
        <v>326148.88</v>
      </c>
      <c r="F143" s="108"/>
      <c r="G143" s="8"/>
      <c r="H143" s="108"/>
      <c r="I143" s="8"/>
      <c r="J143" s="2"/>
    </row>
    <row r="144" spans="1:10" ht="30.6" customHeight="1" outlineLevel="7" x14ac:dyDescent="0.25">
      <c r="A144" s="125">
        <v>11</v>
      </c>
      <c r="B144" s="94" t="s">
        <v>126</v>
      </c>
      <c r="C144" s="95" t="s">
        <v>2</v>
      </c>
      <c r="D144" s="106">
        <f>D145</f>
        <v>2000000</v>
      </c>
      <c r="E144" s="85">
        <f t="shared" ref="E144:I144" si="41">E145</f>
        <v>2000000</v>
      </c>
      <c r="F144" s="106">
        <f t="shared" si="41"/>
        <v>0</v>
      </c>
      <c r="G144" s="85">
        <f t="shared" si="41"/>
        <v>0</v>
      </c>
      <c r="H144" s="106">
        <f t="shared" si="41"/>
        <v>0</v>
      </c>
      <c r="I144" s="85">
        <f t="shared" si="41"/>
        <v>0</v>
      </c>
      <c r="J144" s="2"/>
    </row>
    <row r="145" spans="1:10" ht="20.45" customHeight="1" outlineLevel="7" x14ac:dyDescent="0.25">
      <c r="A145" s="128"/>
      <c r="B145" s="55" t="s">
        <v>3</v>
      </c>
      <c r="C145" s="49">
        <v>5700100000</v>
      </c>
      <c r="D145" s="107">
        <f>D146</f>
        <v>2000000</v>
      </c>
      <c r="E145" s="44">
        <f t="shared" ref="E145" si="42">E146</f>
        <v>2000000</v>
      </c>
      <c r="F145" s="107">
        <f t="shared" ref="F145:I145" si="43">F146</f>
        <v>0</v>
      </c>
      <c r="G145" s="44">
        <f t="shared" si="43"/>
        <v>0</v>
      </c>
      <c r="H145" s="107">
        <f t="shared" si="43"/>
        <v>0</v>
      </c>
      <c r="I145" s="44">
        <f t="shared" si="43"/>
        <v>0</v>
      </c>
      <c r="J145" s="2"/>
    </row>
    <row r="146" spans="1:10" ht="19.149999999999999" customHeight="1" outlineLevel="7" x14ac:dyDescent="0.25">
      <c r="A146" s="129"/>
      <c r="B146" s="61" t="s">
        <v>4</v>
      </c>
      <c r="C146" s="15">
        <v>5700105011</v>
      </c>
      <c r="D146" s="108">
        <v>2000000</v>
      </c>
      <c r="E146" s="8">
        <v>2000000</v>
      </c>
      <c r="F146" s="108">
        <v>0</v>
      </c>
      <c r="G146" s="8">
        <v>0</v>
      </c>
      <c r="H146" s="108">
        <v>0</v>
      </c>
      <c r="I146" s="8">
        <v>0</v>
      </c>
      <c r="J146" s="2"/>
    </row>
    <row r="147" spans="1:10" ht="30.75" customHeight="1" outlineLevel="7" x14ac:dyDescent="0.25">
      <c r="A147" s="125">
        <v>12</v>
      </c>
      <c r="B147" s="83" t="s">
        <v>224</v>
      </c>
      <c r="C147" s="84">
        <v>6200000000</v>
      </c>
      <c r="D147" s="106">
        <f>D148+D153</f>
        <v>3162930.6</v>
      </c>
      <c r="E147" s="85">
        <f t="shared" ref="E147:I147" si="44">E148+E153</f>
        <v>1700000</v>
      </c>
      <c r="F147" s="106">
        <f t="shared" si="44"/>
        <v>3252130</v>
      </c>
      <c r="G147" s="85">
        <f t="shared" si="44"/>
        <v>0</v>
      </c>
      <c r="H147" s="106">
        <f t="shared" si="44"/>
        <v>3252130</v>
      </c>
      <c r="I147" s="85">
        <f t="shared" si="44"/>
        <v>0</v>
      </c>
      <c r="J147" s="2"/>
    </row>
    <row r="148" spans="1:10" ht="30" customHeight="1" outlineLevel="7" x14ac:dyDescent="0.25">
      <c r="A148" s="128"/>
      <c r="B148" s="53" t="s">
        <v>9</v>
      </c>
      <c r="C148" s="43">
        <v>6200100000</v>
      </c>
      <c r="D148" s="107">
        <f>D149+D150+D151+D152</f>
        <v>2749604.68</v>
      </c>
      <c r="E148" s="44">
        <f t="shared" ref="E148:I148" si="45">E149+E150+E151+E152</f>
        <v>1286674.08</v>
      </c>
      <c r="F148" s="107">
        <f t="shared" si="45"/>
        <v>3252130</v>
      </c>
      <c r="G148" s="44">
        <f t="shared" si="45"/>
        <v>0</v>
      </c>
      <c r="H148" s="107">
        <f t="shared" si="45"/>
        <v>3252130</v>
      </c>
      <c r="I148" s="44">
        <f t="shared" si="45"/>
        <v>0</v>
      </c>
      <c r="J148" s="2"/>
    </row>
    <row r="149" spans="1:10" ht="18.600000000000001" customHeight="1" outlineLevel="7" x14ac:dyDescent="0.25">
      <c r="A149" s="128"/>
      <c r="B149" s="54" t="s">
        <v>10</v>
      </c>
      <c r="C149" s="9">
        <v>6200100001</v>
      </c>
      <c r="D149" s="108">
        <v>916780.93</v>
      </c>
      <c r="E149" s="8">
        <v>916780.93</v>
      </c>
      <c r="F149" s="108">
        <v>0</v>
      </c>
      <c r="G149" s="8">
        <v>0</v>
      </c>
      <c r="H149" s="108">
        <v>0</v>
      </c>
      <c r="I149" s="8">
        <v>0</v>
      </c>
      <c r="J149" s="2"/>
    </row>
    <row r="150" spans="1:10" ht="25.5" outlineLevel="7" x14ac:dyDescent="0.25">
      <c r="A150" s="128"/>
      <c r="B150" s="54" t="s">
        <v>11</v>
      </c>
      <c r="C150" s="9">
        <v>6200100002</v>
      </c>
      <c r="D150" s="108">
        <v>98993.15</v>
      </c>
      <c r="E150" s="8">
        <v>98993.15</v>
      </c>
      <c r="F150" s="108">
        <v>0</v>
      </c>
      <c r="G150" s="8">
        <v>0</v>
      </c>
      <c r="H150" s="108">
        <v>0</v>
      </c>
      <c r="I150" s="8">
        <v>0</v>
      </c>
      <c r="J150" s="2"/>
    </row>
    <row r="151" spans="1:10" outlineLevel="7" x14ac:dyDescent="0.25">
      <c r="A151" s="128"/>
      <c r="B151" s="54" t="s">
        <v>12</v>
      </c>
      <c r="C151" s="9">
        <v>6200100003</v>
      </c>
      <c r="D151" s="108">
        <v>270900</v>
      </c>
      <c r="E151" s="8">
        <v>270900</v>
      </c>
      <c r="F151" s="108">
        <v>0</v>
      </c>
      <c r="G151" s="8">
        <v>0</v>
      </c>
      <c r="H151" s="108">
        <v>0</v>
      </c>
      <c r="I151" s="8">
        <v>0</v>
      </c>
      <c r="J151" s="2"/>
    </row>
    <row r="152" spans="1:10" ht="63.75" outlineLevel="7" x14ac:dyDescent="0.25">
      <c r="A152" s="128"/>
      <c r="B152" s="54" t="s">
        <v>127</v>
      </c>
      <c r="C152" s="9">
        <v>6200193080</v>
      </c>
      <c r="D152" s="108">
        <v>1462930.6</v>
      </c>
      <c r="E152" s="8">
        <v>0</v>
      </c>
      <c r="F152" s="108">
        <v>3252130</v>
      </c>
      <c r="G152" s="8">
        <v>0</v>
      </c>
      <c r="H152" s="108">
        <v>3252130</v>
      </c>
      <c r="I152" s="8">
        <v>0</v>
      </c>
      <c r="J152" s="2"/>
    </row>
    <row r="153" spans="1:10" ht="25.5" outlineLevel="1" x14ac:dyDescent="0.25">
      <c r="A153" s="128"/>
      <c r="B153" s="53" t="s">
        <v>13</v>
      </c>
      <c r="C153" s="43">
        <v>6200200000</v>
      </c>
      <c r="D153" s="107">
        <f>D154</f>
        <v>413325.92</v>
      </c>
      <c r="E153" s="44">
        <f t="shared" ref="E153:I153" si="46">E154</f>
        <v>413325.92</v>
      </c>
      <c r="F153" s="107">
        <f t="shared" si="46"/>
        <v>0</v>
      </c>
      <c r="G153" s="44">
        <f t="shared" si="46"/>
        <v>0</v>
      </c>
      <c r="H153" s="107">
        <f t="shared" si="46"/>
        <v>0</v>
      </c>
      <c r="I153" s="44">
        <f t="shared" si="46"/>
        <v>0</v>
      </c>
      <c r="J153" s="2"/>
    </row>
    <row r="154" spans="1:10" ht="21" customHeight="1" outlineLevel="2" x14ac:dyDescent="0.25">
      <c r="A154" s="129"/>
      <c r="B154" s="54" t="s">
        <v>14</v>
      </c>
      <c r="C154" s="9">
        <v>6200200001</v>
      </c>
      <c r="D154" s="108">
        <v>413325.92</v>
      </c>
      <c r="E154" s="8">
        <v>413325.92</v>
      </c>
      <c r="F154" s="108">
        <v>0</v>
      </c>
      <c r="G154" s="8">
        <v>0</v>
      </c>
      <c r="H154" s="108">
        <v>0</v>
      </c>
      <c r="I154" s="8">
        <v>0</v>
      </c>
      <c r="J154" s="2"/>
    </row>
    <row r="155" spans="1:10" ht="25.5" outlineLevel="3" x14ac:dyDescent="0.25">
      <c r="A155" s="125">
        <v>13</v>
      </c>
      <c r="B155" s="83" t="s">
        <v>32</v>
      </c>
      <c r="C155" s="84">
        <v>6300000000</v>
      </c>
      <c r="D155" s="106">
        <f>D156</f>
        <v>465608.46</v>
      </c>
      <c r="E155" s="85">
        <f t="shared" ref="E155:I155" si="47">E156</f>
        <v>4656.08</v>
      </c>
      <c r="F155" s="106">
        <f t="shared" si="47"/>
        <v>0</v>
      </c>
      <c r="G155" s="85">
        <f t="shared" si="47"/>
        <v>0</v>
      </c>
      <c r="H155" s="106">
        <f t="shared" si="47"/>
        <v>0</v>
      </c>
      <c r="I155" s="85">
        <f t="shared" si="47"/>
        <v>0</v>
      </c>
      <c r="J155" s="2"/>
    </row>
    <row r="156" spans="1:10" ht="59.45" customHeight="1" outlineLevel="4" x14ac:dyDescent="0.25">
      <c r="A156" s="128"/>
      <c r="B156" s="53" t="s">
        <v>149</v>
      </c>
      <c r="C156" s="43">
        <v>6300100000</v>
      </c>
      <c r="D156" s="107">
        <f>D157</f>
        <v>465608.46</v>
      </c>
      <c r="E156" s="44">
        <f t="shared" ref="E156" si="48">E157</f>
        <v>4656.08</v>
      </c>
      <c r="F156" s="107">
        <v>0</v>
      </c>
      <c r="G156" s="44">
        <v>0</v>
      </c>
      <c r="H156" s="107">
        <v>0</v>
      </c>
      <c r="I156" s="44">
        <v>0</v>
      </c>
      <c r="J156" s="2"/>
    </row>
    <row r="157" spans="1:10" ht="61.5" customHeight="1" outlineLevel="5" x14ac:dyDescent="0.25">
      <c r="A157" s="129"/>
      <c r="B157" s="54" t="s">
        <v>225</v>
      </c>
      <c r="C157" s="9">
        <v>6300155180</v>
      </c>
      <c r="D157" s="108">
        <v>465608.46</v>
      </c>
      <c r="E157" s="8">
        <v>4656.08</v>
      </c>
      <c r="F157" s="108">
        <v>0</v>
      </c>
      <c r="G157" s="8">
        <v>0</v>
      </c>
      <c r="H157" s="108">
        <v>0</v>
      </c>
      <c r="I157" s="8">
        <v>0</v>
      </c>
      <c r="J157" s="2"/>
    </row>
    <row r="158" spans="1:10" ht="30" customHeight="1" outlineLevel="6" x14ac:dyDescent="0.25">
      <c r="A158" s="125">
        <v>14</v>
      </c>
      <c r="B158" s="83" t="s">
        <v>229</v>
      </c>
      <c r="C158" s="84">
        <v>6700000000</v>
      </c>
      <c r="D158" s="106">
        <f>D159+D165</f>
        <v>3043090</v>
      </c>
      <c r="E158" s="85">
        <f t="shared" ref="E158:I158" si="49">E159+E165</f>
        <v>627094</v>
      </c>
      <c r="F158" s="106">
        <f t="shared" si="49"/>
        <v>0</v>
      </c>
      <c r="G158" s="85">
        <f t="shared" si="49"/>
        <v>0</v>
      </c>
      <c r="H158" s="106">
        <f t="shared" si="49"/>
        <v>0</v>
      </c>
      <c r="I158" s="85">
        <f t="shared" si="49"/>
        <v>0</v>
      </c>
      <c r="J158" s="2"/>
    </row>
    <row r="159" spans="1:10" ht="30" customHeight="1" outlineLevel="3" x14ac:dyDescent="0.25">
      <c r="A159" s="128"/>
      <c r="B159" s="53" t="s">
        <v>150</v>
      </c>
      <c r="C159" s="43">
        <v>6700100000</v>
      </c>
      <c r="D159" s="107">
        <f>D160+D161+D162+D163+D164</f>
        <v>602690</v>
      </c>
      <c r="E159" s="44">
        <f t="shared" ref="E159:I159" si="50">E160+E161+E162+E163+E164</f>
        <v>602690</v>
      </c>
      <c r="F159" s="107">
        <f t="shared" si="50"/>
        <v>0</v>
      </c>
      <c r="G159" s="44">
        <f t="shared" si="50"/>
        <v>0</v>
      </c>
      <c r="H159" s="107">
        <f t="shared" si="50"/>
        <v>0</v>
      </c>
      <c r="I159" s="44">
        <f t="shared" si="50"/>
        <v>0</v>
      </c>
      <c r="J159" s="2"/>
    </row>
    <row r="160" spans="1:10" ht="51.75" customHeight="1" outlineLevel="3" x14ac:dyDescent="0.25">
      <c r="A160" s="128"/>
      <c r="B160" s="62" t="s">
        <v>128</v>
      </c>
      <c r="C160" s="13">
        <v>6700103110</v>
      </c>
      <c r="D160" s="111">
        <v>200000</v>
      </c>
      <c r="E160" s="12">
        <v>200000</v>
      </c>
      <c r="F160" s="111">
        <v>0</v>
      </c>
      <c r="G160" s="12">
        <v>0</v>
      </c>
      <c r="H160" s="111">
        <v>0</v>
      </c>
      <c r="I160" s="12">
        <v>0</v>
      </c>
      <c r="J160" s="2"/>
    </row>
    <row r="161" spans="1:10" ht="31.5" customHeight="1" outlineLevel="3" x14ac:dyDescent="0.25">
      <c r="A161" s="126"/>
      <c r="B161" s="66" t="s">
        <v>162</v>
      </c>
      <c r="C161" s="15">
        <v>6700103120</v>
      </c>
      <c r="D161" s="115">
        <v>68690</v>
      </c>
      <c r="E161" s="10">
        <v>68690</v>
      </c>
      <c r="F161" s="115">
        <v>0</v>
      </c>
      <c r="G161" s="10">
        <v>0</v>
      </c>
      <c r="H161" s="115">
        <v>0</v>
      </c>
      <c r="I161" s="10">
        <v>0</v>
      </c>
      <c r="J161" s="2"/>
    </row>
    <row r="162" spans="1:10" ht="18.75" customHeight="1" outlineLevel="3" x14ac:dyDescent="0.25">
      <c r="A162" s="126"/>
      <c r="B162" s="66" t="s">
        <v>161</v>
      </c>
      <c r="C162" s="15">
        <v>6700103122</v>
      </c>
      <c r="D162" s="115">
        <v>34000</v>
      </c>
      <c r="E162" s="10">
        <v>34000</v>
      </c>
      <c r="F162" s="115">
        <v>0</v>
      </c>
      <c r="G162" s="10">
        <v>0</v>
      </c>
      <c r="H162" s="115">
        <v>0</v>
      </c>
      <c r="I162" s="10">
        <v>0</v>
      </c>
      <c r="J162" s="2"/>
    </row>
    <row r="163" spans="1:10" ht="31.5" customHeight="1" outlineLevel="3" x14ac:dyDescent="0.25">
      <c r="A163" s="126"/>
      <c r="B163" s="66" t="s">
        <v>163</v>
      </c>
      <c r="C163" s="15">
        <v>6700103123</v>
      </c>
      <c r="D163" s="115">
        <v>200000</v>
      </c>
      <c r="E163" s="10">
        <v>200000</v>
      </c>
      <c r="F163" s="115">
        <v>0</v>
      </c>
      <c r="G163" s="10">
        <v>0</v>
      </c>
      <c r="H163" s="115">
        <v>0</v>
      </c>
      <c r="I163" s="10">
        <v>0</v>
      </c>
      <c r="J163" s="2"/>
    </row>
    <row r="164" spans="1:10" ht="15.75" customHeight="1" outlineLevel="3" x14ac:dyDescent="0.25">
      <c r="A164" s="126"/>
      <c r="B164" s="66" t="s">
        <v>164</v>
      </c>
      <c r="C164" s="15">
        <v>6700103124</v>
      </c>
      <c r="D164" s="115">
        <v>100000</v>
      </c>
      <c r="E164" s="10">
        <v>100000</v>
      </c>
      <c r="F164" s="115">
        <v>0</v>
      </c>
      <c r="G164" s="10">
        <v>0</v>
      </c>
      <c r="H164" s="115">
        <v>0</v>
      </c>
      <c r="I164" s="10">
        <v>0</v>
      </c>
      <c r="J164" s="2"/>
    </row>
    <row r="165" spans="1:10" ht="29.25" customHeight="1" outlineLevel="3" x14ac:dyDescent="0.25">
      <c r="A165" s="126"/>
      <c r="B165" s="67" t="s">
        <v>165</v>
      </c>
      <c r="C165" s="49">
        <v>6700400000</v>
      </c>
      <c r="D165" s="114">
        <f>D166+D167</f>
        <v>2440400</v>
      </c>
      <c r="E165" s="48">
        <f t="shared" ref="E165:I165" si="51">E166+E167</f>
        <v>24404</v>
      </c>
      <c r="F165" s="114">
        <f t="shared" si="51"/>
        <v>0</v>
      </c>
      <c r="G165" s="48">
        <f t="shared" si="51"/>
        <v>0</v>
      </c>
      <c r="H165" s="114">
        <f t="shared" si="51"/>
        <v>0</v>
      </c>
      <c r="I165" s="48">
        <f t="shared" si="51"/>
        <v>0</v>
      </c>
      <c r="J165" s="2"/>
    </row>
    <row r="166" spans="1:10" ht="27.75" customHeight="1" outlineLevel="3" x14ac:dyDescent="0.25">
      <c r="A166" s="126"/>
      <c r="B166" s="66" t="s">
        <v>166</v>
      </c>
      <c r="C166" s="15">
        <v>6700492660</v>
      </c>
      <c r="D166" s="115">
        <v>2415996</v>
      </c>
      <c r="E166" s="10">
        <v>0</v>
      </c>
      <c r="F166" s="115">
        <v>0</v>
      </c>
      <c r="G166" s="10">
        <v>0</v>
      </c>
      <c r="H166" s="115">
        <v>0</v>
      </c>
      <c r="I166" s="10">
        <v>0</v>
      </c>
      <c r="J166" s="2"/>
    </row>
    <row r="167" spans="1:10" ht="31.5" customHeight="1" outlineLevel="3" x14ac:dyDescent="0.25">
      <c r="A167" s="127"/>
      <c r="B167" s="66" t="s">
        <v>167</v>
      </c>
      <c r="C167" s="15" t="s">
        <v>168</v>
      </c>
      <c r="D167" s="115">
        <v>24404</v>
      </c>
      <c r="E167" s="10">
        <v>24404</v>
      </c>
      <c r="F167" s="115">
        <v>0</v>
      </c>
      <c r="G167" s="10">
        <v>0</v>
      </c>
      <c r="H167" s="115">
        <v>0</v>
      </c>
      <c r="I167" s="10">
        <v>0</v>
      </c>
      <c r="J167" s="2"/>
    </row>
    <row r="168" spans="1:10" ht="40.15" customHeight="1" outlineLevel="3" x14ac:dyDescent="0.25">
      <c r="A168" s="125">
        <v>15</v>
      </c>
      <c r="B168" s="96" t="s">
        <v>155</v>
      </c>
      <c r="C168" s="89">
        <v>7100000000</v>
      </c>
      <c r="D168" s="117">
        <f>D169+D171</f>
        <v>151380</v>
      </c>
      <c r="E168" s="50">
        <f t="shared" ref="E168:I168" si="52">E169+E171</f>
        <v>151380</v>
      </c>
      <c r="F168" s="117">
        <f t="shared" si="52"/>
        <v>0</v>
      </c>
      <c r="G168" s="50">
        <f t="shared" si="52"/>
        <v>0</v>
      </c>
      <c r="H168" s="117">
        <f t="shared" si="52"/>
        <v>0</v>
      </c>
      <c r="I168" s="50">
        <f t="shared" si="52"/>
        <v>0</v>
      </c>
      <c r="J168" s="2"/>
    </row>
    <row r="169" spans="1:10" ht="54" customHeight="1" outlineLevel="3" x14ac:dyDescent="0.25">
      <c r="A169" s="126"/>
      <c r="B169" s="67" t="s">
        <v>156</v>
      </c>
      <c r="C169" s="49">
        <v>7100100000</v>
      </c>
      <c r="D169" s="114">
        <f>D170</f>
        <v>7500</v>
      </c>
      <c r="E169" s="48">
        <f t="shared" ref="E169:I169" si="53">E170</f>
        <v>7500</v>
      </c>
      <c r="F169" s="114">
        <f t="shared" si="53"/>
        <v>0</v>
      </c>
      <c r="G169" s="48">
        <f t="shared" si="53"/>
        <v>0</v>
      </c>
      <c r="H169" s="114">
        <f t="shared" si="53"/>
        <v>0</v>
      </c>
      <c r="I169" s="48">
        <f t="shared" si="53"/>
        <v>0</v>
      </c>
      <c r="J169" s="2"/>
    </row>
    <row r="170" spans="1:10" ht="43.5" customHeight="1" outlineLevel="3" x14ac:dyDescent="0.25">
      <c r="A170" s="126"/>
      <c r="B170" s="66" t="s">
        <v>157</v>
      </c>
      <c r="C170" s="15">
        <v>7100107110</v>
      </c>
      <c r="D170" s="115">
        <v>7500</v>
      </c>
      <c r="E170" s="10">
        <v>7500</v>
      </c>
      <c r="F170" s="115">
        <v>0</v>
      </c>
      <c r="G170" s="10">
        <v>0</v>
      </c>
      <c r="H170" s="115">
        <v>0</v>
      </c>
      <c r="I170" s="10">
        <v>0</v>
      </c>
      <c r="J170" s="2"/>
    </row>
    <row r="171" spans="1:10" ht="43.5" customHeight="1" outlineLevel="3" x14ac:dyDescent="0.25">
      <c r="A171" s="126"/>
      <c r="B171" s="67" t="s">
        <v>158</v>
      </c>
      <c r="C171" s="49">
        <v>7100200000</v>
      </c>
      <c r="D171" s="114">
        <f>D172+D173</f>
        <v>143880</v>
      </c>
      <c r="E171" s="48">
        <f>E172+E173</f>
        <v>143880</v>
      </c>
      <c r="F171" s="114">
        <f t="shared" ref="F171:I171" si="54">F172+F173</f>
        <v>0</v>
      </c>
      <c r="G171" s="48">
        <f t="shared" si="54"/>
        <v>0</v>
      </c>
      <c r="H171" s="114">
        <f t="shared" si="54"/>
        <v>0</v>
      </c>
      <c r="I171" s="48">
        <f t="shared" si="54"/>
        <v>0</v>
      </c>
      <c r="J171" s="2"/>
    </row>
    <row r="172" spans="1:10" ht="31.5" customHeight="1" outlineLevel="3" x14ac:dyDescent="0.25">
      <c r="A172" s="126"/>
      <c r="B172" s="66" t="s">
        <v>159</v>
      </c>
      <c r="C172" s="15">
        <v>7100207120</v>
      </c>
      <c r="D172" s="115">
        <v>71940</v>
      </c>
      <c r="E172" s="10">
        <v>71940</v>
      </c>
      <c r="F172" s="115">
        <v>0</v>
      </c>
      <c r="G172" s="10">
        <v>0</v>
      </c>
      <c r="H172" s="115">
        <v>0</v>
      </c>
      <c r="I172" s="10">
        <v>0</v>
      </c>
      <c r="J172" s="2"/>
    </row>
    <row r="173" spans="1:10" ht="27" customHeight="1" outlineLevel="3" x14ac:dyDescent="0.25">
      <c r="A173" s="127"/>
      <c r="B173" s="66" t="s">
        <v>160</v>
      </c>
      <c r="C173" s="15">
        <v>7100207121</v>
      </c>
      <c r="D173" s="115">
        <v>71940</v>
      </c>
      <c r="E173" s="10">
        <v>71940</v>
      </c>
      <c r="F173" s="115">
        <v>0</v>
      </c>
      <c r="G173" s="10">
        <v>0</v>
      </c>
      <c r="H173" s="115">
        <v>0</v>
      </c>
      <c r="I173" s="10">
        <v>0</v>
      </c>
      <c r="J173" s="2"/>
    </row>
    <row r="174" spans="1:10" ht="41.25" customHeight="1" outlineLevel="3" x14ac:dyDescent="0.25">
      <c r="A174" s="125">
        <v>16</v>
      </c>
      <c r="B174" s="97" t="s">
        <v>183</v>
      </c>
      <c r="C174" s="89">
        <v>7200000000</v>
      </c>
      <c r="D174" s="117">
        <f>D175</f>
        <v>1200000</v>
      </c>
      <c r="E174" s="50">
        <f t="shared" ref="E174:I174" si="55">E175</f>
        <v>1200000</v>
      </c>
      <c r="F174" s="117">
        <f t="shared" si="55"/>
        <v>0</v>
      </c>
      <c r="G174" s="50">
        <f t="shared" si="55"/>
        <v>0</v>
      </c>
      <c r="H174" s="117">
        <f t="shared" si="55"/>
        <v>0</v>
      </c>
      <c r="I174" s="50">
        <f t="shared" si="55"/>
        <v>0</v>
      </c>
      <c r="J174" s="2"/>
    </row>
    <row r="175" spans="1:10" ht="43.5" customHeight="1" outlineLevel="3" x14ac:dyDescent="0.25">
      <c r="A175" s="126"/>
      <c r="B175" s="70" t="s">
        <v>184</v>
      </c>
      <c r="C175" s="49">
        <v>7200100000</v>
      </c>
      <c r="D175" s="114">
        <f>D176</f>
        <v>1200000</v>
      </c>
      <c r="E175" s="48">
        <f t="shared" ref="E175:I175" si="56">E176</f>
        <v>1200000</v>
      </c>
      <c r="F175" s="114">
        <f t="shared" si="56"/>
        <v>0</v>
      </c>
      <c r="G175" s="48">
        <f t="shared" si="56"/>
        <v>0</v>
      </c>
      <c r="H175" s="114">
        <f t="shared" si="56"/>
        <v>0</v>
      </c>
      <c r="I175" s="48">
        <f t="shared" si="56"/>
        <v>0</v>
      </c>
      <c r="J175" s="2"/>
    </row>
    <row r="176" spans="1:10" ht="36.75" customHeight="1" outlineLevel="3" x14ac:dyDescent="0.25">
      <c r="A176" s="127"/>
      <c r="B176" s="69" t="s">
        <v>185</v>
      </c>
      <c r="C176" s="15">
        <v>7200104120</v>
      </c>
      <c r="D176" s="115">
        <v>1200000</v>
      </c>
      <c r="E176" s="10">
        <v>1200000</v>
      </c>
      <c r="F176" s="115">
        <v>0</v>
      </c>
      <c r="G176" s="10">
        <v>0</v>
      </c>
      <c r="H176" s="115">
        <v>0</v>
      </c>
      <c r="I176" s="10">
        <v>0</v>
      </c>
      <c r="J176" s="2"/>
    </row>
    <row r="177" spans="1:10" ht="21.6" customHeight="1" outlineLevel="5" x14ac:dyDescent="0.25">
      <c r="A177" s="64"/>
      <c r="B177" s="135" t="s">
        <v>55</v>
      </c>
      <c r="C177" s="136"/>
      <c r="D177" s="117">
        <f>D16+D46+D75+D78+D82+D87+D90+D118+D123+D144+D147+D155+D158+D13+D168+D174</f>
        <v>836202837.99999988</v>
      </c>
      <c r="E177" s="50">
        <f>E16+E46+E75+E78+E82+E87+E90+E118+E123+E144+E147+E155+E158+E13+E168+E174</f>
        <v>217137023.03999999</v>
      </c>
      <c r="F177" s="117">
        <f>F16+F46+F75+F78+F82+F87+F90+F118+F123+F144+F147+F155+F158</f>
        <v>510728421.29999995</v>
      </c>
      <c r="G177" s="50">
        <f>G16+G46+G75+G78+G82+G87+G90+G118+G123+G144+G147+G155+G158+G13+G168+G174</f>
        <v>202590804.44999999</v>
      </c>
      <c r="H177" s="117">
        <f>H16+H46+H75+H78+H82+H87+H90+H118+H123+H144+H147+H155+H158</f>
        <v>507030318.98000002</v>
      </c>
      <c r="I177" s="50">
        <f>I16+I46+I75+I78+I82+I87+I90+I118+I123+I144+I147+I155+I158+I13+I168+I174</f>
        <v>185642207</v>
      </c>
      <c r="J177" s="2"/>
    </row>
    <row r="178" spans="1:10" x14ac:dyDescent="0.25">
      <c r="B178" s="41"/>
      <c r="C178" s="42"/>
      <c r="D178" s="42"/>
      <c r="E178" s="42"/>
      <c r="F178" s="42"/>
      <c r="G178" s="42"/>
      <c r="H178" s="42"/>
      <c r="I178" s="42"/>
    </row>
    <row r="179" spans="1:10" x14ac:dyDescent="0.25">
      <c r="G179" s="1" t="s">
        <v>140</v>
      </c>
    </row>
  </sheetData>
  <mergeCells count="24">
    <mergeCell ref="H10:I10"/>
    <mergeCell ref="B8:H8"/>
    <mergeCell ref="B177:C177"/>
    <mergeCell ref="C10:C11"/>
    <mergeCell ref="B10:B11"/>
    <mergeCell ref="D10:E10"/>
    <mergeCell ref="F10:G10"/>
    <mergeCell ref="A10:A11"/>
    <mergeCell ref="A46:A74"/>
    <mergeCell ref="A75:A77"/>
    <mergeCell ref="A78:A81"/>
    <mergeCell ref="A13:A15"/>
    <mergeCell ref="A16:A45"/>
    <mergeCell ref="A87:A89"/>
    <mergeCell ref="A118:A122"/>
    <mergeCell ref="A82:A86"/>
    <mergeCell ref="A90:A117"/>
    <mergeCell ref="A123:A141"/>
    <mergeCell ref="A168:A173"/>
    <mergeCell ref="A174:A176"/>
    <mergeCell ref="A144:A146"/>
    <mergeCell ref="A147:A154"/>
    <mergeCell ref="A155:A157"/>
    <mergeCell ref="A158:A167"/>
  </mergeCells>
  <pageMargins left="0.35433070866141736" right="0.19685039370078741" top="0.39370078740157483" bottom="0.19685039370078741" header="0.19685039370078741" footer="0.19685039370078741"/>
  <pageSetup paperSize="9" scale="7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30.11.2020&lt;/string&gt;&#10;  &lt;/DateInfo&gt;&#10;  &lt;Code&gt;2455559_3400Y74CJ&lt;/Code&gt;&#10;  &lt;ObjectCode&gt;SQUERY_ROSP_EXP&lt;/ObjectCode&gt;&#10;  &lt;DocName&gt;Бюджетная роспись (расходы)&lt;/DocName&gt;&#10;  &lt;VariantName&gt;Вариант_все целевые_15:57:19&lt;/VariantName&gt;&#10;  &lt;VariantLink&gt;52783102&lt;/VariantLink&gt;&#10;  &lt;SvodReportLink xsi:nil=&quot;true&quot; /&gt;&#10;  &lt;ReportLink&gt;126921&lt;/ReportLink&gt;&#10;  &lt;Note&gt;01.01.2020 - 30.11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1DE469C-DE6B-4C8A-9AD0-590B4DED2A8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ELENA\Anna</dc:creator>
  <cp:lastModifiedBy>Duma-2</cp:lastModifiedBy>
  <cp:lastPrinted>2022-12-11T23:10:38Z</cp:lastPrinted>
  <dcterms:created xsi:type="dcterms:W3CDTF">2020-11-30T03:43:02Z</dcterms:created>
  <dcterms:modified xsi:type="dcterms:W3CDTF">2022-12-20T05:33:26Z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Бюджетная роспись (расходы)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20.1.16.5290 (.NET 4.0)</vt:lpwstr>
  </property>
  <property fmtid="{D5CDD505-2E9C-101B-9397-08002B2CF9AE}" pid="5" name="Версия базы">
    <vt:lpwstr>20.1.1823.10296400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192.168.1.3</vt:lpwstr>
  </property>
  <property fmtid="{D5CDD505-2E9C-101B-9397-08002B2CF9AE}" pid="8" name="База">
    <vt:lpwstr>budg_2020</vt:lpwstr>
  </property>
  <property fmtid="{D5CDD505-2E9C-101B-9397-08002B2CF9AE}" pid="9" name="Пользователь">
    <vt:lpwstr>lena</vt:lpwstr>
  </property>
  <property fmtid="{D5CDD505-2E9C-101B-9397-08002B2CF9AE}" pid="10" name="Шаблон">
    <vt:lpwstr>sqr_rosp_exp2016.xlt</vt:lpwstr>
  </property>
  <property fmtid="{D5CDD505-2E9C-101B-9397-08002B2CF9AE}" pid="11" name="Имя варианта">
    <vt:lpwstr>Вариант_все целевые_15:57:19</vt:lpwstr>
  </property>
  <property fmtid="{D5CDD505-2E9C-101B-9397-08002B2CF9AE}" pid="12" name="Код отчета">
    <vt:lpwstr>2455559_3400Y74CJ</vt:lpwstr>
  </property>
  <property fmtid="{D5CDD505-2E9C-101B-9397-08002B2CF9AE}" pid="13" name="Локальная база">
    <vt:lpwstr>не используется</vt:lpwstr>
  </property>
</Properties>
</file>