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Рабочий стол\БЮДЖЕТ 2023\УТОЧНЕНИЯ\Январь\"/>
    </mc:Choice>
  </mc:AlternateContent>
  <xr:revisionPtr revIDLastSave="0" documentId="13_ncr:1_{45676662-80F8-49C7-9173-19E376A029C8}" xr6:coauthVersionLast="47" xr6:coauthVersionMax="47" xr10:uidLastSave="{00000000-0000-0000-0000-000000000000}"/>
  <bookViews>
    <workbookView xWindow="504" yWindow="516" windowWidth="22536" windowHeight="11844" xr2:uid="{00000000-000D-0000-FFFF-FFFF00000000}"/>
  </bookViews>
  <sheets>
    <sheet name="Документ" sheetId="2" r:id="rId1"/>
  </sheets>
  <definedNames>
    <definedName name="_xlnm._FilterDatabase" localSheetId="0" hidden="1">Документ!$A$17:$J$693</definedName>
    <definedName name="_xlnm.Print_Titles" localSheetId="0">Документ!$17:$17</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98" i="2" l="1"/>
  <c r="H397" i="2" s="1"/>
  <c r="G398" i="2"/>
  <c r="G397" i="2" s="1"/>
  <c r="F398" i="2"/>
  <c r="F397" i="2" s="1"/>
  <c r="G379" i="2"/>
  <c r="H379" i="2"/>
  <c r="H264" i="2" l="1"/>
  <c r="H263" i="2" s="1"/>
  <c r="G264" i="2"/>
  <c r="G263" i="2" s="1"/>
  <c r="F264" i="2"/>
  <c r="F263" i="2" s="1"/>
  <c r="H635" i="2"/>
  <c r="H634" i="2" s="1"/>
  <c r="G635" i="2"/>
  <c r="G634" i="2" s="1"/>
  <c r="F635" i="2"/>
  <c r="F634" i="2" s="1"/>
  <c r="F641" i="2"/>
  <c r="F640" i="2" s="1"/>
  <c r="H436" i="2"/>
  <c r="H435" i="2" s="1"/>
  <c r="G436" i="2"/>
  <c r="G435" i="2" s="1"/>
  <c r="F436" i="2"/>
  <c r="F435" i="2" s="1"/>
  <c r="H412" i="2"/>
  <c r="H411" i="2" s="1"/>
  <c r="G412" i="2"/>
  <c r="G411" i="2" s="1"/>
  <c r="F412" i="2"/>
  <c r="F411" i="2" s="1"/>
  <c r="H566" i="2"/>
  <c r="H565" i="2" s="1"/>
  <c r="H564" i="2" s="1"/>
  <c r="G566" i="2"/>
  <c r="G565" i="2" s="1"/>
  <c r="G564" i="2" s="1"/>
  <c r="F566" i="2"/>
  <c r="F565" i="2" s="1"/>
  <c r="F564" i="2" s="1"/>
  <c r="H579" i="2"/>
  <c r="G579" i="2"/>
  <c r="F579" i="2"/>
  <c r="F578" i="2" s="1"/>
  <c r="H582" i="2"/>
  <c r="G582" i="2"/>
  <c r="F582" i="2"/>
  <c r="F581" i="2" s="1"/>
  <c r="H585" i="2"/>
  <c r="G585" i="2"/>
  <c r="F585" i="2"/>
  <c r="F584" i="2" s="1"/>
  <c r="H171" i="2"/>
  <c r="H170" i="2" s="1"/>
  <c r="G171" i="2"/>
  <c r="G170" i="2" s="1"/>
  <c r="F171" i="2"/>
  <c r="F170" i="2" s="1"/>
  <c r="H455" i="2"/>
  <c r="H454" i="2" s="1"/>
  <c r="H453" i="2" s="1"/>
  <c r="G455" i="2"/>
  <c r="G454" i="2" s="1"/>
  <c r="G453" i="2" s="1"/>
  <c r="F455" i="2"/>
  <c r="F454" i="2" s="1"/>
  <c r="F453" i="2" s="1"/>
  <c r="G485" i="2" l="1"/>
  <c r="G484" i="2" s="1"/>
  <c r="G483" i="2" s="1"/>
  <c r="F485" i="2"/>
  <c r="F484" i="2" s="1"/>
  <c r="F483" i="2" s="1"/>
  <c r="H483" i="2"/>
  <c r="F439" i="2"/>
  <c r="F438" i="2" s="1"/>
  <c r="F428" i="2" s="1"/>
  <c r="H438" i="2"/>
  <c r="G438" i="2"/>
  <c r="H433" i="2" l="1"/>
  <c r="H432" i="2" s="1"/>
  <c r="G433" i="2"/>
  <c r="G432" i="2" s="1"/>
  <c r="F433" i="2"/>
  <c r="F432" i="2" s="1"/>
  <c r="F430" i="2"/>
  <c r="F429" i="2" s="1"/>
  <c r="H429" i="2"/>
  <c r="G429" i="2"/>
  <c r="G428" i="2" l="1"/>
  <c r="H428" i="2"/>
  <c r="G668" i="2" l="1"/>
  <c r="H668" i="2"/>
  <c r="G666" i="2"/>
  <c r="G665" i="2" s="1"/>
  <c r="H666" i="2"/>
  <c r="H665" i="2" s="1"/>
  <c r="F668" i="2"/>
  <c r="F666" i="2"/>
  <c r="F665" i="2" s="1"/>
  <c r="H648" i="2"/>
  <c r="H501" i="2"/>
  <c r="G671" i="2" l="1"/>
  <c r="G648" i="2"/>
  <c r="G301" i="2" l="1"/>
  <c r="G300" i="2" s="1"/>
  <c r="G299" i="2" s="1"/>
  <c r="G46" i="2"/>
  <c r="G45" i="2" s="1"/>
  <c r="G44" i="2" s="1"/>
  <c r="G43" i="2" s="1"/>
  <c r="H46" i="2"/>
  <c r="H45" i="2" s="1"/>
  <c r="H44" i="2" s="1"/>
  <c r="H43" i="2" s="1"/>
  <c r="G279" i="2"/>
  <c r="H279" i="2"/>
  <c r="G115" i="2"/>
  <c r="H115" i="2"/>
  <c r="I21" i="2"/>
  <c r="H323" i="2"/>
  <c r="H322" i="2" s="1"/>
  <c r="F447" i="2" l="1"/>
  <c r="F446" i="2" s="1"/>
  <c r="F445" i="2" s="1"/>
  <c r="F87" i="2" l="1"/>
  <c r="F86" i="2" s="1"/>
  <c r="F84" i="2"/>
  <c r="F83" i="2" s="1"/>
  <c r="F82" i="2" l="1"/>
  <c r="G491" i="2"/>
  <c r="G490" i="2" s="1"/>
  <c r="G489" i="2" s="1"/>
  <c r="G488" i="2" s="1"/>
  <c r="G487" i="2" s="1"/>
  <c r="H491" i="2"/>
  <c r="H490" i="2" s="1"/>
  <c r="H489" i="2" s="1"/>
  <c r="H488" i="2" s="1"/>
  <c r="H487" i="2" s="1"/>
  <c r="F491" i="2"/>
  <c r="F490" i="2" s="1"/>
  <c r="F489" i="2" s="1"/>
  <c r="F488" i="2" s="1"/>
  <c r="F487" i="2" s="1"/>
  <c r="H369" i="2"/>
  <c r="H368" i="2" s="1"/>
  <c r="H366" i="2"/>
  <c r="H365" i="2" s="1"/>
  <c r="H351" i="2" l="1"/>
  <c r="H350" i="2" s="1"/>
  <c r="H348" i="2"/>
  <c r="H347" i="2" s="1"/>
  <c r="G363" i="2"/>
  <c r="G362" i="2" s="1"/>
  <c r="G334" i="2" s="1"/>
  <c r="H363" i="2"/>
  <c r="H362" i="2" s="1"/>
  <c r="F363" i="2"/>
  <c r="F362" i="2" s="1"/>
  <c r="F334" i="2" s="1"/>
  <c r="H345" i="2"/>
  <c r="H344" i="2" s="1"/>
  <c r="G332" i="2"/>
  <c r="G331" i="2" s="1"/>
  <c r="G329" i="2"/>
  <c r="G328" i="2" s="1"/>
  <c r="G314" i="2"/>
  <c r="G473" i="2"/>
  <c r="G472" i="2" s="1"/>
  <c r="H473" i="2"/>
  <c r="H472" i="2" s="1"/>
  <c r="F473" i="2"/>
  <c r="F472" i="2" s="1"/>
  <c r="G601" i="2"/>
  <c r="G600" i="2" s="1"/>
  <c r="G599" i="2" s="1"/>
  <c r="G598" i="2" s="1"/>
  <c r="H601" i="2"/>
  <c r="H600" i="2" s="1"/>
  <c r="H599" i="2" s="1"/>
  <c r="H598" i="2" s="1"/>
  <c r="F601" i="2"/>
  <c r="F600" i="2" s="1"/>
  <c r="F599" i="2" s="1"/>
  <c r="F598" i="2" s="1"/>
  <c r="H334" i="2" l="1"/>
  <c r="G168" i="2"/>
  <c r="G167" i="2" s="1"/>
  <c r="H168" i="2"/>
  <c r="H167" i="2" s="1"/>
  <c r="F168" i="2"/>
  <c r="F167" i="2" s="1"/>
  <c r="G158" i="2"/>
  <c r="G157" i="2" s="1"/>
  <c r="H158" i="2"/>
  <c r="H157" i="2" s="1"/>
  <c r="F158" i="2"/>
  <c r="F157" i="2" s="1"/>
  <c r="G155" i="2"/>
  <c r="G154" i="2" s="1"/>
  <c r="H155" i="2"/>
  <c r="H154" i="2" s="1"/>
  <c r="F155" i="2"/>
  <c r="F154" i="2" s="1"/>
  <c r="G152" i="2"/>
  <c r="G151" i="2" s="1"/>
  <c r="H152" i="2"/>
  <c r="H151" i="2" s="1"/>
  <c r="F152" i="2"/>
  <c r="F151" i="2" s="1"/>
  <c r="F308" i="2"/>
  <c r="F307" i="2" s="1"/>
  <c r="G122" i="2"/>
  <c r="H122" i="2"/>
  <c r="F122" i="2"/>
  <c r="G261" i="2"/>
  <c r="G260" i="2" s="1"/>
  <c r="H261" i="2"/>
  <c r="H260" i="2" s="1"/>
  <c r="F261" i="2"/>
  <c r="F260" i="2" s="1"/>
  <c r="G258" i="2"/>
  <c r="G257" i="2" s="1"/>
  <c r="H258" i="2"/>
  <c r="H257" i="2" s="1"/>
  <c r="F258" i="2"/>
  <c r="F257" i="2" s="1"/>
  <c r="G236" i="2" l="1"/>
  <c r="G235" i="2" s="1"/>
  <c r="H236" i="2"/>
  <c r="H235" i="2" s="1"/>
  <c r="F236" i="2"/>
  <c r="F235" i="2" s="1"/>
  <c r="G233" i="2"/>
  <c r="G232" i="2" s="1"/>
  <c r="H233" i="2"/>
  <c r="H232" i="2" s="1"/>
  <c r="F233" i="2"/>
  <c r="F232" i="2" s="1"/>
  <c r="G230" i="2"/>
  <c r="G229" i="2" s="1"/>
  <c r="H230" i="2"/>
  <c r="H229" i="2" s="1"/>
  <c r="F230" i="2"/>
  <c r="F229" i="2" s="1"/>
  <c r="G227" i="2"/>
  <c r="G226" i="2" s="1"/>
  <c r="H227" i="2"/>
  <c r="H226" i="2" s="1"/>
  <c r="F227" i="2"/>
  <c r="F226" i="2" s="1"/>
  <c r="G224" i="2"/>
  <c r="G223" i="2" s="1"/>
  <c r="H224" i="2"/>
  <c r="H223" i="2" s="1"/>
  <c r="F224" i="2"/>
  <c r="F223" i="2" s="1"/>
  <c r="H221" i="2"/>
  <c r="H220" i="2" s="1"/>
  <c r="G221" i="2"/>
  <c r="G220" i="2" s="1"/>
  <c r="F221" i="2"/>
  <c r="F220" i="2" s="1"/>
  <c r="G214" i="2"/>
  <c r="G213" i="2" s="1"/>
  <c r="H214" i="2"/>
  <c r="H213" i="2" s="1"/>
  <c r="F214" i="2"/>
  <c r="F213" i="2" s="1"/>
  <c r="H208" i="2"/>
  <c r="H207" i="2" s="1"/>
  <c r="G461" i="2"/>
  <c r="H461" i="2"/>
  <c r="F461" i="2"/>
  <c r="F648" i="2" l="1"/>
  <c r="H270" i="2" l="1"/>
  <c r="H269" i="2" s="1"/>
  <c r="H268" i="2" s="1"/>
  <c r="H267" i="2" s="1"/>
  <c r="H266" i="2" s="1"/>
  <c r="G270" i="2"/>
  <c r="G269" i="2" s="1"/>
  <c r="G268" i="2" s="1"/>
  <c r="G267" i="2" s="1"/>
  <c r="G266" i="2" s="1"/>
  <c r="F270" i="2"/>
  <c r="F269" i="2" s="1"/>
  <c r="F268" i="2" s="1"/>
  <c r="F267" i="2" s="1"/>
  <c r="F266" i="2" s="1"/>
  <c r="F79" i="2" l="1"/>
  <c r="F78" i="2" s="1"/>
  <c r="F77" i="2" s="1"/>
  <c r="H161" i="2"/>
  <c r="H160" i="2" s="1"/>
  <c r="G161" i="2"/>
  <c r="G160" i="2" s="1"/>
  <c r="F161" i="2"/>
  <c r="F160" i="2" s="1"/>
  <c r="H165" i="2"/>
  <c r="H164" i="2" s="1"/>
  <c r="H163" i="2" s="1"/>
  <c r="G165" i="2"/>
  <c r="G164" i="2" s="1"/>
  <c r="G163" i="2" s="1"/>
  <c r="F165" i="2"/>
  <c r="F164" i="2" s="1"/>
  <c r="F163" i="2" s="1"/>
  <c r="H653" i="2" l="1"/>
  <c r="H652" i="2" s="1"/>
  <c r="G653" i="2"/>
  <c r="G652" i="2" s="1"/>
  <c r="F653" i="2"/>
  <c r="F652" i="2" s="1"/>
  <c r="H671" i="2" l="1"/>
  <c r="H670" i="2" s="1"/>
  <c r="H664" i="2" s="1"/>
  <c r="H663" i="2" s="1"/>
  <c r="H662" i="2" s="1"/>
  <c r="G670" i="2"/>
  <c r="G664" i="2" s="1"/>
  <c r="G663" i="2" s="1"/>
  <c r="G662" i="2" s="1"/>
  <c r="F671" i="2"/>
  <c r="F670" i="2" s="1"/>
  <c r="F664" i="2" s="1"/>
  <c r="H94" i="2"/>
  <c r="G94" i="2"/>
  <c r="F94" i="2"/>
  <c r="H577" i="2" l="1"/>
  <c r="G577" i="2"/>
  <c r="H588" i="2"/>
  <c r="G588" i="2"/>
  <c r="F588" i="2"/>
  <c r="F587" i="2" s="1"/>
  <c r="F577" i="2" s="1"/>
  <c r="F451" i="2" l="1"/>
  <c r="H329" i="2"/>
  <c r="H328" i="2" s="1"/>
  <c r="G313" i="2"/>
  <c r="G326" i="2"/>
  <c r="G325" i="2" s="1"/>
  <c r="H326" i="2"/>
  <c r="H325" i="2" s="1"/>
  <c r="G323" i="2"/>
  <c r="G322" i="2" s="1"/>
  <c r="F323" i="2"/>
  <c r="F322" i="2" s="1"/>
  <c r="F326" i="2"/>
  <c r="F325" i="2" s="1"/>
  <c r="G308" i="2"/>
  <c r="G307" i="2" s="1"/>
  <c r="G35" i="2" l="1"/>
  <c r="H35" i="2"/>
  <c r="F35" i="2"/>
  <c r="G320" i="2" l="1"/>
  <c r="H320" i="2"/>
  <c r="G149" i="2" l="1"/>
  <c r="G148" i="2" s="1"/>
  <c r="H149" i="2"/>
  <c r="H148" i="2" s="1"/>
  <c r="G537" i="2"/>
  <c r="H537" i="2"/>
  <c r="G506" i="2"/>
  <c r="H506" i="2"/>
  <c r="G508" i="2"/>
  <c r="H508" i="2"/>
  <c r="G511" i="2"/>
  <c r="G510" i="2" s="1"/>
  <c r="H511" i="2"/>
  <c r="H510" i="2" s="1"/>
  <c r="G514" i="2"/>
  <c r="G513" i="2" s="1"/>
  <c r="H514" i="2"/>
  <c r="H513" i="2" s="1"/>
  <c r="G536" i="2" l="1"/>
  <c r="G535" i="2" s="1"/>
  <c r="H536" i="2"/>
  <c r="H535" i="2" s="1"/>
  <c r="H147" i="2"/>
  <c r="G147" i="2"/>
  <c r="H505" i="2"/>
  <c r="G505" i="2"/>
  <c r="G319" i="2"/>
  <c r="H319" i="2"/>
  <c r="G305" i="2"/>
  <c r="G304" i="2" s="1"/>
  <c r="H305" i="2"/>
  <c r="H304" i="2" s="1"/>
  <c r="G277" i="2"/>
  <c r="G276" i="2" s="1"/>
  <c r="G275" i="2" s="1"/>
  <c r="G274" i="2" s="1"/>
  <c r="G273" i="2" s="1"/>
  <c r="H277" i="2"/>
  <c r="H276" i="2" s="1"/>
  <c r="H275" i="2" s="1"/>
  <c r="H274" i="2" s="1"/>
  <c r="H273" i="2" s="1"/>
  <c r="G97" i="2"/>
  <c r="H97" i="2"/>
  <c r="G40" i="2"/>
  <c r="H40" i="2"/>
  <c r="G31" i="2"/>
  <c r="H31" i="2"/>
  <c r="G25" i="2"/>
  <c r="H25" i="2"/>
  <c r="F70" i="2"/>
  <c r="F69" i="2" s="1"/>
  <c r="F68" i="2" s="1"/>
  <c r="H303" i="2" l="1"/>
  <c r="H294" i="2" s="1"/>
  <c r="H293" i="2" s="1"/>
  <c r="G303" i="2"/>
  <c r="H146" i="2"/>
  <c r="H145" i="2" s="1"/>
  <c r="H144" i="2" s="1"/>
  <c r="G146" i="2"/>
  <c r="G145" i="2" s="1"/>
  <c r="G144" i="2" s="1"/>
  <c r="G294" i="2" l="1"/>
  <c r="G293" i="2" s="1"/>
  <c r="G451" i="2"/>
  <c r="G450" i="2" s="1"/>
  <c r="G449" i="2" s="1"/>
  <c r="F450" i="2"/>
  <c r="F449" i="2" s="1"/>
  <c r="H449" i="2"/>
  <c r="G99" i="2"/>
  <c r="H99" i="2"/>
  <c r="H101" i="2"/>
  <c r="H96" i="2" l="1"/>
  <c r="G133" i="2"/>
  <c r="G132" i="2" s="1"/>
  <c r="H133" i="2"/>
  <c r="H132" i="2" s="1"/>
  <c r="G104" i="2" l="1"/>
  <c r="G103" i="2" s="1"/>
  <c r="H104" i="2"/>
  <c r="H103" i="2" s="1"/>
  <c r="G107" i="2"/>
  <c r="G106" i="2" s="1"/>
  <c r="H107" i="2"/>
  <c r="H106" i="2" s="1"/>
  <c r="F107" i="2"/>
  <c r="F106" i="2" s="1"/>
  <c r="H184" i="2" l="1"/>
  <c r="H183" i="2" s="1"/>
  <c r="H182" i="2" s="1"/>
  <c r="H181" i="2" s="1"/>
  <c r="H180" i="2" s="1"/>
  <c r="G184" i="2"/>
  <c r="G183" i="2" s="1"/>
  <c r="G182" i="2" s="1"/>
  <c r="G181" i="2" s="1"/>
  <c r="G180" i="2" s="1"/>
  <c r="G178" i="2"/>
  <c r="G177" i="2" s="1"/>
  <c r="G176" i="2" s="1"/>
  <c r="G175" i="2" s="1"/>
  <c r="G174" i="2" s="1"/>
  <c r="H178" i="2"/>
  <c r="H177" i="2" s="1"/>
  <c r="H176" i="2" s="1"/>
  <c r="H175" i="2" s="1"/>
  <c r="H174" i="2" s="1"/>
  <c r="G140" i="2"/>
  <c r="H140" i="2"/>
  <c r="G142" i="2"/>
  <c r="H142" i="2"/>
  <c r="H125" i="2"/>
  <c r="H124" i="2" s="1"/>
  <c r="G125" i="2"/>
  <c r="G124" i="2" s="1"/>
  <c r="G120" i="2"/>
  <c r="G119" i="2" s="1"/>
  <c r="H120" i="2"/>
  <c r="H119" i="2" s="1"/>
  <c r="G117" i="2"/>
  <c r="H117" i="2"/>
  <c r="G128" i="2"/>
  <c r="H128" i="2"/>
  <c r="G130" i="2"/>
  <c r="H130" i="2"/>
  <c r="H127" i="2" l="1"/>
  <c r="G127" i="2"/>
  <c r="H139" i="2"/>
  <c r="H138" i="2" s="1"/>
  <c r="H137" i="2" s="1"/>
  <c r="H136" i="2" s="1"/>
  <c r="H135" i="2" s="1"/>
  <c r="G139" i="2"/>
  <c r="G138" i="2" s="1"/>
  <c r="G137" i="2" s="1"/>
  <c r="G136" i="2" s="1"/>
  <c r="G135" i="2" s="1"/>
  <c r="H255" i="2"/>
  <c r="H254" i="2" s="1"/>
  <c r="G255" i="2"/>
  <c r="G254" i="2" s="1"/>
  <c r="H252" i="2"/>
  <c r="H251" i="2" s="1"/>
  <c r="G252" i="2"/>
  <c r="G251" i="2" s="1"/>
  <c r="G249" i="2"/>
  <c r="G248" i="2" s="1"/>
  <c r="H249" i="2"/>
  <c r="H248" i="2" s="1"/>
  <c r="G246" i="2"/>
  <c r="G245" i="2" s="1"/>
  <c r="H246" i="2"/>
  <c r="H245" i="2" s="1"/>
  <c r="H218" i="2"/>
  <c r="H217" i="2" s="1"/>
  <c r="H216" i="2" s="1"/>
  <c r="G218" i="2"/>
  <c r="G217" i="2" s="1"/>
  <c r="H190" i="2"/>
  <c r="H189" i="2" s="1"/>
  <c r="G190" i="2"/>
  <c r="G189" i="2" s="1"/>
  <c r="H193" i="2"/>
  <c r="H192" i="2" s="1"/>
  <c r="G193" i="2"/>
  <c r="G192" i="2" s="1"/>
  <c r="H196" i="2"/>
  <c r="H195" i="2" s="1"/>
  <c r="G196" i="2"/>
  <c r="G195" i="2" s="1"/>
  <c r="H199" i="2"/>
  <c r="H198" i="2" s="1"/>
  <c r="G199" i="2"/>
  <c r="G198" i="2" s="1"/>
  <c r="H202" i="2"/>
  <c r="H201" i="2" s="1"/>
  <c r="G202" i="2"/>
  <c r="G201" i="2" s="1"/>
  <c r="H205" i="2"/>
  <c r="H204" i="2" s="1"/>
  <c r="G205" i="2"/>
  <c r="G204" i="2" s="1"/>
  <c r="G208" i="2"/>
  <c r="G207" i="2" s="1"/>
  <c r="F242" i="2"/>
  <c r="F241" i="2" s="1"/>
  <c r="G239" i="2"/>
  <c r="G238" i="2" s="1"/>
  <c r="G244" i="2" l="1"/>
  <c r="H244" i="2"/>
  <c r="G216" i="2"/>
  <c r="H188" i="2"/>
  <c r="G188" i="2"/>
  <c r="H478" i="2"/>
  <c r="H477" i="2" s="1"/>
  <c r="G478" i="2"/>
  <c r="G477" i="2" s="1"/>
  <c r="H481" i="2"/>
  <c r="H480" i="2" s="1"/>
  <c r="G481" i="2"/>
  <c r="G480" i="2" s="1"/>
  <c r="G517" i="2"/>
  <c r="H517" i="2"/>
  <c r="G519" i="2"/>
  <c r="H519" i="2"/>
  <c r="H476" i="2" l="1"/>
  <c r="H475" i="2" s="1"/>
  <c r="G476" i="2"/>
  <c r="G475" i="2" s="1"/>
  <c r="G516" i="2"/>
  <c r="G504" i="2" s="1"/>
  <c r="H516" i="2"/>
  <c r="H504" i="2" s="1"/>
  <c r="G24" i="2"/>
  <c r="G23" i="2" s="1"/>
  <c r="G22" i="2" s="1"/>
  <c r="G21" i="2" s="1"/>
  <c r="H24" i="2"/>
  <c r="H23" i="2" s="1"/>
  <c r="H22" i="2" s="1"/>
  <c r="H21" i="2" s="1"/>
  <c r="G33" i="2"/>
  <c r="G30" i="2" s="1"/>
  <c r="H33" i="2"/>
  <c r="H30" i="2" s="1"/>
  <c r="G38" i="2"/>
  <c r="G37" i="2" s="1"/>
  <c r="H38" i="2"/>
  <c r="H37" i="2" s="1"/>
  <c r="G42" i="2"/>
  <c r="H42" i="2"/>
  <c r="G52" i="2"/>
  <c r="H52" i="2"/>
  <c r="G54" i="2"/>
  <c r="H54" i="2"/>
  <c r="G60" i="2"/>
  <c r="G59" i="2" s="1"/>
  <c r="G58" i="2" s="1"/>
  <c r="G57" i="2" s="1"/>
  <c r="G56" i="2" s="1"/>
  <c r="H60" i="2"/>
  <c r="H59" i="2" s="1"/>
  <c r="H58" i="2" s="1"/>
  <c r="H57" i="2" s="1"/>
  <c r="H56" i="2" s="1"/>
  <c r="G75" i="2"/>
  <c r="G74" i="2" s="1"/>
  <c r="G73" i="2" s="1"/>
  <c r="G72" i="2" s="1"/>
  <c r="H75" i="2"/>
  <c r="H74" i="2" s="1"/>
  <c r="H73" i="2" s="1"/>
  <c r="H72" i="2" s="1"/>
  <c r="G92" i="2"/>
  <c r="G91" i="2" s="1"/>
  <c r="H92" i="2"/>
  <c r="H91" i="2" s="1"/>
  <c r="G101" i="2"/>
  <c r="G96" i="2" s="1"/>
  <c r="G110" i="2"/>
  <c r="H110" i="2"/>
  <c r="G112" i="2"/>
  <c r="H112" i="2"/>
  <c r="F112" i="2"/>
  <c r="G114" i="2"/>
  <c r="H114" i="2"/>
  <c r="G375" i="2"/>
  <c r="G374" i="2" s="1"/>
  <c r="H375" i="2"/>
  <c r="H374" i="2" s="1"/>
  <c r="G382" i="2"/>
  <c r="G381" i="2" s="1"/>
  <c r="H382" i="2"/>
  <c r="H381" i="2" s="1"/>
  <c r="G385" i="2"/>
  <c r="H385" i="2"/>
  <c r="G387" i="2"/>
  <c r="H387" i="2"/>
  <c r="G389" i="2"/>
  <c r="H389" i="2"/>
  <c r="G392" i="2"/>
  <c r="H392" i="2"/>
  <c r="G394" i="2"/>
  <c r="H394" i="2"/>
  <c r="G400" i="2"/>
  <c r="H400" i="2"/>
  <c r="G402" i="2"/>
  <c r="H402" i="2"/>
  <c r="G405" i="2"/>
  <c r="H405" i="2"/>
  <c r="G407" i="2"/>
  <c r="H407" i="2"/>
  <c r="G409" i="2"/>
  <c r="H409" i="2"/>
  <c r="G415" i="2"/>
  <c r="G414" i="2" s="1"/>
  <c r="H415" i="2"/>
  <c r="H414" i="2" s="1"/>
  <c r="G418" i="2"/>
  <c r="H418" i="2"/>
  <c r="G420" i="2"/>
  <c r="H420" i="2"/>
  <c r="G423" i="2"/>
  <c r="G422" i="2" s="1"/>
  <c r="H423" i="2"/>
  <c r="H422" i="2" s="1"/>
  <c r="G426" i="2"/>
  <c r="G425" i="2" s="1"/>
  <c r="H426" i="2"/>
  <c r="H425" i="2" s="1"/>
  <c r="G443" i="2"/>
  <c r="G442" i="2" s="1"/>
  <c r="H443" i="2"/>
  <c r="H442" i="2" s="1"/>
  <c r="G463" i="2"/>
  <c r="G460" i="2" s="1"/>
  <c r="H463" i="2"/>
  <c r="H460" i="2" s="1"/>
  <c r="G466" i="2"/>
  <c r="H466" i="2"/>
  <c r="G470" i="2"/>
  <c r="H470" i="2"/>
  <c r="G468" i="2"/>
  <c r="H468" i="2"/>
  <c r="G523" i="2"/>
  <c r="G522" i="2" s="1"/>
  <c r="G521" i="2" s="1"/>
  <c r="H523" i="2"/>
  <c r="H522" i="2" s="1"/>
  <c r="H521" i="2" s="1"/>
  <c r="G497" i="2"/>
  <c r="H497" i="2"/>
  <c r="G499" i="2"/>
  <c r="H499" i="2"/>
  <c r="G501" i="2"/>
  <c r="G528" i="2"/>
  <c r="H528" i="2"/>
  <c r="G530" i="2"/>
  <c r="H530" i="2"/>
  <c r="G541" i="2"/>
  <c r="H541" i="2"/>
  <c r="G545" i="2"/>
  <c r="G544" i="2" s="1"/>
  <c r="H545" i="2"/>
  <c r="H544" i="2" s="1"/>
  <c r="G548" i="2"/>
  <c r="G547" i="2" s="1"/>
  <c r="H548" i="2"/>
  <c r="H547" i="2" s="1"/>
  <c r="G551" i="2"/>
  <c r="G550" i="2" s="1"/>
  <c r="H551" i="2"/>
  <c r="H550" i="2" s="1"/>
  <c r="H555" i="2"/>
  <c r="H554" i="2" s="1"/>
  <c r="G555" i="2"/>
  <c r="G554" i="2" s="1"/>
  <c r="G558" i="2"/>
  <c r="H558" i="2"/>
  <c r="G560" i="2"/>
  <c r="H560" i="2"/>
  <c r="G562" i="2"/>
  <c r="H562" i="2"/>
  <c r="G570" i="2"/>
  <c r="G569" i="2" s="1"/>
  <c r="H570" i="2"/>
  <c r="H569" i="2" s="1"/>
  <c r="G573" i="2"/>
  <c r="H573" i="2"/>
  <c r="G575" i="2"/>
  <c r="H575" i="2"/>
  <c r="G596" i="2"/>
  <c r="G595" i="2" s="1"/>
  <c r="G594" i="2" s="1"/>
  <c r="G593" i="2" s="1"/>
  <c r="G592" i="2" s="1"/>
  <c r="G591" i="2" s="1"/>
  <c r="H596" i="2"/>
  <c r="H595" i="2" s="1"/>
  <c r="H594" i="2" s="1"/>
  <c r="H593" i="2" s="1"/>
  <c r="H592" i="2" s="1"/>
  <c r="H591" i="2" s="1"/>
  <c r="G607" i="2"/>
  <c r="G606" i="2" s="1"/>
  <c r="G605" i="2" s="1"/>
  <c r="G604" i="2" s="1"/>
  <c r="H607" i="2"/>
  <c r="H606" i="2" s="1"/>
  <c r="H605" i="2" s="1"/>
  <c r="H604" i="2" s="1"/>
  <c r="G612" i="2"/>
  <c r="G611" i="2" s="1"/>
  <c r="H612" i="2"/>
  <c r="H611" i="2" s="1"/>
  <c r="G616" i="2"/>
  <c r="H616" i="2"/>
  <c r="G618" i="2"/>
  <c r="H618" i="2"/>
  <c r="G621" i="2"/>
  <c r="G620" i="2" s="1"/>
  <c r="H621" i="2"/>
  <c r="H620" i="2" s="1"/>
  <c r="G628" i="2"/>
  <c r="H628" i="2"/>
  <c r="G630" i="2"/>
  <c r="H630" i="2"/>
  <c r="G632" i="2"/>
  <c r="H632" i="2"/>
  <c r="G650" i="2"/>
  <c r="G647" i="2" s="1"/>
  <c r="H650" i="2"/>
  <c r="H647" i="2" s="1"/>
  <c r="G660" i="2"/>
  <c r="G659" i="2" s="1"/>
  <c r="G658" i="2" s="1"/>
  <c r="G657" i="2" s="1"/>
  <c r="H660" i="2"/>
  <c r="H659" i="2" s="1"/>
  <c r="H658" i="2" s="1"/>
  <c r="H657" i="2" s="1"/>
  <c r="G679" i="2"/>
  <c r="H679" i="2"/>
  <c r="G681" i="2"/>
  <c r="H681" i="2"/>
  <c r="G684" i="2"/>
  <c r="G683" i="2" s="1"/>
  <c r="H684" i="2"/>
  <c r="H683" i="2" s="1"/>
  <c r="G384" i="2" l="1"/>
  <c r="G109" i="2"/>
  <c r="G90" i="2" s="1"/>
  <c r="G89" i="2" s="1"/>
  <c r="G62" i="2" s="1"/>
  <c r="G29" i="2"/>
  <c r="G28" i="2" s="1"/>
  <c r="G27" i="2" s="1"/>
  <c r="G404" i="2"/>
  <c r="G51" i="2"/>
  <c r="G50" i="2" s="1"/>
  <c r="G49" i="2" s="1"/>
  <c r="G48" i="2" s="1"/>
  <c r="H404" i="2"/>
  <c r="H384" i="2"/>
  <c r="H646" i="2"/>
  <c r="H645" i="2" s="1"/>
  <c r="H644" i="2" s="1"/>
  <c r="H643" i="2" s="1"/>
  <c r="G646" i="2"/>
  <c r="G645" i="2" s="1"/>
  <c r="G644" i="2" s="1"/>
  <c r="G643" i="2" s="1"/>
  <c r="H543" i="2"/>
  <c r="H656" i="2"/>
  <c r="H655" i="2" s="1"/>
  <c r="G656" i="2"/>
  <c r="G655" i="2" s="1"/>
  <c r="G543" i="2"/>
  <c r="H540" i="2"/>
  <c r="H539" i="2" s="1"/>
  <c r="G540" i="2"/>
  <c r="G539" i="2" s="1"/>
  <c r="H29" i="2"/>
  <c r="H28" i="2" s="1"/>
  <c r="H27" i="2" s="1"/>
  <c r="G496" i="2"/>
  <c r="G495" i="2" s="1"/>
  <c r="G494" i="2" s="1"/>
  <c r="H496" i="2"/>
  <c r="H495" i="2" s="1"/>
  <c r="H494" i="2" s="1"/>
  <c r="G572" i="2"/>
  <c r="G568" i="2" s="1"/>
  <c r="H572" i="2"/>
  <c r="H568" i="2" s="1"/>
  <c r="H399" i="2"/>
  <c r="H391" i="2"/>
  <c r="G391" i="2"/>
  <c r="H503" i="2"/>
  <c r="G503" i="2"/>
  <c r="H678" i="2"/>
  <c r="H677" i="2" s="1"/>
  <c r="H676" i="2" s="1"/>
  <c r="H627" i="2"/>
  <c r="H626" i="2" s="1"/>
  <c r="H625" i="2" s="1"/>
  <c r="H624" i="2" s="1"/>
  <c r="H623" i="2" s="1"/>
  <c r="H557" i="2"/>
  <c r="H553" i="2" s="1"/>
  <c r="H527" i="2"/>
  <c r="H526" i="2" s="1"/>
  <c r="H525" i="2" s="1"/>
  <c r="H465" i="2"/>
  <c r="H459" i="2" s="1"/>
  <c r="H441" i="2"/>
  <c r="H373" i="2"/>
  <c r="H372" i="2" s="1"/>
  <c r="H51" i="2"/>
  <c r="H50" i="2" s="1"/>
  <c r="H49" i="2" s="1"/>
  <c r="H48" i="2" s="1"/>
  <c r="G678" i="2"/>
  <c r="G677" i="2" s="1"/>
  <c r="G676" i="2" s="1"/>
  <c r="G627" i="2"/>
  <c r="G626" i="2" s="1"/>
  <c r="G625" i="2" s="1"/>
  <c r="G624" i="2" s="1"/>
  <c r="G623" i="2" s="1"/>
  <c r="G557" i="2"/>
  <c r="G553" i="2" s="1"/>
  <c r="G527" i="2"/>
  <c r="G526" i="2" s="1"/>
  <c r="G525" i="2" s="1"/>
  <c r="G465" i="2"/>
  <c r="G459" i="2" s="1"/>
  <c r="G441" i="2"/>
  <c r="G373" i="2"/>
  <c r="G372" i="2" s="1"/>
  <c r="H109" i="2"/>
  <c r="H90" i="2" s="1"/>
  <c r="H89" i="2" s="1"/>
  <c r="H62" i="2" s="1"/>
  <c r="H615" i="2"/>
  <c r="H610" i="2" s="1"/>
  <c r="H609" i="2" s="1"/>
  <c r="H603" i="2" s="1"/>
  <c r="H590" i="2" s="1"/>
  <c r="G615" i="2"/>
  <c r="G610" i="2" s="1"/>
  <c r="G609" i="2" s="1"/>
  <c r="G603" i="2" s="1"/>
  <c r="G590" i="2" s="1"/>
  <c r="H417" i="2"/>
  <c r="G417" i="2"/>
  <c r="G399" i="2"/>
  <c r="H493" i="2" l="1"/>
  <c r="G493" i="2"/>
  <c r="H458" i="2"/>
  <c r="H457" i="2" s="1"/>
  <c r="G458" i="2"/>
  <c r="G457" i="2" s="1"/>
  <c r="G534" i="2"/>
  <c r="G533" i="2" s="1"/>
  <c r="G532" i="2" s="1"/>
  <c r="G20" i="2"/>
  <c r="H20" i="2"/>
  <c r="H534" i="2"/>
  <c r="H533" i="2" s="1"/>
  <c r="H532" i="2" s="1"/>
  <c r="H675" i="2"/>
  <c r="H674" i="2" s="1"/>
  <c r="H673" i="2" s="1"/>
  <c r="H371" i="2"/>
  <c r="H272" i="2" s="1"/>
  <c r="G675" i="2"/>
  <c r="G674" i="2" s="1"/>
  <c r="G673" i="2" s="1"/>
  <c r="G371" i="2"/>
  <c r="G272" i="2" s="1"/>
  <c r="H380" i="2"/>
  <c r="H378" i="2" s="1"/>
  <c r="G380" i="2"/>
  <c r="G378" i="2" s="1"/>
  <c r="G187" i="2"/>
  <c r="G186" i="2" s="1"/>
  <c r="G173" i="2" s="1"/>
  <c r="H187" i="2"/>
  <c r="H186" i="2" s="1"/>
  <c r="H173" i="2" s="1"/>
  <c r="H396" i="2" l="1"/>
  <c r="H377" i="2" s="1"/>
  <c r="H19" i="2" s="1"/>
  <c r="G396" i="2"/>
  <c r="G377" i="2" s="1"/>
  <c r="G19" i="2" s="1"/>
  <c r="G686" i="2" s="1"/>
  <c r="F25" i="2"/>
  <c r="F31" i="2"/>
  <c r="F33" i="2"/>
  <c r="F38" i="2"/>
  <c r="F40" i="2"/>
  <c r="F46" i="2"/>
  <c r="F52" i="2"/>
  <c r="F54" i="2"/>
  <c r="F60" i="2"/>
  <c r="F66" i="2"/>
  <c r="F75" i="2"/>
  <c r="F92" i="2"/>
  <c r="F91" i="2" s="1"/>
  <c r="F97" i="2"/>
  <c r="F99" i="2"/>
  <c r="F101" i="2"/>
  <c r="F104" i="2"/>
  <c r="F110" i="2"/>
  <c r="F115" i="2"/>
  <c r="F117" i="2"/>
  <c r="F120" i="2"/>
  <c r="F119" i="2" s="1"/>
  <c r="F125" i="2"/>
  <c r="F128" i="2"/>
  <c r="F130" i="2"/>
  <c r="F133" i="2"/>
  <c r="F140" i="2"/>
  <c r="F142" i="2"/>
  <c r="F149" i="2"/>
  <c r="F178" i="2"/>
  <c r="F184" i="2"/>
  <c r="F190" i="2"/>
  <c r="F193" i="2"/>
  <c r="F196" i="2"/>
  <c r="F199" i="2"/>
  <c r="F202" i="2"/>
  <c r="F205" i="2"/>
  <c r="F204" i="2" s="1"/>
  <c r="F208" i="2"/>
  <c r="F218" i="2"/>
  <c r="F239" i="2"/>
  <c r="F246" i="2"/>
  <c r="F249" i="2"/>
  <c r="F252" i="2"/>
  <c r="F255" i="2"/>
  <c r="F277" i="2"/>
  <c r="F283" i="2"/>
  <c r="F288" i="2"/>
  <c r="F291" i="2"/>
  <c r="F297" i="2"/>
  <c r="F301" i="2"/>
  <c r="F305" i="2"/>
  <c r="F320" i="2"/>
  <c r="F375" i="2"/>
  <c r="F374" i="2" s="1"/>
  <c r="F373" i="2" s="1"/>
  <c r="F382" i="2"/>
  <c r="F385" i="2"/>
  <c r="F387" i="2"/>
  <c r="F389" i="2"/>
  <c r="F392" i="2"/>
  <c r="F394" i="2"/>
  <c r="F400" i="2"/>
  <c r="F402" i="2"/>
  <c r="F405" i="2"/>
  <c r="F407" i="2"/>
  <c r="F409" i="2"/>
  <c r="F415" i="2"/>
  <c r="F418" i="2"/>
  <c r="F420" i="2"/>
  <c r="F423" i="2"/>
  <c r="F426" i="2"/>
  <c r="F443" i="2"/>
  <c r="F463" i="2"/>
  <c r="F460" i="2" s="1"/>
  <c r="F466" i="2"/>
  <c r="F468" i="2"/>
  <c r="F470" i="2"/>
  <c r="F478" i="2"/>
  <c r="F481" i="2"/>
  <c r="F506" i="2"/>
  <c r="F508" i="2"/>
  <c r="F511" i="2"/>
  <c r="F514" i="2"/>
  <c r="F517" i="2"/>
  <c r="F519" i="2"/>
  <c r="F523" i="2"/>
  <c r="F497" i="2"/>
  <c r="F499" i="2"/>
  <c r="F501" i="2"/>
  <c r="F528" i="2"/>
  <c r="F530" i="2"/>
  <c r="F537" i="2"/>
  <c r="F541" i="2"/>
  <c r="F545" i="2"/>
  <c r="F548" i="2"/>
  <c r="F551" i="2"/>
  <c r="F555" i="2"/>
  <c r="F442" i="2" l="1"/>
  <c r="F96" i="2"/>
  <c r="F30" i="2"/>
  <c r="H686" i="2"/>
  <c r="F404" i="2"/>
  <c r="F496" i="2"/>
  <c r="F495" i="2" s="1"/>
  <c r="F527" i="2"/>
  <c r="F477" i="2"/>
  <c r="F425" i="2"/>
  <c r="F177" i="2"/>
  <c r="F422" i="2"/>
  <c r="F300" i="2"/>
  <c r="F522" i="2"/>
  <c r="F296" i="2"/>
  <c r="F132" i="2"/>
  <c r="F544" i="2"/>
  <c r="F414" i="2"/>
  <c r="F251" i="2"/>
  <c r="F248" i="2"/>
  <c r="F513" i="2"/>
  <c r="F201" i="2"/>
  <c r="F124" i="2"/>
  <c r="F510" i="2"/>
  <c r="F148" i="2"/>
  <c r="F147" i="2" s="1"/>
  <c r="F146" i="2" s="1"/>
  <c r="F45" i="2"/>
  <c r="F24" i="2"/>
  <c r="F189" i="2"/>
  <c r="F536" i="2"/>
  <c r="F238" i="2"/>
  <c r="F195" i="2"/>
  <c r="F505" i="2"/>
  <c r="F192" i="2"/>
  <c r="F276" i="2"/>
  <c r="F275" i="2" s="1"/>
  <c r="F550" i="2"/>
  <c r="F114" i="2"/>
  <c r="F207" i="2"/>
  <c r="F109" i="2"/>
  <c r="F391" i="2"/>
  <c r="F417" i="2"/>
  <c r="F183" i="2"/>
  <c r="F554" i="2"/>
  <c r="F465" i="2"/>
  <c r="F516" i="2"/>
  <c r="F399" i="2"/>
  <c r="F319" i="2"/>
  <c r="F287" i="2"/>
  <c r="F384" i="2"/>
  <c r="F282" i="2"/>
  <c r="F139" i="2"/>
  <c r="F74" i="2"/>
  <c r="F37" i="2"/>
  <c r="F198" i="2"/>
  <c r="F59" i="2"/>
  <c r="F540" i="2"/>
  <c r="F539" i="2" s="1"/>
  <c r="F290" i="2"/>
  <c r="F547" i="2"/>
  <c r="F254" i="2"/>
  <c r="F127" i="2"/>
  <c r="F381" i="2"/>
  <c r="F304" i="2"/>
  <c r="F217" i="2"/>
  <c r="F65" i="2"/>
  <c r="F64" i="2" s="1"/>
  <c r="F63" i="2" s="1"/>
  <c r="F51" i="2"/>
  <c r="F103" i="2"/>
  <c r="F480" i="2"/>
  <c r="F245" i="2"/>
  <c r="F558" i="2"/>
  <c r="F560" i="2"/>
  <c r="F562" i="2"/>
  <c r="F570" i="2"/>
  <c r="F573" i="2"/>
  <c r="F575" i="2"/>
  <c r="F244" i="2" l="1"/>
  <c r="F303" i="2"/>
  <c r="F543" i="2"/>
  <c r="F90" i="2"/>
  <c r="F29" i="2"/>
  <c r="F380" i="2"/>
  <c r="F379" i="2" s="1"/>
  <c r="F378" i="2" s="1"/>
  <c r="F459" i="2"/>
  <c r="F458" i="2" s="1"/>
  <c r="F216" i="2"/>
  <c r="F188" i="2"/>
  <c r="F145" i="2"/>
  <c r="F572" i="2"/>
  <c r="F476" i="2"/>
  <c r="F475" i="2" s="1"/>
  <c r="F521" i="2"/>
  <c r="F23" i="2"/>
  <c r="F176" i="2"/>
  <c r="F44" i="2"/>
  <c r="F295" i="2"/>
  <c r="F299" i="2"/>
  <c r="F138" i="2"/>
  <c r="F535" i="2"/>
  <c r="F286" i="2"/>
  <c r="F73" i="2"/>
  <c r="F182" i="2"/>
  <c r="F504" i="2"/>
  <c r="F441" i="2"/>
  <c r="F281" i="2"/>
  <c r="F280" i="2" s="1"/>
  <c r="F557" i="2"/>
  <c r="F553" i="2" s="1"/>
  <c r="F58" i="2"/>
  <c r="F526" i="2"/>
  <c r="F569" i="2"/>
  <c r="F50" i="2"/>
  <c r="F596" i="2"/>
  <c r="F607" i="2"/>
  <c r="F612" i="2"/>
  <c r="F616" i="2"/>
  <c r="F618" i="2"/>
  <c r="F621" i="2"/>
  <c r="F620" i="2" s="1"/>
  <c r="F628" i="2"/>
  <c r="F630" i="2"/>
  <c r="F632" i="2"/>
  <c r="F650" i="2"/>
  <c r="F647" i="2" s="1"/>
  <c r="F646" i="2" s="1"/>
  <c r="F660" i="2"/>
  <c r="F679" i="2"/>
  <c r="F681" i="2"/>
  <c r="F684" i="2"/>
  <c r="F396" i="2" l="1"/>
  <c r="F457" i="2"/>
  <c r="F568" i="2"/>
  <c r="F534" i="2" s="1"/>
  <c r="F187" i="2"/>
  <c r="F186" i="2" s="1"/>
  <c r="F294" i="2"/>
  <c r="F293" i="2" s="1"/>
  <c r="F137" i="2"/>
  <c r="F22" i="2"/>
  <c r="F274" i="2"/>
  <c r="F175" i="2"/>
  <c r="F285" i="2"/>
  <c r="F279" i="2" s="1"/>
  <c r="F43" i="2"/>
  <c r="F181" i="2"/>
  <c r="F494" i="2"/>
  <c r="F493" i="2" s="1"/>
  <c r="F678" i="2"/>
  <c r="F28" i="2"/>
  <c r="F27" i="2" s="1"/>
  <c r="F72" i="2"/>
  <c r="F611" i="2"/>
  <c r="F503" i="2"/>
  <c r="F627" i="2"/>
  <c r="F626" i="2" s="1"/>
  <c r="F659" i="2"/>
  <c r="F615" i="2"/>
  <c r="F595" i="2"/>
  <c r="F372" i="2"/>
  <c r="F606" i="2"/>
  <c r="F683" i="2"/>
  <c r="F525" i="2"/>
  <c r="F49" i="2"/>
  <c r="F57" i="2"/>
  <c r="F89" i="2"/>
  <c r="F663" i="2"/>
  <c r="F662" i="2" s="1"/>
  <c r="F625" i="2" l="1"/>
  <c r="F624" i="2" s="1"/>
  <c r="F610" i="2"/>
  <c r="F62" i="2"/>
  <c r="F677" i="2"/>
  <c r="F533" i="2"/>
  <c r="F174" i="2"/>
  <c r="F136" i="2"/>
  <c r="F21" i="2"/>
  <c r="F273" i="2"/>
  <c r="F42" i="2"/>
  <c r="F180" i="2"/>
  <c r="F605" i="2"/>
  <c r="F594" i="2"/>
  <c r="F593" i="2" s="1"/>
  <c r="F592" i="2" s="1"/>
  <c r="F591" i="2" s="1"/>
  <c r="F371" i="2"/>
  <c r="F56" i="2"/>
  <c r="F658" i="2"/>
  <c r="F48" i="2"/>
  <c r="F173" i="2" l="1"/>
  <c r="F135" i="2"/>
  <c r="F676" i="2"/>
  <c r="F377" i="2"/>
  <c r="F272" i="2"/>
  <c r="F609" i="2"/>
  <c r="F604" i="2"/>
  <c r="F657" i="2"/>
  <c r="F144" i="2"/>
  <c r="F20" i="2"/>
  <c r="F645" i="2"/>
  <c r="F603" i="2" l="1"/>
  <c r="F675" i="2"/>
  <c r="F674" i="2" s="1"/>
  <c r="F673" i="2" s="1"/>
  <c r="F644" i="2"/>
  <c r="F656" i="2"/>
  <c r="F590" i="2" l="1"/>
  <c r="F655" i="2"/>
  <c r="F532" i="2"/>
  <c r="F643" i="2"/>
  <c r="F623" i="2"/>
  <c r="F19" i="2" l="1"/>
  <c r="F686" i="2" s="1"/>
  <c r="F689" i="2" s="1"/>
</calcChain>
</file>

<file path=xl/sharedStrings.xml><?xml version="1.0" encoding="utf-8"?>
<sst xmlns="http://schemas.openxmlformats.org/spreadsheetml/2006/main" count="3113" uniqueCount="494">
  <si>
    <t>228</t>
  </si>
  <si>
    <t>0000</t>
  </si>
  <si>
    <t>0000000000</t>
  </si>
  <si>
    <t>000</t>
  </si>
  <si>
    <t xml:space="preserve">    ОБЩЕГОСУДАРСТВЕННЫЕ ВОПРОСЫ</t>
  </si>
  <si>
    <t>0100</t>
  </si>
  <si>
    <t xml:space="preserve">      Функционирование высшего должностного лица субъекта Российской Федерации и муниципального образования</t>
  </si>
  <si>
    <t>0102</t>
  </si>
  <si>
    <t xml:space="preserve">        Непрограммные направления деятельности</t>
  </si>
  <si>
    <t>9900000000</t>
  </si>
  <si>
    <t xml:space="preserve">          Непрограммное направление расходов бюджета Тернейского муниципального округа</t>
  </si>
  <si>
    <t>9999900000</t>
  </si>
  <si>
    <t xml:space="preserve">            Глава муниципального образования</t>
  </si>
  <si>
    <t>9999910010</t>
  </si>
  <si>
    <t xml:space="preserve">              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</si>
  <si>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</si>
  <si>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 xml:space="preserve">                Расходы на выплату персоналу муниципальных органов</t>
  </si>
  <si>
    <t>120</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</si>
  <si>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</si>
  <si>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</si>
  <si>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 xml:space="preserve">              Закупка товаров, работ и услуг для государственных (муниципальных) нужд</t>
  </si>
  <si>
    <t>200</t>
  </si>
  <si>
    <t xml:space="preserve">                Иные закупки товаров, работ и услуг для обеспечения муниципальных нужд</t>
  </si>
  <si>
    <t>240</t>
  </si>
  <si>
    <t xml:space="preserve">            Руководство и управление в сфере установленных функций органов местного самоуправления</t>
  </si>
  <si>
    <t>9999910030</t>
  </si>
  <si>
    <t xml:space="preserve">              Социальное обеспечение и иные выплаты населению</t>
  </si>
  <si>
    <t>300</t>
  </si>
  <si>
    <t xml:space="preserve">                Социальные выплаты гражданам, кроме публичных нормативных социальных выплат</t>
  </si>
  <si>
    <t>320</t>
  </si>
  <si>
    <t xml:space="preserve">              Иные бюджетные ассигнования</t>
  </si>
  <si>
    <t>800</t>
  </si>
  <si>
    <t xml:space="preserve">                Уплата налогов, сборов и иных платежей</t>
  </si>
  <si>
    <t>850</t>
  </si>
  <si>
    <t xml:space="preserve">            Руководство и управление в сфере установленных функций органов местного самоуправления (Единая дежурно-диспетчерская служба)</t>
  </si>
  <si>
    <t>9999910031</t>
  </si>
  <si>
    <t xml:space="preserve">      Судебная система</t>
  </si>
  <si>
    <t>0105</t>
  </si>
  <si>
    <t xml:space="preserve">            Субвенции по составлению (изменению) списков кандидатов в присяжные заседатели Федеральных судов общей юрисдикции в Российской Федерации</t>
  </si>
  <si>
    <t>9999951200</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</si>
  <si>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</si>
  <si>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</si>
  <si>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Резервные фонды</t>
  </si>
  <si>
    <t>0111</t>
  </si>
  <si>
    <t xml:space="preserve">            Резервные фонды местных администраций</t>
  </si>
  <si>
    <t>9999919020</t>
  </si>
  <si>
    <t xml:space="preserve">                Резервные средства</t>
  </si>
  <si>
    <t>870</t>
  </si>
  <si>
    <t xml:space="preserve">      Другие общегосударственные вопросы</t>
  </si>
  <si>
    <t>0113</t>
  </si>
  <si>
    <t>4600000000</t>
  </si>
  <si>
    <t xml:space="preserve">          Основное мероприятие: Обеспечение организационно-методической помощи</t>
  </si>
  <si>
    <t>4600100000</t>
  </si>
  <si>
    <t xml:space="preserve">          Основное мероприятие: Совершенствование работы по комплексной профилактике распространения наркомании и связанных с ней правонарушений</t>
  </si>
  <si>
    <t xml:space="preserve">        Муниципальная программа "Содействие развитию коренных малочисленных народов Севера, проживающих в Тернейском муниципальном округе" на 2019-2023 годы</t>
  </si>
  <si>
    <t>6300000000</t>
  </si>
  <si>
    <t>6300100000</t>
  </si>
  <si>
    <t xml:space="preserve">              Предоставление субсидий бюджетным, автономным учреждениям и иным некоммерческим организациям</t>
  </si>
  <si>
    <t>600</t>
  </si>
  <si>
    <t xml:space="preserve">                Субсидии некоммерческим организациям (за исключением государственных (муниципальных) учреждений)</t>
  </si>
  <si>
    <t>630</t>
  </si>
  <si>
    <t>9999902010</t>
  </si>
  <si>
    <t xml:space="preserve">              Капитальные вложения в объекты государственной (муниципальной) собственности</t>
  </si>
  <si>
    <t>400</t>
  </si>
  <si>
    <t xml:space="preserve">                Бюджетные инвестиции</t>
  </si>
  <si>
    <t>410</t>
  </si>
  <si>
    <t>9999910990</t>
  </si>
  <si>
    <t xml:space="preserve">                Расходы на выплаты персоналу казенных учреждений</t>
  </si>
  <si>
    <t>110</t>
  </si>
  <si>
    <t xml:space="preserve">            Прочие выплаты по обязательствам государства</t>
  </si>
  <si>
    <t>9999920460</t>
  </si>
  <si>
    <t xml:space="preserve">            Обеспечение деятельности учебно-методических кабинетов, централизованных бухгалтерий, групп хозяйственного обслуживания учреждений</t>
  </si>
  <si>
    <t>9999945990</t>
  </si>
  <si>
    <t xml:space="preserve">            Субвенции на осуществление переданных полномочий Российской Федерации по государственной регистрации актов гражданского состояния</t>
  </si>
  <si>
    <t>9999959300</t>
  </si>
  <si>
    <t xml:space="preserve">            Субвенции на создание и обеспечение деятельности комиссий по делам несовершеннолетних и защите их прав</t>
  </si>
  <si>
    <t>9999993010</t>
  </si>
  <si>
    <t xml:space="preserve">            Субвенции на реализацию отдельных государственных полномочий по созданию административных комиссий</t>
  </si>
  <si>
    <t>9999993030</t>
  </si>
  <si>
    <t xml:space="preserve">            Субвенции на выполнение органами местного самоуправления отдельных государственных полномочий по государственному управлению охраной труда</t>
  </si>
  <si>
    <t>9999993100</t>
  </si>
  <si>
    <t xml:space="preserve">            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t>
  </si>
  <si>
    <t>9999993180</t>
  </si>
  <si>
    <t xml:space="preserve">    НАЦИОНАЛЬНАЯ ОБОРОНА</t>
  </si>
  <si>
    <t>0200</t>
  </si>
  <si>
    <t xml:space="preserve">      Мобилизационная и вневойсковая подготовка</t>
  </si>
  <si>
    <t>0203</t>
  </si>
  <si>
    <t xml:space="preserve">            Субвенции на осуществление первичного воинского учета на территориях, где отсутствуют военные комиссариаты</t>
  </si>
  <si>
    <t>9999951180</t>
  </si>
  <si>
    <t xml:space="preserve">    НАЦИОНАЛЬНАЯ БЕЗОПАСНОСТЬ И ПРАВООХРАНИТЕЛЬНАЯ ДЕЯТЕЛЬНОСТЬ</t>
  </si>
  <si>
    <t>0300</t>
  </si>
  <si>
    <t xml:space="preserve">      Защита населения и территории от чрезвычайных ситуаций природного и техногенного характера, пожарная безопасность</t>
  </si>
  <si>
    <t>0310</t>
  </si>
  <si>
    <t>6700000000</t>
  </si>
  <si>
    <t xml:space="preserve">          Основное мероприятие: Обеспечение пожарной безопасности на территории Тернейского муниципального округа</t>
  </si>
  <si>
    <t xml:space="preserve">            Обеспечение пожарной безопасности в населённых пунктах: обновление и обустройство минерализованных полос для предотвращения перехода природных пожаров на территории населённых пунктов .Обеспечение пожарной безопасности на границе земель госземзапаса с лесами Тернейского муниципального округа.</t>
  </si>
  <si>
    <t xml:space="preserve">    НАЦИОНАЛЬНАЯ ЭКОНОМИКА</t>
  </si>
  <si>
    <t>0400</t>
  </si>
  <si>
    <t xml:space="preserve">      Сельское хозяйство и рыболовство</t>
  </si>
  <si>
    <t>0405</t>
  </si>
  <si>
    <t xml:space="preserve">            Субвенции по организации мероприятий при осуществлении деятельности по обращению с животными без владельцев</t>
  </si>
  <si>
    <t>9999993040</t>
  </si>
  <si>
    <t xml:space="preserve">      Транспорт</t>
  </si>
  <si>
    <t>0408</t>
  </si>
  <si>
    <t>9999993130</t>
  </si>
  <si>
    <t xml:space="preserve">      Дорожное хозяйство</t>
  </si>
  <si>
    <t>0409</t>
  </si>
  <si>
    <t xml:space="preserve">        Муниципальная программа "Модернизация дорожной сети и повышение безопасности дорожного движения на территории Тернейского муниципального округа " на 2021 - 2023 годы</t>
  </si>
  <si>
    <t>4000000000</t>
  </si>
  <si>
    <t xml:space="preserve">          Основное мероприятие: "Содержание автомобильных дорог общего пользования местного значения и инженерных сооружений на них"</t>
  </si>
  <si>
    <t>4000100000</t>
  </si>
  <si>
    <t xml:space="preserve">            Содержание автомобильных дорог общего пользования местного значения и инженерных сооружений на них в п.Терней Тернейского муниципального округа</t>
  </si>
  <si>
    <t xml:space="preserve">            Содержание автомобильных дорог общего пользования местного значения и инженерных сооружений на них в п.Пластун Тернейского муниципального округа</t>
  </si>
  <si>
    <t xml:space="preserve">            Содержание автомобильных дорог общего пользования местного значения и инженерных сооружений на них в п.Светлая Тернейского муниципального округа</t>
  </si>
  <si>
    <t xml:space="preserve">            Содержание автомобильных дорог общего пользования местного значения и инженерных сооружений на них в с.Малая Кема Тернейского муниципального округа</t>
  </si>
  <si>
    <t xml:space="preserve">            Содержание автомобильных дорог общего пользования местного значения и инженерных сооружений на них в с.Перетычиха, с.Единка Тернейского муниципального округа</t>
  </si>
  <si>
    <t xml:space="preserve">            Содержание автомобильных дорог общего пользования местного значения и инженерных сооружений на них Тернейского муниципального округа</t>
  </si>
  <si>
    <t xml:space="preserve">          Основное мероприятие: "Мероприятия по ремонту и капитальному ремонту автомобильных дорог общего пользования местного значения и искусственных сооружений на них"</t>
  </si>
  <si>
    <t>4000200000</t>
  </si>
  <si>
    <t xml:space="preserve">          Основное мероприятие: "Мероприятия по повышению безопасности дорожного движения "</t>
  </si>
  <si>
    <t>4000300000</t>
  </si>
  <si>
    <t xml:space="preserve">            Содержание пешеходных переходов и тротуаров в пгт. Пластун Тернейского муниципального округа</t>
  </si>
  <si>
    <t xml:space="preserve">            Содержание сети уличного освещения на дорогах общего пользования в пгт. Пластун Тернейского муниципального округа</t>
  </si>
  <si>
    <t xml:space="preserve">    ЖИЛИЩНО-КОММУНАЛЬНОЕ ХОЗЯЙСТВО</t>
  </si>
  <si>
    <t>0500</t>
  </si>
  <si>
    <t xml:space="preserve">      Жилищное хозяйство</t>
  </si>
  <si>
    <t>0501</t>
  </si>
  <si>
    <t>5700000000</t>
  </si>
  <si>
    <t xml:space="preserve">          Основное мероприятие: "Капитальный ремонт муниципального жилищного фонда"</t>
  </si>
  <si>
    <t>5700100000</t>
  </si>
  <si>
    <t xml:space="preserve">            Капитальный ремонт муниципального жилищного фонда</t>
  </si>
  <si>
    <t>5700105011</t>
  </si>
  <si>
    <t xml:space="preserve">      Коммунальное хозяйство</t>
  </si>
  <si>
    <t>0502</t>
  </si>
  <si>
    <t xml:space="preserve">        Муниципальная программа "Охрана окружающей среды Тернейского муниципального округа на 2021 - 2023 годы"</t>
  </si>
  <si>
    <t>1800000000</t>
  </si>
  <si>
    <t xml:space="preserve">          Основное мероприятие: Ликвидация несанкционированных свалок</t>
  </si>
  <si>
    <t>1800200000</t>
  </si>
  <si>
    <t xml:space="preserve">            Ликвидация несанкционированных свалок</t>
  </si>
  <si>
    <t xml:space="preserve">        Муниципальная программа "Обеспечение населения Тернейского муниципального округа твёрдым топливом на 2021-2023годы"</t>
  </si>
  <si>
    <t>1900000000</t>
  </si>
  <si>
    <t xml:space="preserve">          Основное мероприятие: "Предоставление субсидий из бюджета Тернейского муниципального округа на возмещение выпадающих доходов в связи с обеспечением населения твёрдым топливом (дровами)"</t>
  </si>
  <si>
    <t>1900100000</t>
  </si>
  <si>
    <t>1900192620</t>
  </si>
  <si>
    <t xml:space="preserve">                Субсидии юридическим лицам (кроме некоммерческих организаций), индивидуальным предпринимателям, физическим лицам</t>
  </si>
  <si>
    <t>810</t>
  </si>
  <si>
    <t xml:space="preserve">            Софинансирование с местного бюджета на предоставление субсидий из бюджета Тернейского муниципального округа на возмещение выпадающих доходов в связи с обеспечением населения твёрдым топливом (дровами)</t>
  </si>
  <si>
    <t>19001S2620</t>
  </si>
  <si>
    <t xml:space="preserve">      Благоустройство</t>
  </si>
  <si>
    <t>0503</t>
  </si>
  <si>
    <t>1700000000</t>
  </si>
  <si>
    <t xml:space="preserve">          Основное мероприятие: " Уличное освещение "</t>
  </si>
  <si>
    <t>1700100000</t>
  </si>
  <si>
    <t xml:space="preserve">            Уличное освещение</t>
  </si>
  <si>
    <t>1700200000</t>
  </si>
  <si>
    <t xml:space="preserve">            Устройство и содержание объектов благоустройства и их элементов</t>
  </si>
  <si>
    <t xml:space="preserve">          Основное мероприятие: " Благоустройство дворовых территорий многоквартирных жилых домов "</t>
  </si>
  <si>
    <t>1700300000</t>
  </si>
  <si>
    <t xml:space="preserve">      Другие вопросы в области жилищно-коммунального хозяйства</t>
  </si>
  <si>
    <t>0505</t>
  </si>
  <si>
    <t xml:space="preserve">            Субвенции на регистрацию и учёт граждан, имеющих право на получение жилищных субсидий в связи с переселением из районов Крайнего Севера и приравненных к ним местностям</t>
  </si>
  <si>
    <t>9999993120</t>
  </si>
  <si>
    <t xml:space="preserve">    ОБРАЗОВАНИЕ</t>
  </si>
  <si>
    <t>0700</t>
  </si>
  <si>
    <t xml:space="preserve">      Дошкольное образование</t>
  </si>
  <si>
    <t>0701</t>
  </si>
  <si>
    <t>1500000000</t>
  </si>
  <si>
    <t xml:space="preserve">          Основное мероприятие: Обеспечение деятельности подведомственных детских дошкольных учреждений</t>
  </si>
  <si>
    <t>1500100000</t>
  </si>
  <si>
    <t xml:space="preserve">            Обеспечение деятельности подведомственных детских дошкольных учреждений за счет доходов от оказания платных услуг</t>
  </si>
  <si>
    <t>1500120700</t>
  </si>
  <si>
    <t xml:space="preserve">            Обеспечение деятельности подведомственных детских дошкольных учреждений за счёт местного бюджета</t>
  </si>
  <si>
    <t>1500120990</t>
  </si>
  <si>
    <t xml:space="preserve">            Обеспечение деятельности подведомственных детских дошкольных учреждений за счёт субвенции на обеспечение государственных гарантий реализации прав на получение общедоступного и бесплатного дошкольного образования</t>
  </si>
  <si>
    <t>1500193070</t>
  </si>
  <si>
    <t xml:space="preserve">      Общее образование</t>
  </si>
  <si>
    <t>0702</t>
  </si>
  <si>
    <t xml:space="preserve">          Основное мероприятие:Обеспечение деятельности подведомственных общеобразовательных учреждений</t>
  </si>
  <si>
    <t>1500200000</t>
  </si>
  <si>
    <t xml:space="preserve">            Организация и проведение единого государственного экзамена подведомственных учреждений</t>
  </si>
  <si>
    <t>1500220080</t>
  </si>
  <si>
    <t xml:space="preserve">            Обеспечение деятельности подведомственных общеобразовательных учреждений за счёт местного бюджета</t>
  </si>
  <si>
    <t>1500221990</t>
  </si>
  <si>
    <t>1500253030</t>
  </si>
  <si>
    <t xml:space="preserve">            Обеспечение деятельности подведомственных общеобразовательных учреждений за счёт субвенции на реализацию дошкольного, общего и дополнительного образования в муниципальных общеобразовательных учреждениях по основным общеобразовательным программам</t>
  </si>
  <si>
    <t>1500293060</t>
  </si>
  <si>
    <t xml:space="preserve">            Субвенции бюджетам муниципальных образований Приморского края на осуществление отдельных государственных полномочий по обеспечению бесплатным питанием детей, обучающихся в муниципальных общеобразовательных организациях Приморского края</t>
  </si>
  <si>
    <t>1500293150</t>
  </si>
  <si>
    <t xml:space="preserve">          Основное мероприятие: "Привлечение специалистов для работы в сфере образования Тернейского муниципального округа"</t>
  </si>
  <si>
    <t>1500500000</t>
  </si>
  <si>
    <t xml:space="preserve">            Привлечение специалистов для работы в сфере образования (единовременные выплаты, компенсация расходов к месту обучения, аренда жилых помещений)</t>
  </si>
  <si>
    <t>1500500320</t>
  </si>
  <si>
    <t xml:space="preserve">      Дополнительное образование детей</t>
  </si>
  <si>
    <t>0703</t>
  </si>
  <si>
    <t xml:space="preserve">          Основное мероприятие:Обеспечение деятельности подведомственных учреждений дополнительного образования</t>
  </si>
  <si>
    <t>1500600000</t>
  </si>
  <si>
    <t>1500623700</t>
  </si>
  <si>
    <t>1500623990</t>
  </si>
  <si>
    <t xml:space="preserve">        Муниципальная программа "Развитие культуры и туризма в Тернейском муниципальном округе на период 2018 - 2027 годы"</t>
  </si>
  <si>
    <t>5600000000</t>
  </si>
  <si>
    <t xml:space="preserve">          Основные мероприятия "Обеспечение деятельности дворцов, домов культуры и других учреждений культуры "</t>
  </si>
  <si>
    <t>5600700000</t>
  </si>
  <si>
    <t>5600792480</t>
  </si>
  <si>
    <t>56007S2480</t>
  </si>
  <si>
    <t>0707</t>
  </si>
  <si>
    <t>6200000000</t>
  </si>
  <si>
    <t xml:space="preserve">          Основное мероприятие: "Организация работы детских оздоровительных лагерей с дневным пребыванием детей"</t>
  </si>
  <si>
    <t>6200100000</t>
  </si>
  <si>
    <t xml:space="preserve">            Оплата труда воспитателей, педагогов-организаторов и услуг по приготовлению пищи</t>
  </si>
  <si>
    <t>6200100001</t>
  </si>
  <si>
    <t xml:space="preserve">            Приобретение товаров для укрепления материально-технической базы пришкольных лагерей</t>
  </si>
  <si>
    <t>6200100002</t>
  </si>
  <si>
    <t xml:space="preserve">            Витаминизация детского питания (приобретение соков)</t>
  </si>
  <si>
    <t>6200100003</t>
  </si>
  <si>
    <t>6200193080</t>
  </si>
  <si>
    <t xml:space="preserve">          Основное мероприятие: "Организация трудоустройства несовершеннолетних граждан"</t>
  </si>
  <si>
    <t>6200200000</t>
  </si>
  <si>
    <t xml:space="preserve">            Оплата труда несовершеннолетних граждан</t>
  </si>
  <si>
    <t>6200200001</t>
  </si>
  <si>
    <t xml:space="preserve">      Другие вопросы в области образования</t>
  </si>
  <si>
    <t>0709</t>
  </si>
  <si>
    <t xml:space="preserve">          Основное мероприятие: Обеспечение деятельности учебно-методических кабинетов, централизованных бухгалтерий, групп хозяйственного обслуживания учреждений</t>
  </si>
  <si>
    <t>1500700000</t>
  </si>
  <si>
    <t>1500745990</t>
  </si>
  <si>
    <t xml:space="preserve">            Субвенции на реализацию полномочий органов опеки и попечительства в отношении несовершеннолетних</t>
  </si>
  <si>
    <t>9999993160</t>
  </si>
  <si>
    <t xml:space="preserve">    КУЛЬТУРА И КИНЕМАТОГРАФИЯ</t>
  </si>
  <si>
    <t>0800</t>
  </si>
  <si>
    <t xml:space="preserve">      Культура</t>
  </si>
  <si>
    <t>0801</t>
  </si>
  <si>
    <t xml:space="preserve">          Основное мероприятие: "Участие творческих коллективов в краевых и региональных мероприятиях"</t>
  </si>
  <si>
    <t>5600100000</t>
  </si>
  <si>
    <t xml:space="preserve">            Участие творческих коллективов в краевых, региональных и в районных мероприятиях</t>
  </si>
  <si>
    <t>5600108010</t>
  </si>
  <si>
    <t xml:space="preserve">          Основное мероприятие: "Организация и проведение культурно-массовых мероприятий в Тернейском муниципальном округе"</t>
  </si>
  <si>
    <t>5600200000</t>
  </si>
  <si>
    <t xml:space="preserve">            Организация и проведение культурно-массовых мероприятий в Тернейском муниципальном округе</t>
  </si>
  <si>
    <t>5600240991</t>
  </si>
  <si>
    <t>5600492540</t>
  </si>
  <si>
    <t>56004L4670</t>
  </si>
  <si>
    <t>56004S2540</t>
  </si>
  <si>
    <t xml:space="preserve">            Обеспечение деятельности дворцов, домов культуры и других учреждений культуры за счёт доходов от платных услуг</t>
  </si>
  <si>
    <t>5600740700</t>
  </si>
  <si>
    <t xml:space="preserve">            Обеспечение деятельности дворцов, домов культуры и других учреждений культуры за счёт местного бюджета</t>
  </si>
  <si>
    <t>5600740990</t>
  </si>
  <si>
    <t xml:space="preserve">          Основные мероприятие: "Обеспечение деятельности подведомственных библиотечных учреждений"</t>
  </si>
  <si>
    <t>5600800000</t>
  </si>
  <si>
    <t xml:space="preserve">            Обеспечение деятельности подведомственных библиотечных учреждений за счёт доходов от платных услуг</t>
  </si>
  <si>
    <t>5600842700</t>
  </si>
  <si>
    <t xml:space="preserve">            Обеспечение деятельности подведомственных библиотечных учреждений за счёт местного бюджета</t>
  </si>
  <si>
    <t>5600842990</t>
  </si>
  <si>
    <t xml:space="preserve">    СОЦИАЛЬНАЯ ПОЛИТИКА</t>
  </si>
  <si>
    <t>1000</t>
  </si>
  <si>
    <t xml:space="preserve">      Социальное обеспечение населения</t>
  </si>
  <si>
    <t>1003</t>
  </si>
  <si>
    <t>150E100000</t>
  </si>
  <si>
    <t>150E193140</t>
  </si>
  <si>
    <t xml:space="preserve">                Иные выплаты населению</t>
  </si>
  <si>
    <t>360</t>
  </si>
  <si>
    <t xml:space="preserve">      Охрана семьи и детства</t>
  </si>
  <si>
    <t>1004</t>
  </si>
  <si>
    <t xml:space="preserve">        Муниципальная программа " Обеспечение жильем молодых семей Тернейского муниципального округа на период 2013 - 2027 годы"</t>
  </si>
  <si>
    <t>3300000000</t>
  </si>
  <si>
    <t xml:space="preserve">          Основное мероприятие: "Предоставление социальных выплат молодым семьям - участникам программы для приобретения (строительства) стандартного жилья"</t>
  </si>
  <si>
    <t>3300100000</t>
  </si>
  <si>
    <t xml:space="preserve">            Предоставление социальных выплат молодым семьям - участникам программы для приобретения (строительства) стандартного жилья за счёт местного, краевого и федерального бюджетов</t>
  </si>
  <si>
    <t>33001L4970</t>
  </si>
  <si>
    <t xml:space="preserve">                Публичные нормативные социальные выплаты гражданам</t>
  </si>
  <si>
    <t>310</t>
  </si>
  <si>
    <t xml:space="preserve">            субвенции бюджетам муниципальных образований Приморского края на реализацию государственных полномочий по социальной поддержке детей, оставшихся без попечения родителей и лиц, принявших на воспитание в семью детей, оставшихся без попечения родителей</t>
  </si>
  <si>
    <t>9999993050</t>
  </si>
  <si>
    <t xml:space="preserve">            Компенсация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</si>
  <si>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9999993090</t>
  </si>
  <si>
    <t>99999М0820</t>
  </si>
  <si>
    <t xml:space="preserve">    ФИЗИЧЕСКАЯ КУЛЬТУРА И СПОРТ</t>
  </si>
  <si>
    <t>1100</t>
  </si>
  <si>
    <t xml:space="preserve">      Массовый спорт</t>
  </si>
  <si>
    <t>1102</t>
  </si>
  <si>
    <t xml:space="preserve">        Муниципальная программа "Развитие физической культуры и спорта в Тернейском муниципальном округе " на 2021-2027 годы</t>
  </si>
  <si>
    <t>2000000000</t>
  </si>
  <si>
    <t xml:space="preserve">          Основное мероприятие: "Создание условий для привлечения населения Тернейского муниципального округа к занятиям физической культурой и спортом"</t>
  </si>
  <si>
    <t>2000100000</t>
  </si>
  <si>
    <t xml:space="preserve">    СРЕДСТВА МАССОВОЙ ИНФОРМАЦИИ</t>
  </si>
  <si>
    <t>1200</t>
  </si>
  <si>
    <t xml:space="preserve">      Периодическая печать и издательства</t>
  </si>
  <si>
    <t>1202</t>
  </si>
  <si>
    <t xml:space="preserve">            Информационное освещение деятельности органов местного самоуправления в средствах массовой информации</t>
  </si>
  <si>
    <t>9999920410</t>
  </si>
  <si>
    <t xml:space="preserve">    ОБСЛУЖИВАНИЕ ГОСУДАРСТВЕННОГО И МУНИЦИПАЛЬНОГО ДОЛГА</t>
  </si>
  <si>
    <t>1300</t>
  </si>
  <si>
    <t xml:space="preserve">      Обслуживание внутреннего государственного и муниципального долга</t>
  </si>
  <si>
    <t>1301</t>
  </si>
  <si>
    <t xml:space="preserve">            Процентные платежи по муниципальному долгу</t>
  </si>
  <si>
    <t>9999929060</t>
  </si>
  <si>
    <t>700</t>
  </si>
  <si>
    <t xml:space="preserve">                Обслуживание муниципального долга</t>
  </si>
  <si>
    <t>730</t>
  </si>
  <si>
    <t xml:space="preserve">  Дума Тернейского муниципального округа Приморского края</t>
  </si>
  <si>
    <t>235</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</si>
  <si>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</si>
  <si>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</si>
  <si>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Иные выплаты, связанные с  депутатской деятельностью депутатам представительных органов муниципального образования</t>
  </si>
  <si>
    <t>9999911030</t>
  </si>
  <si>
    <t>9999910090</t>
  </si>
  <si>
    <t xml:space="preserve">Всего расходов:   </t>
  </si>
  <si>
    <t>Наименование</t>
  </si>
  <si>
    <t>Ведомство</t>
  </si>
  <si>
    <t>Целевая статья</t>
  </si>
  <si>
    <t>Вид расходов</t>
  </si>
  <si>
    <t>Сумма</t>
  </si>
  <si>
    <t>рублей</t>
  </si>
  <si>
    <t xml:space="preserve"> Расходы на выплату персоналу муниципальных органов</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</si>
  <si>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</si>
  <si>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государственных (муниципальных) нужд</t>
  </si>
  <si>
    <t xml:space="preserve"> Иные закупки товаров, работ и услуг для обеспечения муниципальных нужд</t>
  </si>
  <si>
    <t xml:space="preserve"> Обслуживание государственного (муниципального) долга</t>
  </si>
  <si>
    <t>Публичные нормативные социальные выплаты гражданам</t>
  </si>
  <si>
    <t>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t>
  </si>
  <si>
    <t>Основное мероприятие: Реализация национального проекта "Образование", федерального проекта "Современная школа"</t>
  </si>
  <si>
    <t>Обеспечение деятельности подведомственных учреждений дополнительного образования за счёт местного бюджета</t>
  </si>
  <si>
    <t>Муниципальная программа "Развитие культуры и туризма в Тернейском муниципальном округе на период 2018 - 2027 годы"</t>
  </si>
  <si>
    <t xml:space="preserve"> Обеспечение деятельности подведомственных учреждений дополнительного образования за счёт платных услуг</t>
  </si>
  <si>
    <t>Иные межбюджетные трансферты бюджетам муниципальных образований на ежемесячное денежное вознаграждение за классное руководство педагогическим работникам муниципальных общеобразовательных организаций</t>
  </si>
  <si>
    <t>Субсидии юридическим лицам (кроме некоммерческих организаций), индивидуальным предпринимателям, физическим лицам</t>
  </si>
  <si>
    <t>Субсидии на возмещение выпадающих доходов организациям, оказывающим услуги по снабжению населения твёрдым топливом, для стабилизации работы за счёт краевого бюджета</t>
  </si>
  <si>
    <t>Содержание автомобильных дорог общего пользования местного значения и инженерных сооружений на них в с.Амгу,с.Максимовка, с.Усть-Соболевка Тернейского муниципального округа</t>
  </si>
  <si>
    <t>к решению Думы</t>
  </si>
  <si>
    <t>Тернейского муниципального округа</t>
  </si>
  <si>
    <t>Приморского края</t>
  </si>
  <si>
    <t xml:space="preserve">            Оплата наборов продуктов питания для организации 2-х разового питания в детских оздоровительных лагерях с дневным пребыванием детей и  выплата компенсации родителям (законным предствавителям) части расходов на оплату стоимости путёвки (Субвенции на организацию и обеспечение оздоровления и отдыха детей Приморского края за исключением организации отдыха детей в каникулярное время)</t>
  </si>
  <si>
    <t>Обеспечение деятельности учебно-методических кабинетов, централизованных бухгалтерий, групп хозяйственного обслуживания учреждений за счёт местного бюджета</t>
  </si>
  <si>
    <t xml:space="preserve"> Администрация Тернейского муниципального округа Приморского края</t>
  </si>
  <si>
    <t xml:space="preserve"> 2024 год</t>
  </si>
  <si>
    <t>15002R3040</t>
  </si>
  <si>
    <t xml:space="preserve">            Субвенции бюджетам муниципальных образований Приморского на осуществление отдельных государственных полномочий по обеспечению горячим питанием обучающихся, получающих начальное общее образование в муниципальных образовательных организациях </t>
  </si>
  <si>
    <t>Субвенции, передаваемые органам местного самоуправления городских округов и муниципальных районов Приморского края на реализацию государственного полномочия в сфере транспортного обслуживания по муниципальным маршрутам в границах муниципального образования</t>
  </si>
  <si>
    <t>150E152300</t>
  </si>
  <si>
    <t xml:space="preserve">          Основное мероприятие:Реализация национального проекта "Образование", федерального проекта"Современная школа"
 </t>
  </si>
  <si>
    <t xml:space="preserve">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краевого бюджета</t>
  </si>
  <si>
    <t>Исполнение судебных актов РФ и мировых соглашений по возмещению причинённого вреда</t>
  </si>
  <si>
    <t xml:space="preserve">        Муниципальная программа "Капитальный ремонт муниципального жилищного фонда Тернейского муниципального округа на период 2022 - 2024"</t>
  </si>
  <si>
    <t xml:space="preserve">            Благоустройство дворовой территории пгт. Пластун ул. Лермонтова, д.14 за счёт субсидии на поддержку муниципальных программ по благоустройству территорий муниципальных образований Приморского края</t>
  </si>
  <si>
    <t xml:space="preserve">            Благоустройство дворовой территории пгт. Пластун ул. Лермонтова, д.14 софинансирование за счёт местного бюджета</t>
  </si>
  <si>
    <t xml:space="preserve">            Благоустройство дворовой территории пгт. Пластун ул. Лермонтова, д.6 за счёт субсидии на поддержку муниципальных программ по благоустройству территорий муниципальных образований Приморского края</t>
  </si>
  <si>
    <t xml:space="preserve">            Благоустройство дворовой территории пгт. Пластун ул. Лермонтова, д.12 за счёт субсидии на поддержку муниципальных программ по благоустройству территорий муниципальных образований Приморского края</t>
  </si>
  <si>
    <t xml:space="preserve">            Благоустройство дворовой территории пгт. Пластун ул. Лермонтова, д.6 софинансирование за счёт местного бюджета</t>
  </si>
  <si>
    <t xml:space="preserve">            Благоустройство дворовой территории пгт. Пластун ул. Лермонтова, д.12 софинансирование за счёт местного бюджета</t>
  </si>
  <si>
    <t xml:space="preserve">            Основное мероприятие: " Благоустройство общественных территорий "</t>
  </si>
  <si>
    <t xml:space="preserve">            Благоустройство общественной территории с. Малая Кема, ул.Спортивная,10 за счёт субсидии на поддержку муниципальных программ по благоустройству территорий муниципальных образований Приморского края</t>
  </si>
  <si>
    <t xml:space="preserve">            Благоустройство общественной территории с.Самарга, ул.Береговая,15за счёт субсидии на поддержку муниципальных программ по благоустройству территорий муниципальных образований Приморского края</t>
  </si>
  <si>
    <t xml:space="preserve">            Благоустройство общественной территории пгт.Пластун, ул. Лермонтова,37 за счёт субсидии на поддержку муниципальных программ по благоустройству территорий муниципальных образований Приморского края</t>
  </si>
  <si>
    <t xml:space="preserve">            Благоустройство общественной территории с. Малая Кема, ул.Спортивная,10 софинансирование за счёт местного бюджета</t>
  </si>
  <si>
    <t xml:space="preserve">            Благоустройство общественной территории с.Самарга, ул.Береговая,15 софинансирование за счёт местного бюджета</t>
  </si>
  <si>
    <t xml:space="preserve">            Благоустройство общественной территории пгт.Пластун, ул. Лермонтова,37 софинансирование за счёт местного бюджета</t>
  </si>
  <si>
    <t>Муниципальная программа "Формирование современной городской среды Тернейского муниципального округа на 2021 - 2027 годы"</t>
  </si>
  <si>
    <t xml:space="preserve">        Муниципальная программа "Развитие образования Тернейского муниципального округа" на 2021 - 2025 годы</t>
  </si>
  <si>
    <t xml:space="preserve">          Основное мероприятие: Предоставление субсидий некоммерческим организациям - общинам коренных малочисленных народов Севера, Сибири, Дальнего востока, зарегистрированным и проживающим в Тернейском муниципальном округе, на строительство и ремонт жилых помещений за счёт местного, краевого и федерального бюджетов</t>
  </si>
  <si>
    <t xml:space="preserve">        Муниципальная программа "Защита населения и территории Тернейского муниципального округа от чрезвычайных ситуаций на 2020 - 2024 годы"</t>
  </si>
  <si>
    <t>17003S2610</t>
  </si>
  <si>
    <t>17003S2611</t>
  </si>
  <si>
    <t>17003S2612</t>
  </si>
  <si>
    <t>17003S2614</t>
  </si>
  <si>
    <t>17003S2615</t>
  </si>
  <si>
    <t>170049261К</t>
  </si>
  <si>
    <t>17004S2618</t>
  </si>
  <si>
    <t>17004S2619</t>
  </si>
  <si>
    <t>17004S261К</t>
  </si>
  <si>
    <t xml:space="preserve">            Предоставление субсидий некоммерческим организациям - общинам коренных малочисленных народов Севера, Сибири, Дальнего востока, зарегистрированным и проживающим в Тернейском муниципальном округе, на строительство и ремонт жилых помещений за счёт местного, краевого и федерального бюджетов</t>
  </si>
  <si>
    <t xml:space="preserve">Субсидии на приобретение и поставку спортивного инвентаря , спортивного оборудования и иного имущества для развития массового спорта </t>
  </si>
  <si>
    <t>Приобретение и поставка спортивного инвентаря , спортивного оборудования и иного имущества для развития массового спорта , софинансирование за счёт местного бюджета</t>
  </si>
  <si>
    <t>Строительство средней общеобразовательной школы на 80 мест пгт.Светлая (включая  субсидии на создание новых мест в общеобразовательных организациях, расположенных в сельской местности и посёлках городского типа и софинансирование с местного бюджета)</t>
  </si>
  <si>
    <t xml:space="preserve">            Функционирование председателя Контрольно-счетной комиссии Тернейского муниципального округа</t>
  </si>
  <si>
    <t xml:space="preserve">        Муниципальная программа "Организация летнего оздоровления, отдыха и занятости детей и подростков Тернейского муниципального округа на 2019-2023 годы"</t>
  </si>
  <si>
    <t xml:space="preserve">            Информационное освещение деятельности органов местного самоуправления в средствах массовой информации за счёт платных услуг</t>
  </si>
  <si>
    <t>0412</t>
  </si>
  <si>
    <t>Другие вопросы в области национальной экономики</t>
  </si>
  <si>
    <t xml:space="preserve">        Муниципальная программа "Внесение в Единый государственный реестр недвижимости сведений о границах территориальных зон населённых пунктов  Тернейского муниципального округа" на  2022 - 2024 годы</t>
  </si>
  <si>
    <t xml:space="preserve">          Основное мероприятие: "Обеспечение проведения землеустроительных работ по описанию местоположения границ территориальных зон в населённых пунктах Тернейского муниципального округа"</t>
  </si>
  <si>
    <t>Обеспечение проведения землеустроительных работ по описанию местоположения границ территориальных зон в населённых пунктах Тернейского муниципального округа</t>
  </si>
  <si>
    <t>Содержание  пожарных водоёмов</t>
  </si>
  <si>
    <t xml:space="preserve">            Содержание и ремонт пешеходных переходов и тротуаров в пгт.Терней Тернейского муниципального округа</t>
  </si>
  <si>
    <t xml:space="preserve">            Участие сборных команд Тернейского муниципального округа в физкультурных и спортивных мероприятиях муниципального, межмуниципального ,краевого, межрегионального, российского и международного уровней</t>
  </si>
  <si>
    <t xml:space="preserve">Распределение бюджетных ассигнований из  бюджета Тернейского муниципального округа на 2023 год и плановый период 2024 и 2025 годов в ведомственной структуре расходов </t>
  </si>
  <si>
    <t>2023 год</t>
  </si>
  <si>
    <t xml:space="preserve"> 2025 год</t>
  </si>
  <si>
    <t xml:space="preserve">            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</si>
  <si>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выплаты персоналу казенных учреждений</t>
  </si>
  <si>
    <t xml:space="preserve">          Содержание автомобильной дороги общего пользования местного значения и инженерных сооружений на них Амгу - Максимовка</t>
  </si>
  <si>
    <t xml:space="preserve">            Закупка товаров, работ и услуг для государственных (муниципальных) нужд</t>
  </si>
  <si>
    <t xml:space="preserve">              Иные закупки товаров, работ и услуг для обеспечения муниципальных нужд</t>
  </si>
  <si>
    <t xml:space="preserve">          Содержание автомобильных дорог общего пользования местного значения и инженерных сооружений на них в с. Самарга, с. Агзу Тернейского муниципального округа</t>
  </si>
  <si>
    <t xml:space="preserve">            Ремонт автомобильных дорог общего пользования местного значения Тернейского муниципального округа</t>
  </si>
  <si>
    <t xml:space="preserve">          Ремонт автомобильных дорог общего пользования местного значения и инженерных сооружений на них в пгт. Терней Тернейского муниципального округа</t>
  </si>
  <si>
    <t xml:space="preserve">          Ремонт автомобильных дорог общего пользования местного значения и инженерных сооружений на них в пгт. Пластун Тернейского муниципального округа</t>
  </si>
  <si>
    <t xml:space="preserve">          Ремонт автомобильных дорог общего пользования местного значения и инженерных сооружений на них в пгт. Светлая Тернейского муниципального округа</t>
  </si>
  <si>
    <t xml:space="preserve">          Ремонт моста по ул. Школьная в с. Перетычиха Тернейского муниципального округа</t>
  </si>
  <si>
    <t xml:space="preserve">          Ремонт моста по ул. Юбилейная в пгт.Терней Тернейского муниципального округа</t>
  </si>
  <si>
    <t xml:space="preserve">           Софиннсирование с местного бюджета на ремонт автомобильной дороги Амгу-Максимовка км 34-39.265 в Тернейском муниципальном округе Приморского края (ремонт мостов на км 34+400 км 35+300 км 37+270 км 38+200, труб на км 34+700, км 35+950 км 36+700 км 37+700 км 38+100)</t>
  </si>
  <si>
    <t>40002S2250</t>
  </si>
  <si>
    <t xml:space="preserve">            Содержание и ремонт сети уличного освещения на дорогах общего пользования в пгт. Терней (ул. Партизанская), в населенных пунктах Тернейского муниципального округа</t>
  </si>
  <si>
    <t xml:space="preserve">            Устройство уличного освещения в пгт. Пластун Тернейского муниципального округа (ул. Чапаева, ул.Гидростроителей, ул. Стахановская)</t>
  </si>
  <si>
    <t xml:space="preserve">            Разработка комплексной схемы организации дорожного движения Тернейского муниципального округа</t>
  </si>
  <si>
    <t>20001S2230</t>
  </si>
  <si>
    <t xml:space="preserve">            Благоустройство дворовой территории пгт. Пластун ул. Третий квартал, д.4 за счёт субсидии на поддержку муниципальных программ по благоустройству территорий муниципальных образований Приморского края</t>
  </si>
  <si>
    <t xml:space="preserve"> Благоустройство дворовой территории пгт. Пластун ул. Третий квартал, д. 4 софинансирование за счёт местного бюджета</t>
  </si>
  <si>
    <t xml:space="preserve">            Субсидии на комплектование книжного фонда и обеспечение информационно-техническим оборудованием библиотек за счёт краевого бюджета</t>
  </si>
  <si>
    <t xml:space="preserve">Основное мероприятие: Реализация  проекта инициативного бюджетирования по направлению "Твой проект" </t>
  </si>
  <si>
    <t>Муниципальная поддержка общественной организации " Добровольная пожарная охрана": Приобретение средств индивидуальной защиты, технических средств тушения пожаров</t>
  </si>
  <si>
    <t xml:space="preserve">          Поощрение добровольных пожарных дружин</t>
  </si>
  <si>
    <t>Обустройство искусственных пожарных водоемов объемом 54 м3 в населенных пунктах в нормативном радиусе 200 метров от социально значимых объектов</t>
  </si>
  <si>
    <t xml:space="preserve">          Основное мероприятие: Создание условий для организации добровольной пожарной охраны на территории Тернейского муниципального округа</t>
  </si>
  <si>
    <t>Установка объекта (пожарного бокса в с.Усть-Соболевка, в том числе разработка проектно-сметной документации) (за счет субсидии из краевого бюджета)</t>
  </si>
  <si>
    <t>Установка объекта (пожарного бокса в с.Усть-Соболевка, в том числе разработка проектно-сметной документации) (софинансирование местный бюджет)</t>
  </si>
  <si>
    <t>67004S2660</t>
  </si>
  <si>
    <t>Субвенции бюджетам муниципальных образований Приморского края на 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 а также в случае рождения мертвого ребенка по истечении 154 дней беременности, предоставляемых согласно гарантированному перечню услуг по погребению</t>
  </si>
  <si>
    <t xml:space="preserve">            Иные бюджетные ассигнования</t>
  </si>
  <si>
    <t>Обеспечение персонифицированного финансирования дополнительного образования детей</t>
  </si>
  <si>
    <t xml:space="preserve">            Благоустройство общественной территории с. Перетычиха, ул.Школьная,34 за счёт субсидии на поддержку муниципальных программ по благоустройству территорий муниципальных образований Приморского края</t>
  </si>
  <si>
    <t>170049261М</t>
  </si>
  <si>
    <t xml:space="preserve">            Благоустройство общественной территории с. Перетычиха, ул.Школьная,34 софинансирование за счёт местного бюджета</t>
  </si>
  <si>
    <t>17004S261М</t>
  </si>
  <si>
    <t>170049261Н</t>
  </si>
  <si>
    <t xml:space="preserve">            Устройство детской игровой площадки Ориентир: 28,5м северо-восточнее ориентира за пределами участка. Ориентир дом. Адрес ориентира: Приморский край, Тернейский район, пгт. Терней, ул. 50 лет Октября, д. 14 за счёт субсидии на поддержку муниципальных программ по благоустройству территорий муниципальных образований Приморского края
</t>
  </si>
  <si>
    <t xml:space="preserve">            Благоустройство общественной территории с. Максимовка, ул. Лесная,2 за счёт субсидии на поддержку муниципальных программ по благоустройству территорий муниципальных образований Приморского края</t>
  </si>
  <si>
    <t xml:space="preserve"> Устройство детской игровой площадки Ориентир: 28,5м северо-восточнее ориентира за пределами участка. Ориентир дом. Адрес ориентира: Приморский край, Тернейский район, пгт. Терней, ул. 50 лет Октября, д. 14 софинансирование за счет местного бюджета</t>
  </si>
  <si>
    <t>17004S261Н</t>
  </si>
  <si>
    <t xml:space="preserve">            Благоустройство общественной территории с. Максимовка, ул. Лесная,2 софинансирование за счет местного бюджета</t>
  </si>
  <si>
    <t>17004S261О</t>
  </si>
  <si>
    <t xml:space="preserve">        Муниципальная программа "Основные направления реализации молодёжной политики в Тернейском муниципальном округе на 2023-2027 годы"</t>
  </si>
  <si>
    <t xml:space="preserve">          Основное мероприятие: "Создание условий для социальной активности молодежи, для воспитания гражданственности и патриотизма"</t>
  </si>
  <si>
    <t xml:space="preserve">           Организация работы  по присуждению именных премий главы Тернейского муниципального округа </t>
  </si>
  <si>
    <t xml:space="preserve">        Муниципальная программа "Профилактика экстремизма и терроризма, а также минимизация и (или) ликвидация последствий проявлений терроризма и экстремизма на территории Тернейского муниципального округа  на период  2023-2025 годы"</t>
  </si>
  <si>
    <t xml:space="preserve">          Основное мероприятие: Организация подготовки проектов, изготовление, приобретение буклетов, плакатов, памяток и рекомендаций для учреждений, предприятий, организаций, расположенных на территории Тернейского муниципального округа, по антитеррористической и экстремистстской тематике</t>
  </si>
  <si>
    <t>Организация подготовки проектов, изготовление, приобретение буклетов, плакатов, памяток и рекомендаций для учреждений, предприятий, организаций, расположенных на территории Тернейского муниципального округа, по антитеррористической и экстремистстской тематике</t>
  </si>
  <si>
    <t xml:space="preserve">          Основное мероприятие: Организация оснащения объектов (территорий) современными техническими средствами и системами для воспрепятствования неправомерному проникновению на объекты (территории)</t>
  </si>
  <si>
    <t>"Приобретение и монтаж TVI системы видеонаблюдения" по адресу: п.Терней, (парковая зона, ледовый городок)</t>
  </si>
  <si>
    <t>"Приобретение и монтаж TVI системы видеонаблюдения" по адресу: п.Пластун, (площадка ГТО, скейт-парк)</t>
  </si>
  <si>
    <t xml:space="preserve">            Организация распространения в рамках проводимых профилактических мероприятий печатной продукции, средств наглядной агитации, направленных на противодействие наркомании</t>
  </si>
  <si>
    <t>Проведение мероприятий антинаркотической направленности (приобретение призов для игровых программ и викторин, тематическое оформление мероприятий, создание и распространение средств наглядной агитации)</t>
  </si>
  <si>
    <t xml:space="preserve">        Основное мероприятие: Мероприятия, связанные с деятельностью школьных клубов и иных объединений образовательных учреждений, проведение и участие общественнозначимых мероприятиях различного уровня, в том числе за счёт средств добровольных пожертвований</t>
  </si>
  <si>
    <t>1500900000</t>
  </si>
  <si>
    <t xml:space="preserve">         Участие учащихся общеобразовательных учреждений в общественнозначимых мероприятиях муниципального, межмуниципального, краевого, межрегионального, российского и международного уровней</t>
  </si>
  <si>
    <t xml:space="preserve">        Основное мероприятие: Укрепление материально-технической базы учреждений</t>
  </si>
  <si>
    <t>5600400000</t>
  </si>
  <si>
    <t xml:space="preserve">            Благоустройство дворовой территории пгт. Пластун ул. Пушкина, д. 5А софинансирование за счёт местного бюджета</t>
  </si>
  <si>
    <t xml:space="preserve">            Благоустройство дворовой территории пгт. Пластун ул. Пушкина, д. 5А за счёт субсидии на поддержку муниципальных программ по благоустройству территорий муниципальных образований Приморского края</t>
  </si>
  <si>
    <t xml:space="preserve"> Субсидии юридическим лицам (кроме некоммерческих организаций), индивидуальным предпринимателям, физическим лицам</t>
  </si>
  <si>
    <t>Муниципальная программа "Комплексные меры противодействия злоупотреблению наркотикам и их незаконному обороту в Тернейском муниципальном округе" на 2021 - 2025 годы</t>
  </si>
  <si>
    <t>Содержание и обслуживание казны Тернейского муниципального округа,оценка недвижимости, признание прав и регулирование отношений по государственной, муниципальной собственности</t>
  </si>
  <si>
    <t>Ремонт автомобильных дорог общего пользования местного значения и инженерных сооружений на них в с. Амгу, с. Максимовка, с. Усть-соболевка Тернейского муниципального округа.</t>
  </si>
  <si>
    <t>Ремонт автомобильной дороги Амгу-Максимовка км 34-39.265 в Тернейском муниципальном округе Приморского края (ремонт мостов на км 34+400 км 35+300 км 37+270 км 38+200, труб на км 34+700, км 35+950 км 36+700 км 37+700 км 38+100)( за счет субсидии на проектирование, строительство, реконструкция автомобильных дорог общего пользования (за исключением автомобильных дорог федерального значения) с твердым покрытием до сельских населенных пунктов, не имеющих круглогодичной связи с сетью автомобильных дорог общего пользования, а также их капитальный ремонт и ремонт за счет средств дорожного фонда Приморского края)</t>
  </si>
  <si>
    <t>Основное мероприятие: " Устройство и содержание объектов благоустройства и их элементов"</t>
  </si>
  <si>
    <t>Субсидии на приобретение музыкальных инструментов и художественного инвентаря для учреждений дополнительного образования детей в сфере культуры</t>
  </si>
  <si>
    <t>Приобретение музыкальных инструментов и художественного инвентаря для учреждений дополнительного образования детей в сфере культуры (софинансирование за счёт средств местного бюджета)</t>
  </si>
  <si>
    <t xml:space="preserve">            Субсидии на обеспечение развития и укрепления материально-технической базы домов культуры в населенных пунктах с числом жителей до 50 тысяч человек, включая софинансирование с местного бюджета</t>
  </si>
  <si>
    <t xml:space="preserve">            Комплектование книжного фонда и обеспечение информационно-техническим оборудованием  библиотек за (софинансирование счёт местного бюджета)</t>
  </si>
  <si>
    <t>Обеспечение деятельности контрольно-счетной комиссии Тернейского муниципального округа</t>
  </si>
  <si>
    <t>Разд., подраздел</t>
  </si>
  <si>
    <t>Приложение №5</t>
  </si>
  <si>
    <t xml:space="preserve">          Основное мероприятие: Ремонт и капитальный ремонт общеобразовательных учреждений.</t>
  </si>
  <si>
    <t>1500400000</t>
  </si>
  <si>
    <t>15004S2340</t>
  </si>
  <si>
    <t>15004L7500</t>
  </si>
  <si>
    <t>560А155192</t>
  </si>
  <si>
    <t>560А100000</t>
  </si>
  <si>
    <t>Государственная поддержка отрасли культуры (софинансирование расходных обязательств, возникающих при реализации мероприятий по модернизации муниципальных детских школ искусств по видам искусств), включая местный бюджет</t>
  </si>
  <si>
    <t xml:space="preserve">          Основное мероприятие: Реализация национального проекта "Культура", Федеральный проект "Культурная среда"</t>
  </si>
  <si>
    <t xml:space="preserve">        Субсидии на капитальный ремонт зданий общеобразовательных учреждений.</t>
  </si>
  <si>
    <t xml:space="preserve">        Софинансирование субсидии на капитальный ремонт зданий общеобразовательных учреждений.</t>
  </si>
  <si>
    <t xml:space="preserve">Субсидии на реализацию мероприятий по модернизации школьных систем образования  ,включая софинансирование  с местного бюджета </t>
  </si>
  <si>
    <t>Иные межбюджетные трансферты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</si>
  <si>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Обеспечение деятельности учреждений хозяйственного обслуживания, организация технического, охранного, хозяйственного, транспортного обслуживания органов местного самоуправления Тернейского муниципального округа и муниципальных учреждений, подведомственных Учредителю.</t>
  </si>
  <si>
    <t>170049261С</t>
  </si>
  <si>
    <t xml:space="preserve">от  20.12.2022 г. №395 </t>
  </si>
  <si>
    <t>от  24.01.2023 г. №000</t>
  </si>
  <si>
    <t>Доставка и установка железобетонных плит ПД в с.Усть-Соболевка (местный бюджет)</t>
  </si>
  <si>
    <t>Реализация общественно значимых проектов: Ремонт клуба с.Малая Кема(софинансирование местный бюджет)</t>
  </si>
  <si>
    <t>Реализация общественно значимых проектов:Ремонт сельского клуба в селе Перетычиха  (софинансирование местный бюджет)</t>
  </si>
  <si>
    <t>56010S2361</t>
  </si>
  <si>
    <t>56010S2362</t>
  </si>
  <si>
    <t>Реализация общественно значимых проектов:Ремонт сельского клуба в селе Перетычиха  (краевой бюджет)</t>
  </si>
  <si>
    <t>Реализация общественно значимых проектов: Ремонт клуба с.Малая Кема (краевой бюджет)</t>
  </si>
  <si>
    <t xml:space="preserve">          Основные мероприятие: "Строительство, реконструкция, капитальный ремон и ремонт учреждений культуры, обустройство прилегающих к ним территорий "</t>
  </si>
  <si>
    <t>Проведение негосударственной экспертизы документации на "Ремонт сельского клуба с.Перетычиха", "Ремонт клуба с.Малая Кема"</t>
  </si>
  <si>
    <t xml:space="preserve">Обеспечение бесплатным одноразовым горячим питанием обучающихся 5-11 классов -членов семей участников специальной военной операции по образовательным программам основного общего и среднего общего образования в общеобразовательных организациях Тернейского муниципального округа </t>
  </si>
  <si>
    <t xml:space="preserve">        Экспертиза сметной стоимости на "Ремонт ограждения территории МКОУ СОШ с.Перетычиха, с.Агзу, п.Терней"</t>
  </si>
  <si>
    <t xml:space="preserve">            Содержание уличного освещения на территории Тернейского муниципального округа</t>
  </si>
  <si>
    <t>Мероприятия по созданию условий для привлечения населения к занятиям физической культурой и спортом, в том числе приобретение и поставка спортивного инвентаря и его обслуживание.</t>
  </si>
  <si>
    <t>контроль</t>
  </si>
  <si>
    <t>150EВ51790</t>
  </si>
  <si>
    <t xml:space="preserve">          Основное мероприятие:Реализация национального проекта "Образование", федерального проекта"Патриотическое воспитание граждан Российской Федерации"
 </t>
  </si>
  <si>
    <t>150EВ00000</t>
  </si>
  <si>
    <t>Приложение №4</t>
  </si>
  <si>
    <t xml:space="preserve">      Молодежная политика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</si>
</sst>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_₽_-;\-* #,##0.00\ _₽_-;_-* &quot;-&quot;??\ _₽_-;_-@_-"/>
    <numFmt numFmtId="165" formatCode="_-* #,##0.0000\ _₽_-;\-* #,##0.0000\ _₽_-;_-* &quot;-&quot;??\ _₽_-;_-@_-"/>
  </numFmts>
  <fonts count="13"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b/>
      <sz val="12"/>
      <color rgb="FF000000"/>
      <name val="Times New Roman"/>
      <family val="1"/>
      <charset val="204"/>
    </font>
    <font>
      <sz val="12"/>
      <color rgb="FF000000"/>
      <name val="Times New Roman"/>
      <family val="1"/>
      <charset val="204"/>
    </font>
    <font>
      <sz val="11"/>
      <name val="Times New Roman"/>
      <family val="1"/>
      <charset val="204"/>
    </font>
    <font>
      <sz val="11"/>
      <color rgb="FF000000"/>
      <name val="Times New Roman"/>
      <family val="1"/>
      <charset val="204"/>
    </font>
    <font>
      <b/>
      <sz val="11"/>
      <name val="Calibri"/>
      <family val="2"/>
      <charset val="204"/>
      <scheme val="minor"/>
    </font>
    <font>
      <sz val="14"/>
      <color rgb="FF000000"/>
      <name val="Times New Roman"/>
      <family val="1"/>
      <charset val="204"/>
    </font>
    <font>
      <sz val="12"/>
      <name val="Times New Roman"/>
      <family val="1"/>
      <charset val="204"/>
    </font>
    <font>
      <i/>
      <sz val="10"/>
      <color rgb="FF000000"/>
      <name val="Times New Roman"/>
      <family val="1"/>
      <charset val="204"/>
    </font>
  </fonts>
  <fills count="6">
    <fill>
      <patternFill patternType="none"/>
    </fill>
    <fill>
      <patternFill patternType="gray125"/>
    </fill>
    <fill>
      <patternFill patternType="solid">
        <fgColor rgb="FFFFFF99"/>
      </patternFill>
    </fill>
    <fill>
      <patternFill patternType="solid">
        <fgColor rgb="FFCCFFFF"/>
      </patternFill>
    </fill>
    <fill>
      <patternFill patternType="solid">
        <fgColor rgb="FFC0C0C0"/>
      </patternFill>
    </fill>
    <fill>
      <patternFill patternType="solid">
        <fgColor theme="0"/>
        <bgColor indexed="64"/>
      </patternFill>
    </fill>
  </fills>
  <borders count="11">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s>
  <cellStyleXfs count="26">
    <xf numFmtId="0" fontId="0" fillId="0" borderId="0"/>
    <xf numFmtId="0" fontId="1" fillId="0" borderId="1">
      <alignment wrapText="1"/>
    </xf>
    <xf numFmtId="0" fontId="1" fillId="0" borderId="1"/>
    <xf numFmtId="0" fontId="2" fillId="0" borderId="1">
      <alignment horizontal="center"/>
    </xf>
    <xf numFmtId="0" fontId="1" fillId="0" borderId="1">
      <alignment horizontal="right"/>
    </xf>
    <xf numFmtId="0" fontId="1" fillId="0" borderId="2">
      <alignment horizontal="center" vertical="center" wrapText="1"/>
    </xf>
    <xf numFmtId="0" fontId="3" fillId="0" borderId="2">
      <alignment vertical="top" wrapText="1"/>
    </xf>
    <xf numFmtId="1" fontId="1" fillId="0" borderId="2">
      <alignment horizontal="center" vertical="top" shrinkToFit="1"/>
    </xf>
    <xf numFmtId="4" fontId="3" fillId="2" borderId="2">
      <alignment horizontal="right" vertical="top" shrinkToFit="1"/>
    </xf>
    <xf numFmtId="4" fontId="3" fillId="3" borderId="2">
      <alignment horizontal="right" vertical="top" shrinkToFit="1"/>
    </xf>
    <xf numFmtId="0" fontId="3" fillId="0" borderId="3">
      <alignment horizontal="right"/>
    </xf>
    <xf numFmtId="4" fontId="3" fillId="2" borderId="3">
      <alignment horizontal="right" vertical="top" shrinkToFit="1"/>
    </xf>
    <xf numFmtId="4" fontId="3" fillId="3" borderId="3">
      <alignment horizontal="right" vertical="top" shrinkToFit="1"/>
    </xf>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1" fillId="4" borderId="1">
      <alignment shrinkToFit="1"/>
    </xf>
    <xf numFmtId="1" fontId="1" fillId="0" borderId="2">
      <alignment horizontal="left" vertical="top" wrapText="1" indent="2"/>
    </xf>
    <xf numFmtId="0" fontId="1" fillId="4" borderId="1">
      <alignment horizontal="center"/>
    </xf>
    <xf numFmtId="4" fontId="3" fillId="0" borderId="2">
      <alignment horizontal="right" vertical="top" shrinkToFit="1"/>
    </xf>
    <xf numFmtId="4" fontId="1" fillId="0" borderId="2">
      <alignment horizontal="right" vertical="top" shrinkToFit="1"/>
    </xf>
    <xf numFmtId="43" fontId="4" fillId="0" borderId="0" applyFont="0" applyFill="0" applyBorder="0" applyAlignment="0" applyProtection="0"/>
  </cellStyleXfs>
  <cellXfs count="77">
    <xf numFmtId="0" fontId="0" fillId="0" borderId="0" xfId="0"/>
    <xf numFmtId="0" fontId="0" fillId="0" borderId="0" xfId="0" applyProtection="1">
      <protection locked="0"/>
    </xf>
    <xf numFmtId="0" fontId="1" fillId="0" borderId="1" xfId="2" applyNumberFormat="1" applyProtection="1"/>
    <xf numFmtId="0" fontId="5" fillId="0" borderId="1" xfId="3" applyNumberFormat="1" applyFont="1" applyProtection="1">
      <alignment horizontal="center"/>
    </xf>
    <xf numFmtId="0" fontId="5" fillId="0" borderId="1" xfId="3" applyFont="1">
      <alignment horizontal="center"/>
    </xf>
    <xf numFmtId="0" fontId="6" fillId="0" borderId="1" xfId="1" applyNumberFormat="1" applyFont="1" applyProtection="1">
      <alignment wrapText="1"/>
    </xf>
    <xf numFmtId="0" fontId="6" fillId="0" borderId="1" xfId="1" applyFont="1">
      <alignment wrapText="1"/>
    </xf>
    <xf numFmtId="0" fontId="6" fillId="0" borderId="1" xfId="3" applyFont="1" applyAlignment="1">
      <alignment horizontal="right"/>
    </xf>
    <xf numFmtId="0" fontId="6" fillId="0" borderId="4" xfId="5" applyNumberFormat="1" applyFont="1" applyBorder="1" applyProtection="1">
      <alignment horizontal="center" vertical="center" wrapText="1"/>
    </xf>
    <xf numFmtId="0" fontId="7" fillId="0" borderId="0" xfId="0" applyFont="1" applyProtection="1">
      <protection locked="0"/>
    </xf>
    <xf numFmtId="0" fontId="8" fillId="0" borderId="1" xfId="2" applyNumberFormat="1" applyFont="1" applyAlignment="1" applyProtection="1">
      <alignment horizontal="right"/>
    </xf>
    <xf numFmtId="4" fontId="1" fillId="0" borderId="1" xfId="2" applyNumberFormat="1" applyAlignment="1" applyProtection="1">
      <alignment vertical="top"/>
    </xf>
    <xf numFmtId="4" fontId="9" fillId="0" borderId="0" xfId="0" applyNumberFormat="1" applyFont="1" applyAlignment="1" applyProtection="1">
      <alignment vertical="top"/>
      <protection locked="0"/>
    </xf>
    <xf numFmtId="4" fontId="1" fillId="0" borderId="1" xfId="2" applyNumberFormat="1" applyBorder="1" applyAlignment="1" applyProtection="1">
      <alignment vertical="top"/>
    </xf>
    <xf numFmtId="4" fontId="6" fillId="5" borderId="1" xfId="7" applyNumberFormat="1" applyFont="1" applyFill="1" applyBorder="1" applyProtection="1">
      <alignment horizontal="center" vertical="top" shrinkToFit="1"/>
    </xf>
    <xf numFmtId="4" fontId="6" fillId="0" borderId="4" xfId="10" applyNumberFormat="1" applyFont="1" applyFill="1" applyBorder="1" applyAlignment="1"/>
    <xf numFmtId="4" fontId="6" fillId="0" borderId="4" xfId="7" applyNumberFormat="1" applyFont="1" applyFill="1" applyBorder="1" applyAlignment="1" applyProtection="1">
      <alignment vertical="top" shrinkToFit="1"/>
    </xf>
    <xf numFmtId="4" fontId="6" fillId="0" borderId="4" xfId="8" applyNumberFormat="1" applyFont="1" applyFill="1" applyBorder="1" applyAlignment="1" applyProtection="1">
      <alignment vertical="top" shrinkToFit="1"/>
    </xf>
    <xf numFmtId="43" fontId="0" fillId="0" borderId="0" xfId="25" applyFont="1" applyProtection="1">
      <protection locked="0"/>
    </xf>
    <xf numFmtId="0" fontId="6" fillId="0" borderId="4" xfId="6" applyNumberFormat="1" applyFont="1" applyFill="1" applyBorder="1" applyAlignment="1" applyProtection="1">
      <alignment vertical="top" wrapText="1"/>
    </xf>
    <xf numFmtId="1" fontId="6" fillId="0" borderId="4" xfId="7" applyNumberFormat="1" applyFont="1" applyFill="1" applyBorder="1" applyAlignment="1" applyProtection="1">
      <alignment vertical="top" shrinkToFit="1"/>
    </xf>
    <xf numFmtId="1" fontId="6" fillId="0" borderId="4" xfId="7" applyNumberFormat="1" applyFont="1" applyFill="1" applyBorder="1" applyAlignment="1" applyProtection="1">
      <alignment horizontal="center" vertical="top" shrinkToFit="1"/>
    </xf>
    <xf numFmtId="1" fontId="6" fillId="0" borderId="4" xfId="7" applyNumberFormat="1" applyFont="1" applyFill="1" applyBorder="1" applyAlignment="1" applyProtection="1">
      <alignment horizontal="left" vertical="top" shrinkToFit="1"/>
    </xf>
    <xf numFmtId="49" fontId="6" fillId="0" borderId="4" xfId="7" applyNumberFormat="1" applyFont="1" applyFill="1" applyBorder="1" applyAlignment="1" applyProtection="1">
      <alignment vertical="top" shrinkToFit="1"/>
    </xf>
    <xf numFmtId="4" fontId="6" fillId="0" borderId="4" xfId="7" applyNumberFormat="1" applyFont="1" applyFill="1" applyBorder="1" applyAlignment="1" applyProtection="1">
      <alignment vertical="center" shrinkToFit="1"/>
    </xf>
    <xf numFmtId="4" fontId="6" fillId="0" borderId="4" xfId="8" applyNumberFormat="1" applyFont="1" applyFill="1" applyBorder="1" applyAlignment="1" applyProtection="1">
      <alignment vertical="center" shrinkToFit="1"/>
    </xf>
    <xf numFmtId="0" fontId="0" fillId="0" borderId="0" xfId="0" applyFill="1" applyProtection="1">
      <protection locked="0"/>
    </xf>
    <xf numFmtId="43" fontId="0" fillId="0" borderId="0" xfId="25" applyFont="1" applyFill="1" applyProtection="1">
      <protection locked="0"/>
    </xf>
    <xf numFmtId="4" fontId="0" fillId="0" borderId="0" xfId="0" applyNumberFormat="1" applyFill="1" applyProtection="1">
      <protection locked="0"/>
    </xf>
    <xf numFmtId="0" fontId="0" fillId="0" borderId="0" xfId="0" applyAlignment="1" applyProtection="1">
      <alignment horizontal="right"/>
      <protection locked="0"/>
    </xf>
    <xf numFmtId="4" fontId="0" fillId="0" borderId="0" xfId="0" applyNumberFormat="1" applyAlignment="1" applyProtection="1">
      <alignment horizontal="right"/>
      <protection locked="0"/>
    </xf>
    <xf numFmtId="164" fontId="0" fillId="0" borderId="0" xfId="0" applyNumberFormat="1" applyAlignment="1" applyProtection="1">
      <alignment horizontal="right"/>
      <protection locked="0"/>
    </xf>
    <xf numFmtId="4" fontId="9" fillId="5" borderId="0" xfId="0" applyNumberFormat="1" applyFont="1" applyFill="1" applyAlignment="1" applyProtection="1">
      <alignment vertical="top"/>
      <protection locked="0"/>
    </xf>
    <xf numFmtId="0" fontId="6" fillId="0" borderId="1" xfId="1" applyFont="1">
      <alignment wrapText="1"/>
    </xf>
    <xf numFmtId="0" fontId="6" fillId="0" borderId="4" xfId="5" applyNumberFormat="1" applyFont="1" applyFill="1" applyBorder="1" applyAlignment="1" applyProtection="1">
      <alignment horizontal="center" vertical="center" wrapText="1"/>
    </xf>
    <xf numFmtId="0" fontId="6" fillId="0" borderId="4" xfId="5" applyNumberFormat="1" applyFont="1" applyFill="1" applyBorder="1" applyProtection="1">
      <alignment horizontal="center" vertical="center" wrapText="1"/>
    </xf>
    <xf numFmtId="0" fontId="6" fillId="0" borderId="4" xfId="6" applyFont="1" applyFill="1" applyBorder="1">
      <alignment vertical="top" wrapText="1"/>
    </xf>
    <xf numFmtId="1" fontId="10" fillId="0" borderId="4" xfId="7" applyNumberFormat="1" applyFont="1" applyFill="1" applyBorder="1" applyAlignment="1" applyProtection="1">
      <alignment horizontal="center" vertical="top" shrinkToFit="1"/>
    </xf>
    <xf numFmtId="0" fontId="6" fillId="0" borderId="8" xfId="6" applyNumberFormat="1" applyFont="1" applyFill="1" applyBorder="1" applyAlignment="1" applyProtection="1">
      <alignment vertical="top" wrapText="1"/>
    </xf>
    <xf numFmtId="165" fontId="0" fillId="0" borderId="0" xfId="0" applyNumberFormat="1" applyFill="1" applyProtection="1">
      <protection locked="0"/>
    </xf>
    <xf numFmtId="164" fontId="0" fillId="0" borderId="0" xfId="0" applyNumberFormat="1" applyFill="1" applyProtection="1">
      <protection locked="0"/>
    </xf>
    <xf numFmtId="4" fontId="0" fillId="0" borderId="1" xfId="0" applyNumberFormat="1" applyFill="1" applyBorder="1" applyProtection="1">
      <protection locked="0"/>
    </xf>
    <xf numFmtId="0" fontId="0" fillId="0" borderId="1" xfId="0" applyFill="1" applyBorder="1" applyAlignment="1" applyProtection="1">
      <alignment horizontal="right"/>
      <protection locked="0"/>
    </xf>
    <xf numFmtId="0" fontId="0" fillId="0" borderId="1" xfId="0" applyFont="1" applyFill="1" applyBorder="1" applyProtection="1">
      <protection locked="0"/>
    </xf>
    <xf numFmtId="43" fontId="0" fillId="0" borderId="1" xfId="25" applyFont="1" applyFill="1" applyBorder="1" applyProtection="1">
      <protection locked="0"/>
    </xf>
    <xf numFmtId="0" fontId="0" fillId="0" borderId="1" xfId="0" applyFill="1" applyBorder="1" applyProtection="1">
      <protection locked="0"/>
    </xf>
    <xf numFmtId="4" fontId="1" fillId="0" borderId="1" xfId="2" applyNumberFormat="1" applyFill="1" applyAlignment="1" applyProtection="1">
      <alignment vertical="top"/>
    </xf>
    <xf numFmtId="4" fontId="6" fillId="0" borderId="5" xfId="7" applyNumberFormat="1" applyFont="1" applyFill="1" applyBorder="1" applyAlignment="1" applyProtection="1">
      <alignment vertical="top" shrinkToFit="1"/>
    </xf>
    <xf numFmtId="4" fontId="6" fillId="0" borderId="8" xfId="7" applyNumberFormat="1" applyFont="1" applyFill="1" applyBorder="1" applyAlignment="1" applyProtection="1">
      <alignment vertical="top" shrinkToFit="1"/>
    </xf>
    <xf numFmtId="4" fontId="9" fillId="0" borderId="1" xfId="0" applyNumberFormat="1" applyFont="1" applyFill="1" applyBorder="1" applyAlignment="1" applyProtection="1">
      <alignment vertical="top"/>
      <protection locked="0"/>
    </xf>
    <xf numFmtId="4" fontId="6" fillId="0" borderId="9" xfId="7" applyNumberFormat="1" applyFont="1" applyFill="1" applyBorder="1" applyAlignment="1" applyProtection="1">
      <alignment vertical="top" shrinkToFit="1"/>
    </xf>
    <xf numFmtId="4" fontId="6" fillId="0" borderId="1" xfId="7" applyNumberFormat="1" applyFont="1" applyFill="1" applyBorder="1" applyAlignment="1" applyProtection="1">
      <alignment vertical="top" shrinkToFit="1"/>
    </xf>
    <xf numFmtId="4" fontId="1" fillId="0" borderId="1" xfId="2" applyNumberFormat="1" applyFill="1" applyBorder="1" applyAlignment="1" applyProtection="1">
      <alignment vertical="top"/>
    </xf>
    <xf numFmtId="0" fontId="11" fillId="0" borderId="0" xfId="0" applyFont="1" applyProtection="1">
      <protection locked="0"/>
    </xf>
    <xf numFmtId="4" fontId="6" fillId="0" borderId="4" xfId="8" applyFont="1" applyFill="1" applyBorder="1" applyAlignment="1">
      <alignment vertical="top" shrinkToFit="1"/>
    </xf>
    <xf numFmtId="43" fontId="4" fillId="0" borderId="0" xfId="25" applyFont="1" applyFill="1" applyAlignment="1" applyProtection="1">
      <alignment horizontal="right"/>
      <protection locked="0"/>
    </xf>
    <xf numFmtId="1" fontId="6" fillId="0" borderId="4" xfId="7" applyFont="1" applyFill="1" applyBorder="1" applyAlignment="1">
      <alignment vertical="top" shrinkToFit="1"/>
    </xf>
    <xf numFmtId="1" fontId="6" fillId="0" borderId="4" xfId="7" applyFont="1" applyFill="1" applyBorder="1">
      <alignment horizontal="center" vertical="top" shrinkToFit="1"/>
    </xf>
    <xf numFmtId="4" fontId="6" fillId="0" borderId="4" xfId="7" applyNumberFormat="1" applyFont="1" applyFill="1" applyBorder="1" applyAlignment="1">
      <alignment vertical="top" shrinkToFit="1"/>
    </xf>
    <xf numFmtId="0" fontId="6" fillId="0" borderId="1" xfId="1" applyFont="1">
      <alignment wrapText="1"/>
    </xf>
    <xf numFmtId="0" fontId="11" fillId="0" borderId="0" xfId="0" applyFont="1" applyAlignment="1" applyProtection="1">
      <alignment horizontal="right"/>
      <protection locked="0"/>
    </xf>
    <xf numFmtId="0" fontId="6" fillId="0" borderId="1" xfId="2" applyNumberFormat="1" applyFont="1" applyAlignment="1" applyProtection="1">
      <alignment horizontal="right"/>
    </xf>
    <xf numFmtId="0" fontId="8" fillId="0" borderId="1" xfId="2" applyNumberFormat="1" applyFont="1" applyAlignment="1" applyProtection="1">
      <alignment horizontal="right"/>
    </xf>
    <xf numFmtId="0" fontId="12" fillId="0" borderId="10" xfId="6" applyFont="1" applyFill="1" applyBorder="1" applyAlignment="1">
      <alignment vertical="center" wrapText="1"/>
    </xf>
    <xf numFmtId="0" fontId="11" fillId="0" borderId="1" xfId="0" applyFont="1" applyBorder="1" applyAlignment="1" applyProtection="1">
      <alignment horizontal="right"/>
      <protection locked="0"/>
    </xf>
    <xf numFmtId="0" fontId="6" fillId="0" borderId="1" xfId="3" applyNumberFormat="1" applyFont="1" applyAlignment="1" applyProtection="1">
      <alignment horizontal="center" wrapText="1"/>
    </xf>
    <xf numFmtId="0" fontId="6" fillId="0" borderId="1" xfId="1" applyNumberFormat="1" applyFont="1" applyProtection="1">
      <alignment wrapText="1"/>
    </xf>
    <xf numFmtId="0" fontId="6" fillId="0" borderId="1" xfId="1" applyFont="1">
      <alignment wrapText="1"/>
    </xf>
    <xf numFmtId="0" fontId="6" fillId="0" borderId="5" xfId="10" applyNumberFormat="1" applyFont="1" applyFill="1" applyBorder="1" applyAlignment="1" applyProtection="1"/>
    <xf numFmtId="0" fontId="6" fillId="0" borderId="6" xfId="10" applyNumberFormat="1" applyFont="1" applyFill="1" applyBorder="1" applyAlignment="1" applyProtection="1"/>
    <xf numFmtId="0" fontId="6" fillId="0" borderId="7" xfId="10" applyNumberFormat="1" applyFont="1" applyFill="1" applyBorder="1" applyAlignment="1" applyProtection="1"/>
    <xf numFmtId="0" fontId="7" fillId="0" borderId="0" xfId="0" applyFont="1" applyAlignment="1" applyProtection="1">
      <alignment horizontal="center"/>
      <protection locked="0"/>
    </xf>
    <xf numFmtId="0" fontId="11" fillId="0" borderId="0" xfId="0" applyFont="1" applyAlignment="1" applyProtection="1">
      <alignment horizontal="right"/>
      <protection locked="0"/>
    </xf>
    <xf numFmtId="0" fontId="6" fillId="0" borderId="1" xfId="2" applyNumberFormat="1" applyFont="1" applyAlignment="1" applyProtection="1">
      <alignment horizontal="right"/>
    </xf>
    <xf numFmtId="0" fontId="8" fillId="0" borderId="1" xfId="2" applyNumberFormat="1" applyFont="1" applyAlignment="1" applyProtection="1">
      <alignment horizontal="right"/>
    </xf>
    <xf numFmtId="0" fontId="6" fillId="0" borderId="4" xfId="5" applyNumberFormat="1" applyFont="1" applyBorder="1" applyAlignment="1" applyProtection="1">
      <alignment horizontal="center" vertical="center" wrapText="1"/>
    </xf>
    <xf numFmtId="0" fontId="6" fillId="0" borderId="4" xfId="4" applyFont="1" applyBorder="1" applyAlignment="1">
      <alignment horizontal="center"/>
    </xf>
  </cellXfs>
  <cellStyles count="26">
    <cellStyle name="br" xfId="16" xr:uid="{00000000-0005-0000-0000-000000000000}"/>
    <cellStyle name="col" xfId="15" xr:uid="{00000000-0005-0000-0000-000001000000}"/>
    <cellStyle name="style0" xfId="17" xr:uid="{00000000-0005-0000-0000-000002000000}"/>
    <cellStyle name="td" xfId="18" xr:uid="{00000000-0005-0000-0000-000003000000}"/>
    <cellStyle name="tr" xfId="14" xr:uid="{00000000-0005-0000-0000-000004000000}"/>
    <cellStyle name="xl21" xfId="19" xr:uid="{00000000-0005-0000-0000-000005000000}"/>
    <cellStyle name="xl22" xfId="5" xr:uid="{00000000-0005-0000-0000-000006000000}"/>
    <cellStyle name="xl23" xfId="2" xr:uid="{00000000-0005-0000-0000-000007000000}"/>
    <cellStyle name="xl24" xfId="1" xr:uid="{00000000-0005-0000-0000-000008000000}"/>
    <cellStyle name="xl25" xfId="10" xr:uid="{00000000-0005-0000-0000-000009000000}"/>
    <cellStyle name="xl26" xfId="20" xr:uid="{00000000-0005-0000-0000-00000A000000}"/>
    <cellStyle name="xl27" xfId="11" xr:uid="{00000000-0005-0000-0000-00000B000000}"/>
    <cellStyle name="xl28" xfId="12" xr:uid="{00000000-0005-0000-0000-00000C000000}"/>
    <cellStyle name="xl29" xfId="3" xr:uid="{00000000-0005-0000-0000-00000D000000}"/>
    <cellStyle name="xl30" xfId="4" xr:uid="{00000000-0005-0000-0000-00000E000000}"/>
    <cellStyle name="xl31" xfId="13" xr:uid="{00000000-0005-0000-0000-00000F000000}"/>
    <cellStyle name="xl32" xfId="6" xr:uid="{00000000-0005-0000-0000-000010000000}"/>
    <cellStyle name="xl33" xfId="21" xr:uid="{00000000-0005-0000-0000-000011000000}"/>
    <cellStyle name="xl34" xfId="7" xr:uid="{00000000-0005-0000-0000-000012000000}"/>
    <cellStyle name="xl35" xfId="22" xr:uid="{00000000-0005-0000-0000-000013000000}"/>
    <cellStyle name="xl36" xfId="8" xr:uid="{00000000-0005-0000-0000-000014000000}"/>
    <cellStyle name="xl37" xfId="23" xr:uid="{00000000-0005-0000-0000-000015000000}"/>
    <cellStyle name="xl38" xfId="24" xr:uid="{00000000-0005-0000-0000-000016000000}"/>
    <cellStyle name="xl39" xfId="9" xr:uid="{00000000-0005-0000-0000-000017000000}"/>
    <cellStyle name="Обычный" xfId="0" builtinId="0"/>
    <cellStyle name="Финансовый" xfId="25" builtinId="3"/>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98"/>
  <sheetViews>
    <sheetView showGridLines="0" tabSelected="1" zoomScale="90" zoomScaleNormal="90" zoomScaleSheetLayoutView="100" workbookViewId="0">
      <pane ySplit="17" topLeftCell="A676" activePane="bottomLeft" state="frozen"/>
      <selection pane="bottomLeft" activeCell="G398" sqref="G398:H398"/>
    </sheetView>
  </sheetViews>
  <sheetFormatPr defaultColWidth="9.109375" defaultRowHeight="14.4" outlineLevelRow="7" x14ac:dyDescent="0.3"/>
  <cols>
    <col min="1" max="1" width="92.88671875" style="1" customWidth="1"/>
    <col min="2" max="2" width="5.44140625" style="1" customWidth="1"/>
    <col min="3" max="3" width="7.6640625" style="1" customWidth="1"/>
    <col min="4" max="4" width="10.6640625" style="1" customWidth="1"/>
    <col min="5" max="5" width="5.33203125" style="1" customWidth="1"/>
    <col min="6" max="6" width="18" style="1" customWidth="1"/>
    <col min="7" max="7" width="16.6640625" style="1" customWidth="1"/>
    <col min="8" max="8" width="18.33203125" style="1" customWidth="1"/>
    <col min="9" max="9" width="1.109375" style="1" customWidth="1"/>
    <col min="10" max="10" width="16.109375" style="1" customWidth="1"/>
    <col min="11" max="16384" width="9.109375" style="1"/>
  </cols>
  <sheetData>
    <row r="1" spans="1:9" ht="15.6" x14ac:dyDescent="0.3">
      <c r="G1" s="53"/>
      <c r="H1" s="60" t="s">
        <v>492</v>
      </c>
      <c r="I1" s="60"/>
    </row>
    <row r="2" spans="1:9" ht="15.6" x14ac:dyDescent="0.3">
      <c r="G2" s="53"/>
      <c r="H2" s="60" t="s">
        <v>326</v>
      </c>
      <c r="I2" s="60"/>
    </row>
    <row r="3" spans="1:9" ht="11.4" customHeight="1" x14ac:dyDescent="0.3">
      <c r="F3" s="64" t="s">
        <v>327</v>
      </c>
      <c r="G3" s="64"/>
      <c r="H3" s="64"/>
      <c r="I3" s="60"/>
    </row>
    <row r="4" spans="1:9" ht="14.4" hidden="1" customHeight="1" x14ac:dyDescent="0.3">
      <c r="G4" s="59"/>
      <c r="H4" s="61" t="s">
        <v>328</v>
      </c>
      <c r="I4" s="61"/>
    </row>
    <row r="5" spans="1:9" ht="15.6" hidden="1" x14ac:dyDescent="0.3">
      <c r="G5" s="59"/>
      <c r="H5" s="62" t="s">
        <v>474</v>
      </c>
      <c r="I5" s="62"/>
    </row>
    <row r="6" spans="1:9" ht="9" hidden="1" customHeight="1" x14ac:dyDescent="0.3">
      <c r="A6" s="9"/>
      <c r="B6" s="9"/>
      <c r="C6" s="9"/>
      <c r="D6" s="9"/>
      <c r="E6" s="9"/>
      <c r="F6" s="9"/>
      <c r="G6" s="71"/>
      <c r="H6" s="71"/>
    </row>
    <row r="7" spans="1:9" ht="19.2" hidden="1" customHeight="1" x14ac:dyDescent="0.3">
      <c r="A7" s="9"/>
      <c r="B7" s="9"/>
      <c r="C7" s="9"/>
      <c r="D7" s="9"/>
      <c r="E7" s="9"/>
      <c r="F7" s="53"/>
      <c r="G7" s="72" t="s">
        <v>458</v>
      </c>
      <c r="H7" s="72"/>
    </row>
    <row r="8" spans="1:9" ht="14.4" hidden="1" customHeight="1" x14ac:dyDescent="0.3">
      <c r="A8" s="9"/>
      <c r="B8" s="9"/>
      <c r="C8" s="9"/>
      <c r="D8" s="9"/>
      <c r="E8" s="9"/>
      <c r="F8" s="53"/>
      <c r="G8" s="72" t="s">
        <v>326</v>
      </c>
      <c r="H8" s="72"/>
    </row>
    <row r="9" spans="1:9" ht="12.6" hidden="1" customHeight="1" x14ac:dyDescent="0.3">
      <c r="A9" s="9"/>
      <c r="B9" s="9"/>
      <c r="C9" s="9"/>
      <c r="D9" s="9"/>
      <c r="E9" s="9"/>
      <c r="F9" s="72" t="s">
        <v>327</v>
      </c>
      <c r="G9" s="72"/>
      <c r="H9" s="72"/>
    </row>
    <row r="10" spans="1:9" ht="12" hidden="1" customHeight="1" x14ac:dyDescent="0.3">
      <c r="A10" s="66"/>
      <c r="B10" s="67"/>
      <c r="C10" s="67"/>
      <c r="D10" s="67"/>
      <c r="E10" s="67"/>
      <c r="F10" s="33"/>
      <c r="G10" s="73" t="s">
        <v>328</v>
      </c>
      <c r="H10" s="73"/>
      <c r="I10" s="2"/>
    </row>
    <row r="11" spans="1:9" ht="16.8" hidden="1" customHeight="1" x14ac:dyDescent="0.3">
      <c r="A11" s="5"/>
      <c r="B11" s="6"/>
      <c r="C11" s="6"/>
      <c r="D11" s="6"/>
      <c r="E11" s="6"/>
      <c r="F11" s="6"/>
      <c r="G11" s="74" t="s">
        <v>473</v>
      </c>
      <c r="H11" s="74"/>
      <c r="I11" s="2"/>
    </row>
    <row r="12" spans="1:9" ht="11.4" hidden="1" customHeight="1" x14ac:dyDescent="0.3">
      <c r="A12" s="5"/>
      <c r="B12" s="6"/>
      <c r="C12" s="6"/>
      <c r="D12" s="6"/>
      <c r="E12" s="6"/>
      <c r="F12" s="6"/>
      <c r="G12" s="10"/>
    </row>
    <row r="13" spans="1:9" ht="5.4" hidden="1" customHeight="1" x14ac:dyDescent="0.3">
      <c r="A13" s="65" t="s">
        <v>382</v>
      </c>
      <c r="B13" s="65"/>
      <c r="C13" s="65"/>
      <c r="D13" s="65"/>
      <c r="E13" s="65"/>
      <c r="F13" s="65"/>
      <c r="G13" s="65"/>
      <c r="H13" s="65"/>
      <c r="I13" s="2"/>
    </row>
    <row r="14" spans="1:9" ht="13.8" hidden="1" customHeight="1" x14ac:dyDescent="0.3">
      <c r="A14" s="65"/>
      <c r="B14" s="65"/>
      <c r="C14" s="65"/>
      <c r="D14" s="65"/>
      <c r="E14" s="65"/>
      <c r="F14" s="65"/>
      <c r="G14" s="65"/>
      <c r="H14" s="65"/>
      <c r="I14" s="2"/>
    </row>
    <row r="15" spans="1:9" ht="19.8" hidden="1" customHeight="1" x14ac:dyDescent="0.3">
      <c r="A15" s="3"/>
      <c r="B15" s="4"/>
      <c r="C15" s="4"/>
      <c r="D15" s="4"/>
      <c r="E15" s="4"/>
      <c r="F15" s="4"/>
      <c r="G15" s="4"/>
      <c r="H15" s="7" t="s">
        <v>310</v>
      </c>
      <c r="I15" s="2"/>
    </row>
    <row r="16" spans="1:9" ht="17.399999999999999" customHeight="1" x14ac:dyDescent="0.3">
      <c r="A16" s="75" t="s">
        <v>305</v>
      </c>
      <c r="B16" s="75" t="s">
        <v>306</v>
      </c>
      <c r="C16" s="75" t="s">
        <v>457</v>
      </c>
      <c r="D16" s="75" t="s">
        <v>307</v>
      </c>
      <c r="E16" s="75" t="s">
        <v>308</v>
      </c>
      <c r="F16" s="76" t="s">
        <v>309</v>
      </c>
      <c r="G16" s="76"/>
      <c r="H16" s="76"/>
      <c r="I16" s="2"/>
    </row>
    <row r="17" spans="1:10" ht="13.8" customHeight="1" x14ac:dyDescent="0.3">
      <c r="A17" s="75"/>
      <c r="B17" s="75"/>
      <c r="C17" s="75"/>
      <c r="D17" s="75"/>
      <c r="E17" s="75"/>
      <c r="F17" s="8" t="s">
        <v>383</v>
      </c>
      <c r="G17" s="8" t="s">
        <v>332</v>
      </c>
      <c r="H17" s="8" t="s">
        <v>384</v>
      </c>
      <c r="I17" s="2"/>
    </row>
    <row r="18" spans="1:10" ht="18.600000000000001" customHeight="1" x14ac:dyDescent="0.3">
      <c r="A18" s="34">
        <v>1</v>
      </c>
      <c r="B18" s="34">
        <v>2</v>
      </c>
      <c r="C18" s="34">
        <v>3</v>
      </c>
      <c r="D18" s="34">
        <v>4</v>
      </c>
      <c r="E18" s="34">
        <v>5</v>
      </c>
      <c r="F18" s="35">
        <v>6</v>
      </c>
      <c r="G18" s="35">
        <v>7</v>
      </c>
      <c r="H18" s="35">
        <v>8</v>
      </c>
      <c r="I18" s="2"/>
    </row>
    <row r="19" spans="1:10" ht="21" customHeight="1" x14ac:dyDescent="0.3">
      <c r="A19" s="19" t="s">
        <v>331</v>
      </c>
      <c r="B19" s="20" t="s">
        <v>0</v>
      </c>
      <c r="C19" s="20" t="s">
        <v>1</v>
      </c>
      <c r="D19" s="21" t="s">
        <v>2</v>
      </c>
      <c r="E19" s="20" t="s">
        <v>3</v>
      </c>
      <c r="F19" s="16">
        <f>F20+F135+F144+F173+F272+F377+F532+F590+F623+F644+F655</f>
        <v>1045786608.95</v>
      </c>
      <c r="G19" s="16">
        <f>G20+G135+G144+G173+G272+G377+G532+G590+G623+G644+G655</f>
        <v>673253035.63</v>
      </c>
      <c r="H19" s="48">
        <f>H20+H135+H144+H173+H272+H377+H532+H590+H623+H644+H655</f>
        <v>655786563.26999998</v>
      </c>
      <c r="I19" s="46"/>
      <c r="J19" s="49"/>
    </row>
    <row r="20" spans="1:10" ht="20.399999999999999" customHeight="1" outlineLevel="1" x14ac:dyDescent="0.3">
      <c r="A20" s="19" t="s">
        <v>4</v>
      </c>
      <c r="B20" s="20" t="s">
        <v>0</v>
      </c>
      <c r="C20" s="20" t="s">
        <v>5</v>
      </c>
      <c r="D20" s="21" t="s">
        <v>2</v>
      </c>
      <c r="E20" s="20" t="s">
        <v>3</v>
      </c>
      <c r="F20" s="16">
        <f>F21+F27+F42+F48+F56+F62</f>
        <v>140134827.75999999</v>
      </c>
      <c r="G20" s="47">
        <f t="shared" ref="G20:H20" si="0">G21+G27+G42+G48+G56+G62</f>
        <v>126739712.55</v>
      </c>
      <c r="H20" s="16">
        <f t="shared" si="0"/>
        <v>112765767</v>
      </c>
      <c r="I20" s="52"/>
      <c r="J20" s="49"/>
    </row>
    <row r="21" spans="1:10" ht="31.2" outlineLevel="2" x14ac:dyDescent="0.3">
      <c r="A21" s="19" t="s">
        <v>6</v>
      </c>
      <c r="B21" s="20" t="s">
        <v>0</v>
      </c>
      <c r="C21" s="20" t="s">
        <v>7</v>
      </c>
      <c r="D21" s="21" t="s">
        <v>2</v>
      </c>
      <c r="E21" s="20" t="s">
        <v>3</v>
      </c>
      <c r="F21" s="16">
        <f>F22</f>
        <v>3137600</v>
      </c>
      <c r="G21" s="47">
        <f t="shared" ref="G21:H21" si="1">G22</f>
        <v>3137600</v>
      </c>
      <c r="H21" s="16">
        <f t="shared" si="1"/>
        <v>2735680</v>
      </c>
      <c r="I21" s="51">
        <f t="shared" ref="I21" si="2">I22</f>
        <v>0</v>
      </c>
      <c r="J21" s="49"/>
    </row>
    <row r="22" spans="1:10" ht="19.95" customHeight="1" outlineLevel="3" x14ac:dyDescent="0.3">
      <c r="A22" s="19" t="s">
        <v>8</v>
      </c>
      <c r="B22" s="20" t="s">
        <v>0</v>
      </c>
      <c r="C22" s="20" t="s">
        <v>7</v>
      </c>
      <c r="D22" s="21" t="s">
        <v>9</v>
      </c>
      <c r="E22" s="20" t="s">
        <v>3</v>
      </c>
      <c r="F22" s="16">
        <f>F23</f>
        <v>3137600</v>
      </c>
      <c r="G22" s="47">
        <f t="shared" ref="G22:H22" si="3">G23</f>
        <v>3137600</v>
      </c>
      <c r="H22" s="16">
        <f t="shared" si="3"/>
        <v>2735680</v>
      </c>
      <c r="I22" s="52"/>
      <c r="J22" s="49"/>
    </row>
    <row r="23" spans="1:10" ht="19.2" customHeight="1" outlineLevel="4" x14ac:dyDescent="0.3">
      <c r="A23" s="19" t="s">
        <v>10</v>
      </c>
      <c r="B23" s="20" t="s">
        <v>0</v>
      </c>
      <c r="C23" s="20" t="s">
        <v>7</v>
      </c>
      <c r="D23" s="21" t="s">
        <v>11</v>
      </c>
      <c r="E23" s="20" t="s">
        <v>3</v>
      </c>
      <c r="F23" s="16">
        <f>F24</f>
        <v>3137600</v>
      </c>
      <c r="G23" s="16">
        <f t="shared" ref="G23:H23" si="4">G24</f>
        <v>3137600</v>
      </c>
      <c r="H23" s="50">
        <f t="shared" si="4"/>
        <v>2735680</v>
      </c>
      <c r="I23" s="46"/>
      <c r="J23" s="49"/>
    </row>
    <row r="24" spans="1:10" ht="19.2" customHeight="1" outlineLevel="5" x14ac:dyDescent="0.3">
      <c r="A24" s="19" t="s">
        <v>12</v>
      </c>
      <c r="B24" s="20" t="s">
        <v>0</v>
      </c>
      <c r="C24" s="20" t="s">
        <v>7</v>
      </c>
      <c r="D24" s="21" t="s">
        <v>13</v>
      </c>
      <c r="E24" s="20" t="s">
        <v>3</v>
      </c>
      <c r="F24" s="16">
        <f>F25</f>
        <v>3137600</v>
      </c>
      <c r="G24" s="16">
        <f t="shared" ref="G24:H25" si="5">G25</f>
        <v>3137600</v>
      </c>
      <c r="H24" s="16">
        <f t="shared" si="5"/>
        <v>2735680</v>
      </c>
      <c r="I24" s="11"/>
      <c r="J24" s="12"/>
    </row>
    <row r="25" spans="1:10" ht="46.8" outlineLevel="6" x14ac:dyDescent="0.3">
      <c r="A25" s="19" t="s">
        <v>14</v>
      </c>
      <c r="B25" s="20" t="s">
        <v>0</v>
      </c>
      <c r="C25" s="20" t="s">
        <v>7</v>
      </c>
      <c r="D25" s="21" t="s">
        <v>13</v>
      </c>
      <c r="E25" s="20" t="s">
        <v>15</v>
      </c>
      <c r="F25" s="16">
        <f>F26</f>
        <v>3137600</v>
      </c>
      <c r="G25" s="16">
        <f t="shared" si="5"/>
        <v>3137600</v>
      </c>
      <c r="H25" s="16">
        <f t="shared" si="5"/>
        <v>2735680</v>
      </c>
      <c r="I25" s="13"/>
      <c r="J25" s="12"/>
    </row>
    <row r="26" spans="1:10" ht="20.399999999999999" customHeight="1" outlineLevel="7" x14ac:dyDescent="0.3">
      <c r="A26" s="19" t="s">
        <v>16</v>
      </c>
      <c r="B26" s="20" t="s">
        <v>0</v>
      </c>
      <c r="C26" s="20" t="s">
        <v>7</v>
      </c>
      <c r="D26" s="21" t="s">
        <v>13</v>
      </c>
      <c r="E26" s="20" t="s">
        <v>17</v>
      </c>
      <c r="F26" s="16">
        <v>3137600</v>
      </c>
      <c r="G26" s="17">
        <v>3137600</v>
      </c>
      <c r="H26" s="17">
        <v>2735680</v>
      </c>
      <c r="I26" s="13"/>
      <c r="J26" s="12"/>
    </row>
    <row r="27" spans="1:10" ht="33" customHeight="1" outlineLevel="2" x14ac:dyDescent="0.3">
      <c r="A27" s="19" t="s">
        <v>18</v>
      </c>
      <c r="B27" s="20" t="s">
        <v>0</v>
      </c>
      <c r="C27" s="22" t="s">
        <v>19</v>
      </c>
      <c r="D27" s="21" t="s">
        <v>2</v>
      </c>
      <c r="E27" s="20" t="s">
        <v>3</v>
      </c>
      <c r="F27" s="16">
        <f>F28</f>
        <v>78538191</v>
      </c>
      <c r="G27" s="16">
        <f>G28</f>
        <v>74984510</v>
      </c>
      <c r="H27" s="16">
        <f t="shared" ref="H27" si="6">H28</f>
        <v>65829560</v>
      </c>
      <c r="I27" s="14"/>
      <c r="J27" s="12"/>
    </row>
    <row r="28" spans="1:10" ht="15.6" outlineLevel="3" x14ac:dyDescent="0.3">
      <c r="A28" s="19" t="s">
        <v>8</v>
      </c>
      <c r="B28" s="20" t="s">
        <v>0</v>
      </c>
      <c r="C28" s="20" t="s">
        <v>19</v>
      </c>
      <c r="D28" s="21" t="s">
        <v>9</v>
      </c>
      <c r="E28" s="20" t="s">
        <v>3</v>
      </c>
      <c r="F28" s="16">
        <f>F29</f>
        <v>78538191</v>
      </c>
      <c r="G28" s="16">
        <f>G29</f>
        <v>74984510</v>
      </c>
      <c r="H28" s="16">
        <f t="shared" ref="H28" si="7">H29</f>
        <v>65829560</v>
      </c>
      <c r="I28" s="11"/>
      <c r="J28" s="12"/>
    </row>
    <row r="29" spans="1:10" ht="22.5" customHeight="1" outlineLevel="4" x14ac:dyDescent="0.3">
      <c r="A29" s="19" t="s">
        <v>10</v>
      </c>
      <c r="B29" s="20" t="s">
        <v>0</v>
      </c>
      <c r="C29" s="20" t="s">
        <v>19</v>
      </c>
      <c r="D29" s="21" t="s">
        <v>11</v>
      </c>
      <c r="E29" s="20" t="s">
        <v>3</v>
      </c>
      <c r="F29" s="16">
        <f>F30+F37</f>
        <v>78538191</v>
      </c>
      <c r="G29" s="16">
        <f>G30+G37</f>
        <v>74984510</v>
      </c>
      <c r="H29" s="16">
        <f t="shared" ref="H29" si="8">H30+H37</f>
        <v>65829560</v>
      </c>
      <c r="I29" s="11"/>
      <c r="J29" s="12"/>
    </row>
    <row r="30" spans="1:10" ht="31.2" outlineLevel="5" x14ac:dyDescent="0.3">
      <c r="A30" s="19" t="s">
        <v>24</v>
      </c>
      <c r="B30" s="20" t="s">
        <v>0</v>
      </c>
      <c r="C30" s="20" t="s">
        <v>19</v>
      </c>
      <c r="D30" s="21" t="s">
        <v>25</v>
      </c>
      <c r="E30" s="20" t="s">
        <v>3</v>
      </c>
      <c r="F30" s="16">
        <f>F31+F33+F35</f>
        <v>73612991</v>
      </c>
      <c r="G30" s="16">
        <f>G31+G33+G35</f>
        <v>70197090</v>
      </c>
      <c r="H30" s="16">
        <f t="shared" ref="H30" si="9">H31+H33+H35</f>
        <v>61644800</v>
      </c>
      <c r="I30" s="11"/>
      <c r="J30" s="12"/>
    </row>
    <row r="31" spans="1:10" ht="53.4" customHeight="1" outlineLevel="6" x14ac:dyDescent="0.3">
      <c r="A31" s="19" t="s">
        <v>14</v>
      </c>
      <c r="B31" s="20" t="s">
        <v>0</v>
      </c>
      <c r="C31" s="20" t="s">
        <v>19</v>
      </c>
      <c r="D31" s="21" t="s">
        <v>25</v>
      </c>
      <c r="E31" s="20" t="s">
        <v>15</v>
      </c>
      <c r="F31" s="16">
        <f>F32</f>
        <v>68990930</v>
      </c>
      <c r="G31" s="16">
        <f t="shared" ref="G31:H31" si="10">G32</f>
        <v>68460930</v>
      </c>
      <c r="H31" s="16">
        <f t="shared" si="10"/>
        <v>59691310</v>
      </c>
      <c r="I31" s="11"/>
      <c r="J31" s="12"/>
    </row>
    <row r="32" spans="1:10" ht="15.6" outlineLevel="7" x14ac:dyDescent="0.3">
      <c r="A32" s="19" t="s">
        <v>16</v>
      </c>
      <c r="B32" s="20" t="s">
        <v>0</v>
      </c>
      <c r="C32" s="20" t="s">
        <v>19</v>
      </c>
      <c r="D32" s="21" t="s">
        <v>25</v>
      </c>
      <c r="E32" s="20" t="s">
        <v>17</v>
      </c>
      <c r="F32" s="16">
        <v>68990930</v>
      </c>
      <c r="G32" s="17">
        <v>68460930</v>
      </c>
      <c r="H32" s="17">
        <v>59691310</v>
      </c>
      <c r="I32" s="11"/>
      <c r="J32" s="12"/>
    </row>
    <row r="33" spans="1:10" ht="15.6" outlineLevel="6" x14ac:dyDescent="0.3">
      <c r="A33" s="19" t="s">
        <v>20</v>
      </c>
      <c r="B33" s="20" t="s">
        <v>0</v>
      </c>
      <c r="C33" s="20" t="s">
        <v>19</v>
      </c>
      <c r="D33" s="21" t="s">
        <v>25</v>
      </c>
      <c r="E33" s="20" t="s">
        <v>21</v>
      </c>
      <c r="F33" s="16">
        <f>F34</f>
        <v>4612061</v>
      </c>
      <c r="G33" s="16">
        <f t="shared" ref="G33:H33" si="11">G34</f>
        <v>1728410</v>
      </c>
      <c r="H33" s="16">
        <f t="shared" si="11"/>
        <v>1944770</v>
      </c>
      <c r="I33" s="11"/>
      <c r="J33" s="12"/>
    </row>
    <row r="34" spans="1:10" ht="15.6" outlineLevel="7" x14ac:dyDescent="0.3">
      <c r="A34" s="19" t="s">
        <v>22</v>
      </c>
      <c r="B34" s="20" t="s">
        <v>0</v>
      </c>
      <c r="C34" s="20" t="s">
        <v>19</v>
      </c>
      <c r="D34" s="21" t="s">
        <v>25</v>
      </c>
      <c r="E34" s="20" t="s">
        <v>23</v>
      </c>
      <c r="F34" s="16">
        <v>4612061</v>
      </c>
      <c r="G34" s="17">
        <v>1728410</v>
      </c>
      <c r="H34" s="17">
        <v>1944770</v>
      </c>
      <c r="I34" s="11"/>
      <c r="J34" s="12"/>
    </row>
    <row r="35" spans="1:10" ht="21.75" customHeight="1" outlineLevel="6" x14ac:dyDescent="0.3">
      <c r="A35" s="19" t="s">
        <v>30</v>
      </c>
      <c r="B35" s="20" t="s">
        <v>0</v>
      </c>
      <c r="C35" s="20" t="s">
        <v>19</v>
      </c>
      <c r="D35" s="21" t="s">
        <v>25</v>
      </c>
      <c r="E35" s="20" t="s">
        <v>31</v>
      </c>
      <c r="F35" s="16">
        <f>F36</f>
        <v>10000</v>
      </c>
      <c r="G35" s="16">
        <f t="shared" ref="G35:H35" si="12">G36</f>
        <v>7750</v>
      </c>
      <c r="H35" s="16">
        <f t="shared" si="12"/>
        <v>8720</v>
      </c>
      <c r="I35" s="11"/>
      <c r="J35" s="12"/>
    </row>
    <row r="36" spans="1:10" ht="21.75" customHeight="1" outlineLevel="7" x14ac:dyDescent="0.3">
      <c r="A36" s="19" t="s">
        <v>32</v>
      </c>
      <c r="B36" s="20" t="s">
        <v>0</v>
      </c>
      <c r="C36" s="20" t="s">
        <v>19</v>
      </c>
      <c r="D36" s="21" t="s">
        <v>25</v>
      </c>
      <c r="E36" s="20" t="s">
        <v>33</v>
      </c>
      <c r="F36" s="16">
        <v>10000</v>
      </c>
      <c r="G36" s="17">
        <v>7750</v>
      </c>
      <c r="H36" s="17">
        <v>8720</v>
      </c>
      <c r="I36" s="11"/>
      <c r="J36" s="12"/>
    </row>
    <row r="37" spans="1:10" ht="31.2" outlineLevel="5" x14ac:dyDescent="0.3">
      <c r="A37" s="19" t="s">
        <v>34</v>
      </c>
      <c r="B37" s="20" t="s">
        <v>0</v>
      </c>
      <c r="C37" s="20" t="s">
        <v>19</v>
      </c>
      <c r="D37" s="21" t="s">
        <v>35</v>
      </c>
      <c r="E37" s="20" t="s">
        <v>3</v>
      </c>
      <c r="F37" s="16">
        <f>F38+F40</f>
        <v>4925200</v>
      </c>
      <c r="G37" s="16">
        <f>G38+G40</f>
        <v>4787420</v>
      </c>
      <c r="H37" s="16">
        <f t="shared" ref="H37" si="13">H38+H40</f>
        <v>4184760</v>
      </c>
      <c r="I37" s="11"/>
      <c r="J37" s="12"/>
    </row>
    <row r="38" spans="1:10" ht="46.8" outlineLevel="6" x14ac:dyDescent="0.3">
      <c r="A38" s="19" t="s">
        <v>14</v>
      </c>
      <c r="B38" s="20" t="s">
        <v>0</v>
      </c>
      <c r="C38" s="20" t="s">
        <v>19</v>
      </c>
      <c r="D38" s="21" t="s">
        <v>35</v>
      </c>
      <c r="E38" s="20" t="s">
        <v>15</v>
      </c>
      <c r="F38" s="16">
        <f>F39</f>
        <v>4780600</v>
      </c>
      <c r="G38" s="16">
        <f t="shared" ref="G38:H38" si="14">G39</f>
        <v>4745600</v>
      </c>
      <c r="H38" s="16">
        <f t="shared" si="14"/>
        <v>4137700</v>
      </c>
      <c r="I38" s="11"/>
      <c r="J38" s="12"/>
    </row>
    <row r="39" spans="1:10" ht="15.6" outlineLevel="7" x14ac:dyDescent="0.3">
      <c r="A39" s="19" t="s">
        <v>16</v>
      </c>
      <c r="B39" s="20" t="s">
        <v>0</v>
      </c>
      <c r="C39" s="20" t="s">
        <v>19</v>
      </c>
      <c r="D39" s="21" t="s">
        <v>35</v>
      </c>
      <c r="E39" s="20" t="s">
        <v>17</v>
      </c>
      <c r="F39" s="16">
        <v>4780600</v>
      </c>
      <c r="G39" s="17">
        <v>4745600</v>
      </c>
      <c r="H39" s="17">
        <v>4137700</v>
      </c>
      <c r="I39" s="11"/>
      <c r="J39" s="12"/>
    </row>
    <row r="40" spans="1:10" ht="15.6" outlineLevel="6" x14ac:dyDescent="0.3">
      <c r="A40" s="19" t="s">
        <v>20</v>
      </c>
      <c r="B40" s="20" t="s">
        <v>0</v>
      </c>
      <c r="C40" s="20" t="s">
        <v>19</v>
      </c>
      <c r="D40" s="21" t="s">
        <v>35</v>
      </c>
      <c r="E40" s="20" t="s">
        <v>21</v>
      </c>
      <c r="F40" s="16">
        <f>F41</f>
        <v>144600</v>
      </c>
      <c r="G40" s="16">
        <f t="shared" ref="G40:H40" si="15">G41</f>
        <v>41820</v>
      </c>
      <c r="H40" s="16">
        <f t="shared" si="15"/>
        <v>47060</v>
      </c>
      <c r="I40" s="11"/>
      <c r="J40" s="12"/>
    </row>
    <row r="41" spans="1:10" ht="15.6" outlineLevel="7" x14ac:dyDescent="0.3">
      <c r="A41" s="19" t="s">
        <v>22</v>
      </c>
      <c r="B41" s="20" t="s">
        <v>0</v>
      </c>
      <c r="C41" s="20" t="s">
        <v>19</v>
      </c>
      <c r="D41" s="21" t="s">
        <v>35</v>
      </c>
      <c r="E41" s="20" t="s">
        <v>23</v>
      </c>
      <c r="F41" s="16">
        <v>144600</v>
      </c>
      <c r="G41" s="17">
        <v>41820</v>
      </c>
      <c r="H41" s="17">
        <v>47060</v>
      </c>
      <c r="I41" s="11"/>
      <c r="J41" s="12"/>
    </row>
    <row r="42" spans="1:10" ht="15.6" outlineLevel="2" x14ac:dyDescent="0.3">
      <c r="A42" s="19" t="s">
        <v>36</v>
      </c>
      <c r="B42" s="20" t="s">
        <v>0</v>
      </c>
      <c r="C42" s="20" t="s">
        <v>37</v>
      </c>
      <c r="D42" s="21" t="s">
        <v>2</v>
      </c>
      <c r="E42" s="20" t="s">
        <v>3</v>
      </c>
      <c r="F42" s="16">
        <f>F43</f>
        <v>2041</v>
      </c>
      <c r="G42" s="16">
        <f t="shared" ref="G42:H46" si="16">G43</f>
        <v>2143</v>
      </c>
      <c r="H42" s="16">
        <f t="shared" si="16"/>
        <v>1908</v>
      </c>
      <c r="I42" s="11"/>
      <c r="J42" s="12"/>
    </row>
    <row r="43" spans="1:10" ht="15.6" outlineLevel="3" x14ac:dyDescent="0.3">
      <c r="A43" s="19" t="s">
        <v>8</v>
      </c>
      <c r="B43" s="20" t="s">
        <v>0</v>
      </c>
      <c r="C43" s="20" t="s">
        <v>37</v>
      </c>
      <c r="D43" s="21" t="s">
        <v>9</v>
      </c>
      <c r="E43" s="20" t="s">
        <v>3</v>
      </c>
      <c r="F43" s="16">
        <f>F44</f>
        <v>2041</v>
      </c>
      <c r="G43" s="16">
        <f t="shared" si="16"/>
        <v>2143</v>
      </c>
      <c r="H43" s="16">
        <f t="shared" si="16"/>
        <v>1908</v>
      </c>
      <c r="I43" s="11"/>
      <c r="J43" s="12"/>
    </row>
    <row r="44" spans="1:10" ht="23.25" customHeight="1" outlineLevel="4" x14ac:dyDescent="0.3">
      <c r="A44" s="19" t="s">
        <v>10</v>
      </c>
      <c r="B44" s="20" t="s">
        <v>0</v>
      </c>
      <c r="C44" s="20" t="s">
        <v>37</v>
      </c>
      <c r="D44" s="21" t="s">
        <v>11</v>
      </c>
      <c r="E44" s="20" t="s">
        <v>3</v>
      </c>
      <c r="F44" s="16">
        <f>F45</f>
        <v>2041</v>
      </c>
      <c r="G44" s="16">
        <f t="shared" si="16"/>
        <v>2143</v>
      </c>
      <c r="H44" s="16">
        <f t="shared" si="16"/>
        <v>1908</v>
      </c>
      <c r="I44" s="11"/>
      <c r="J44" s="12"/>
    </row>
    <row r="45" spans="1:10" ht="31.2" outlineLevel="5" x14ac:dyDescent="0.3">
      <c r="A45" s="19" t="s">
        <v>38</v>
      </c>
      <c r="B45" s="20" t="s">
        <v>0</v>
      </c>
      <c r="C45" s="20" t="s">
        <v>37</v>
      </c>
      <c r="D45" s="21" t="s">
        <v>39</v>
      </c>
      <c r="E45" s="20" t="s">
        <v>3</v>
      </c>
      <c r="F45" s="16">
        <f>F46</f>
        <v>2041</v>
      </c>
      <c r="G45" s="16">
        <f t="shared" si="16"/>
        <v>2143</v>
      </c>
      <c r="H45" s="16">
        <f t="shared" si="16"/>
        <v>1908</v>
      </c>
      <c r="I45" s="11"/>
      <c r="J45" s="12"/>
    </row>
    <row r="46" spans="1:10" ht="15.6" outlineLevel="6" x14ac:dyDescent="0.3">
      <c r="A46" s="19" t="s">
        <v>20</v>
      </c>
      <c r="B46" s="20" t="s">
        <v>0</v>
      </c>
      <c r="C46" s="20" t="s">
        <v>37</v>
      </c>
      <c r="D46" s="21" t="s">
        <v>39</v>
      </c>
      <c r="E46" s="20" t="s">
        <v>21</v>
      </c>
      <c r="F46" s="16">
        <f>F47</f>
        <v>2041</v>
      </c>
      <c r="G46" s="16">
        <f t="shared" si="16"/>
        <v>2143</v>
      </c>
      <c r="H46" s="16">
        <f t="shared" si="16"/>
        <v>1908</v>
      </c>
      <c r="I46" s="11"/>
      <c r="J46" s="12"/>
    </row>
    <row r="47" spans="1:10" ht="15.6" outlineLevel="7" x14ac:dyDescent="0.3">
      <c r="A47" s="19" t="s">
        <v>22</v>
      </c>
      <c r="B47" s="20" t="s">
        <v>0</v>
      </c>
      <c r="C47" s="20" t="s">
        <v>37</v>
      </c>
      <c r="D47" s="21" t="s">
        <v>39</v>
      </c>
      <c r="E47" s="20" t="s">
        <v>23</v>
      </c>
      <c r="F47" s="16">
        <v>2041</v>
      </c>
      <c r="G47" s="17">
        <v>2143</v>
      </c>
      <c r="H47" s="17">
        <v>1908</v>
      </c>
      <c r="I47" s="11"/>
      <c r="J47" s="12"/>
    </row>
    <row r="48" spans="1:10" ht="31.2" outlineLevel="2" x14ac:dyDescent="0.3">
      <c r="A48" s="19" t="s">
        <v>40</v>
      </c>
      <c r="B48" s="20" t="s">
        <v>0</v>
      </c>
      <c r="C48" s="20" t="s">
        <v>41</v>
      </c>
      <c r="D48" s="21" t="s">
        <v>2</v>
      </c>
      <c r="E48" s="20" t="s">
        <v>3</v>
      </c>
      <c r="F48" s="16">
        <f t="shared" ref="F48:G50" si="17">F49</f>
        <v>10002140</v>
      </c>
      <c r="G48" s="16">
        <f t="shared" si="17"/>
        <v>9065240</v>
      </c>
      <c r="H48" s="16">
        <f t="shared" ref="H48" si="18">H49</f>
        <v>8014710</v>
      </c>
      <c r="I48" s="11"/>
      <c r="J48" s="12"/>
    </row>
    <row r="49" spans="1:10" ht="15.6" outlineLevel="3" x14ac:dyDescent="0.3">
      <c r="A49" s="19" t="s">
        <v>8</v>
      </c>
      <c r="B49" s="20" t="s">
        <v>0</v>
      </c>
      <c r="C49" s="20" t="s">
        <v>41</v>
      </c>
      <c r="D49" s="21" t="s">
        <v>9</v>
      </c>
      <c r="E49" s="20" t="s">
        <v>3</v>
      </c>
      <c r="F49" s="16">
        <f t="shared" si="17"/>
        <v>10002140</v>
      </c>
      <c r="G49" s="16">
        <f t="shared" si="17"/>
        <v>9065240</v>
      </c>
      <c r="H49" s="16">
        <f t="shared" ref="H49" si="19">H50</f>
        <v>8014710</v>
      </c>
      <c r="I49" s="11"/>
      <c r="J49" s="12"/>
    </row>
    <row r="50" spans="1:10" ht="24.75" customHeight="1" outlineLevel="4" x14ac:dyDescent="0.3">
      <c r="A50" s="19" t="s">
        <v>10</v>
      </c>
      <c r="B50" s="20" t="s">
        <v>0</v>
      </c>
      <c r="C50" s="20" t="s">
        <v>41</v>
      </c>
      <c r="D50" s="21" t="s">
        <v>11</v>
      </c>
      <c r="E50" s="20" t="s">
        <v>3</v>
      </c>
      <c r="F50" s="16">
        <f t="shared" si="17"/>
        <v>10002140</v>
      </c>
      <c r="G50" s="16">
        <f t="shared" si="17"/>
        <v>9065240</v>
      </c>
      <c r="H50" s="16">
        <f t="shared" ref="H50" si="20">H51</f>
        <v>8014710</v>
      </c>
      <c r="I50" s="11"/>
      <c r="J50" s="12"/>
    </row>
    <row r="51" spans="1:10" ht="31.2" outlineLevel="5" x14ac:dyDescent="0.3">
      <c r="A51" s="19" t="s">
        <v>24</v>
      </c>
      <c r="B51" s="20" t="s">
        <v>0</v>
      </c>
      <c r="C51" s="20" t="s">
        <v>41</v>
      </c>
      <c r="D51" s="21" t="s">
        <v>25</v>
      </c>
      <c r="E51" s="20" t="s">
        <v>3</v>
      </c>
      <c r="F51" s="16">
        <f>F52+F54</f>
        <v>10002140</v>
      </c>
      <c r="G51" s="16">
        <f>G52+G54</f>
        <v>9065240</v>
      </c>
      <c r="H51" s="16">
        <f t="shared" ref="H51" si="21">H52+H54</f>
        <v>8014710</v>
      </c>
      <c r="I51" s="11"/>
      <c r="J51" s="12"/>
    </row>
    <row r="52" spans="1:10" ht="46.8" outlineLevel="6" x14ac:dyDescent="0.3">
      <c r="A52" s="19" t="s">
        <v>14</v>
      </c>
      <c r="B52" s="20" t="s">
        <v>0</v>
      </c>
      <c r="C52" s="20" t="s">
        <v>41</v>
      </c>
      <c r="D52" s="21" t="s">
        <v>25</v>
      </c>
      <c r="E52" s="20" t="s">
        <v>15</v>
      </c>
      <c r="F52" s="16">
        <f>F53</f>
        <v>8653160</v>
      </c>
      <c r="G52" s="16">
        <f t="shared" ref="G52:H52" si="22">G53</f>
        <v>8628160</v>
      </c>
      <c r="H52" s="16">
        <f t="shared" si="22"/>
        <v>7522920</v>
      </c>
      <c r="I52" s="11"/>
      <c r="J52" s="12"/>
    </row>
    <row r="53" spans="1:10" ht="15.6" outlineLevel="7" x14ac:dyDescent="0.3">
      <c r="A53" s="19" t="s">
        <v>16</v>
      </c>
      <c r="B53" s="20" t="s">
        <v>0</v>
      </c>
      <c r="C53" s="20" t="s">
        <v>41</v>
      </c>
      <c r="D53" s="21" t="s">
        <v>25</v>
      </c>
      <c r="E53" s="20" t="s">
        <v>17</v>
      </c>
      <c r="F53" s="16">
        <v>8653160</v>
      </c>
      <c r="G53" s="17">
        <v>8628160</v>
      </c>
      <c r="H53" s="17">
        <v>7522920</v>
      </c>
      <c r="I53" s="11"/>
      <c r="J53" s="12"/>
    </row>
    <row r="54" spans="1:10" ht="15.6" outlineLevel="6" x14ac:dyDescent="0.3">
      <c r="A54" s="19" t="s">
        <v>20</v>
      </c>
      <c r="B54" s="20" t="s">
        <v>0</v>
      </c>
      <c r="C54" s="20" t="s">
        <v>41</v>
      </c>
      <c r="D54" s="21" t="s">
        <v>25</v>
      </c>
      <c r="E54" s="20" t="s">
        <v>21</v>
      </c>
      <c r="F54" s="16">
        <f>F55</f>
        <v>1348980</v>
      </c>
      <c r="G54" s="16">
        <f t="shared" ref="G54:H54" si="23">G55</f>
        <v>437080</v>
      </c>
      <c r="H54" s="16">
        <f t="shared" si="23"/>
        <v>491790</v>
      </c>
      <c r="I54" s="11"/>
      <c r="J54" s="12"/>
    </row>
    <row r="55" spans="1:10" ht="15.6" outlineLevel="7" x14ac:dyDescent="0.3">
      <c r="A55" s="19" t="s">
        <v>22</v>
      </c>
      <c r="B55" s="20" t="s">
        <v>0</v>
      </c>
      <c r="C55" s="20" t="s">
        <v>41</v>
      </c>
      <c r="D55" s="21" t="s">
        <v>25</v>
      </c>
      <c r="E55" s="20" t="s">
        <v>23</v>
      </c>
      <c r="F55" s="16">
        <v>1348980</v>
      </c>
      <c r="G55" s="17">
        <v>437080</v>
      </c>
      <c r="H55" s="17">
        <v>491790</v>
      </c>
      <c r="I55" s="11"/>
      <c r="J55" s="12"/>
    </row>
    <row r="56" spans="1:10" ht="15.6" outlineLevel="2" x14ac:dyDescent="0.3">
      <c r="A56" s="19" t="s">
        <v>42</v>
      </c>
      <c r="B56" s="20" t="s">
        <v>0</v>
      </c>
      <c r="C56" s="20" t="s">
        <v>43</v>
      </c>
      <c r="D56" s="21" t="s">
        <v>2</v>
      </c>
      <c r="E56" s="20" t="s">
        <v>3</v>
      </c>
      <c r="F56" s="16">
        <f>F57</f>
        <v>2242386.34</v>
      </c>
      <c r="G56" s="16">
        <f t="shared" ref="G56:H56" si="24">G57</f>
        <v>0</v>
      </c>
      <c r="H56" s="16">
        <f t="shared" si="24"/>
        <v>0</v>
      </c>
      <c r="I56" s="11"/>
      <c r="J56" s="12"/>
    </row>
    <row r="57" spans="1:10" ht="15.6" outlineLevel="3" x14ac:dyDescent="0.3">
      <c r="A57" s="19" t="s">
        <v>8</v>
      </c>
      <c r="B57" s="20" t="s">
        <v>0</v>
      </c>
      <c r="C57" s="20" t="s">
        <v>43</v>
      </c>
      <c r="D57" s="21" t="s">
        <v>9</v>
      </c>
      <c r="E57" s="20" t="s">
        <v>3</v>
      </c>
      <c r="F57" s="16">
        <f>F58</f>
        <v>2242386.34</v>
      </c>
      <c r="G57" s="16">
        <f t="shared" ref="G57:H57" si="25">G58</f>
        <v>0</v>
      </c>
      <c r="H57" s="16">
        <f t="shared" si="25"/>
        <v>0</v>
      </c>
      <c r="I57" s="11"/>
      <c r="J57" s="12"/>
    </row>
    <row r="58" spans="1:10" ht="19.5" customHeight="1" outlineLevel="4" x14ac:dyDescent="0.3">
      <c r="A58" s="19" t="s">
        <v>10</v>
      </c>
      <c r="B58" s="20" t="s">
        <v>0</v>
      </c>
      <c r="C58" s="20" t="s">
        <v>43</v>
      </c>
      <c r="D58" s="21" t="s">
        <v>11</v>
      </c>
      <c r="E58" s="20" t="s">
        <v>3</v>
      </c>
      <c r="F58" s="16">
        <f>F59</f>
        <v>2242386.34</v>
      </c>
      <c r="G58" s="16">
        <f t="shared" ref="G58:H58" si="26">G59</f>
        <v>0</v>
      </c>
      <c r="H58" s="16">
        <f t="shared" si="26"/>
        <v>0</v>
      </c>
      <c r="I58" s="11"/>
      <c r="J58" s="12"/>
    </row>
    <row r="59" spans="1:10" ht="19.5" customHeight="1" outlineLevel="5" x14ac:dyDescent="0.3">
      <c r="A59" s="19" t="s">
        <v>44</v>
      </c>
      <c r="B59" s="20" t="s">
        <v>0</v>
      </c>
      <c r="C59" s="20" t="s">
        <v>43</v>
      </c>
      <c r="D59" s="21" t="s">
        <v>45</v>
      </c>
      <c r="E59" s="20" t="s">
        <v>3</v>
      </c>
      <c r="F59" s="16">
        <f>F60</f>
        <v>2242386.34</v>
      </c>
      <c r="G59" s="16">
        <f t="shared" ref="G59:H59" si="27">G60</f>
        <v>0</v>
      </c>
      <c r="H59" s="16">
        <f t="shared" si="27"/>
        <v>0</v>
      </c>
      <c r="I59" s="11"/>
      <c r="J59" s="12"/>
    </row>
    <row r="60" spans="1:10" ht="22.5" customHeight="1" outlineLevel="6" x14ac:dyDescent="0.3">
      <c r="A60" s="19" t="s">
        <v>30</v>
      </c>
      <c r="B60" s="20" t="s">
        <v>0</v>
      </c>
      <c r="C60" s="20" t="s">
        <v>43</v>
      </c>
      <c r="D60" s="21" t="s">
        <v>45</v>
      </c>
      <c r="E60" s="20" t="s">
        <v>31</v>
      </c>
      <c r="F60" s="16">
        <f>F61</f>
        <v>2242386.34</v>
      </c>
      <c r="G60" s="16">
        <f t="shared" ref="G60:H60" si="28">G61</f>
        <v>0</v>
      </c>
      <c r="H60" s="16">
        <f t="shared" si="28"/>
        <v>0</v>
      </c>
      <c r="I60" s="11"/>
      <c r="J60" s="12"/>
    </row>
    <row r="61" spans="1:10" ht="22.5" customHeight="1" outlineLevel="7" x14ac:dyDescent="0.3">
      <c r="A61" s="19" t="s">
        <v>46</v>
      </c>
      <c r="B61" s="20" t="s">
        <v>0</v>
      </c>
      <c r="C61" s="20" t="s">
        <v>43</v>
      </c>
      <c r="D61" s="21" t="s">
        <v>45</v>
      </c>
      <c r="E61" s="20" t="s">
        <v>47</v>
      </c>
      <c r="F61" s="16">
        <v>2242386.34</v>
      </c>
      <c r="G61" s="17">
        <v>0</v>
      </c>
      <c r="H61" s="17">
        <v>0</v>
      </c>
      <c r="I61" s="11"/>
      <c r="J61" s="12"/>
    </row>
    <row r="62" spans="1:10" ht="22.5" customHeight="1" outlineLevel="2" x14ac:dyDescent="0.3">
      <c r="A62" s="19" t="s">
        <v>48</v>
      </c>
      <c r="B62" s="20" t="s">
        <v>0</v>
      </c>
      <c r="C62" s="20" t="s">
        <v>49</v>
      </c>
      <c r="D62" s="21" t="s">
        <v>2</v>
      </c>
      <c r="E62" s="20" t="s">
        <v>3</v>
      </c>
      <c r="F62" s="16">
        <f>F63+F72+F89+F77</f>
        <v>46212469.420000002</v>
      </c>
      <c r="G62" s="16">
        <f t="shared" ref="G62:H62" si="29">G63+G72+G89+G77</f>
        <v>39550219.549999997</v>
      </c>
      <c r="H62" s="16">
        <f t="shared" si="29"/>
        <v>36183909</v>
      </c>
      <c r="I62" s="11"/>
      <c r="J62" s="12"/>
    </row>
    <row r="63" spans="1:10" ht="36.75" customHeight="1" outlineLevel="3" x14ac:dyDescent="0.3">
      <c r="A63" s="19" t="s">
        <v>447</v>
      </c>
      <c r="B63" s="20" t="s">
        <v>0</v>
      </c>
      <c r="C63" s="20" t="s">
        <v>49</v>
      </c>
      <c r="D63" s="21" t="s">
        <v>50</v>
      </c>
      <c r="E63" s="20" t="s">
        <v>3</v>
      </c>
      <c r="F63" s="16">
        <f>F64+F68</f>
        <v>23000</v>
      </c>
      <c r="G63" s="17">
        <v>0</v>
      </c>
      <c r="H63" s="17">
        <v>0</v>
      </c>
      <c r="I63" s="11"/>
      <c r="J63" s="12"/>
    </row>
    <row r="64" spans="1:10" ht="18.75" customHeight="1" outlineLevel="4" x14ac:dyDescent="0.3">
      <c r="A64" s="19" t="s">
        <v>51</v>
      </c>
      <c r="B64" s="20" t="s">
        <v>0</v>
      </c>
      <c r="C64" s="20" t="s">
        <v>49</v>
      </c>
      <c r="D64" s="21" t="s">
        <v>52</v>
      </c>
      <c r="E64" s="20" t="s">
        <v>3</v>
      </c>
      <c r="F64" s="16">
        <f>F65</f>
        <v>3000</v>
      </c>
      <c r="G64" s="17">
        <v>0</v>
      </c>
      <c r="H64" s="17">
        <v>0</v>
      </c>
      <c r="I64" s="11"/>
      <c r="J64" s="12"/>
    </row>
    <row r="65" spans="1:10" ht="35.25" customHeight="1" outlineLevel="5" x14ac:dyDescent="0.3">
      <c r="A65" s="19" t="s">
        <v>437</v>
      </c>
      <c r="B65" s="20" t="s">
        <v>0</v>
      </c>
      <c r="C65" s="20" t="s">
        <v>49</v>
      </c>
      <c r="D65" s="21">
        <v>4600104203</v>
      </c>
      <c r="E65" s="20" t="s">
        <v>3</v>
      </c>
      <c r="F65" s="16">
        <f>F66</f>
        <v>3000</v>
      </c>
      <c r="G65" s="17">
        <v>0</v>
      </c>
      <c r="H65" s="17">
        <v>0</v>
      </c>
      <c r="I65" s="11"/>
      <c r="J65" s="12"/>
    </row>
    <row r="66" spans="1:10" ht="15.6" outlineLevel="6" x14ac:dyDescent="0.3">
      <c r="A66" s="19" t="s">
        <v>20</v>
      </c>
      <c r="B66" s="20" t="s">
        <v>0</v>
      </c>
      <c r="C66" s="20" t="s">
        <v>49</v>
      </c>
      <c r="D66" s="21">
        <v>4600104203</v>
      </c>
      <c r="E66" s="20" t="s">
        <v>21</v>
      </c>
      <c r="F66" s="16">
        <f>F67</f>
        <v>3000</v>
      </c>
      <c r="G66" s="17">
        <v>0</v>
      </c>
      <c r="H66" s="17">
        <v>0</v>
      </c>
      <c r="I66" s="11"/>
      <c r="J66" s="12"/>
    </row>
    <row r="67" spans="1:10" ht="15.6" outlineLevel="7" x14ac:dyDescent="0.3">
      <c r="A67" s="19" t="s">
        <v>22</v>
      </c>
      <c r="B67" s="20" t="s">
        <v>0</v>
      </c>
      <c r="C67" s="20" t="s">
        <v>49</v>
      </c>
      <c r="D67" s="21">
        <v>4600104203</v>
      </c>
      <c r="E67" s="20" t="s">
        <v>23</v>
      </c>
      <c r="F67" s="16">
        <v>3000</v>
      </c>
      <c r="G67" s="17"/>
      <c r="H67" s="17"/>
      <c r="I67" s="11"/>
      <c r="J67" s="12"/>
    </row>
    <row r="68" spans="1:10" ht="31.2" outlineLevel="7" x14ac:dyDescent="0.3">
      <c r="A68" s="19" t="s">
        <v>53</v>
      </c>
      <c r="B68" s="20" t="s">
        <v>0</v>
      </c>
      <c r="C68" s="20" t="s">
        <v>49</v>
      </c>
      <c r="D68" s="21">
        <v>4600300000</v>
      </c>
      <c r="E68" s="20" t="s">
        <v>3</v>
      </c>
      <c r="F68" s="16">
        <f>F69</f>
        <v>20000</v>
      </c>
      <c r="G68" s="17">
        <v>0</v>
      </c>
      <c r="H68" s="17">
        <v>0</v>
      </c>
      <c r="I68" s="11"/>
      <c r="J68" s="12"/>
    </row>
    <row r="69" spans="1:10" ht="46.8" outlineLevel="7" x14ac:dyDescent="0.3">
      <c r="A69" s="19" t="s">
        <v>438</v>
      </c>
      <c r="B69" s="20" t="s">
        <v>0</v>
      </c>
      <c r="C69" s="20" t="s">
        <v>49</v>
      </c>
      <c r="D69" s="21">
        <v>4600346001</v>
      </c>
      <c r="E69" s="20" t="s">
        <v>3</v>
      </c>
      <c r="F69" s="16">
        <f>F70</f>
        <v>20000</v>
      </c>
      <c r="G69" s="17">
        <v>0</v>
      </c>
      <c r="H69" s="17">
        <v>0</v>
      </c>
      <c r="I69" s="11"/>
      <c r="J69" s="12"/>
    </row>
    <row r="70" spans="1:10" ht="15.6" outlineLevel="7" x14ac:dyDescent="0.3">
      <c r="A70" s="19" t="s">
        <v>20</v>
      </c>
      <c r="B70" s="20" t="s">
        <v>0</v>
      </c>
      <c r="C70" s="20" t="s">
        <v>49</v>
      </c>
      <c r="D70" s="21">
        <v>4600346001</v>
      </c>
      <c r="E70" s="20" t="s">
        <v>21</v>
      </c>
      <c r="F70" s="16">
        <f>F71</f>
        <v>20000</v>
      </c>
      <c r="G70" s="17">
        <v>0</v>
      </c>
      <c r="H70" s="17">
        <v>0</v>
      </c>
      <c r="I70" s="11"/>
      <c r="J70" s="12"/>
    </row>
    <row r="71" spans="1:10" ht="15.6" outlineLevel="7" x14ac:dyDescent="0.3">
      <c r="A71" s="19" t="s">
        <v>22</v>
      </c>
      <c r="B71" s="20" t="s">
        <v>0</v>
      </c>
      <c r="C71" s="20" t="s">
        <v>49</v>
      </c>
      <c r="D71" s="21">
        <v>4600346001</v>
      </c>
      <c r="E71" s="20" t="s">
        <v>23</v>
      </c>
      <c r="F71" s="16">
        <v>20000</v>
      </c>
      <c r="G71" s="17"/>
      <c r="H71" s="17"/>
      <c r="I71" s="11"/>
      <c r="J71" s="12"/>
    </row>
    <row r="72" spans="1:10" ht="31.2" outlineLevel="3" x14ac:dyDescent="0.3">
      <c r="A72" s="19" t="s">
        <v>54</v>
      </c>
      <c r="B72" s="20" t="s">
        <v>0</v>
      </c>
      <c r="C72" s="20" t="s">
        <v>49</v>
      </c>
      <c r="D72" s="21" t="s">
        <v>55</v>
      </c>
      <c r="E72" s="20" t="s">
        <v>3</v>
      </c>
      <c r="F72" s="16">
        <f>F73</f>
        <v>465608.46</v>
      </c>
      <c r="G72" s="16">
        <f t="shared" ref="G72:H72" si="30">G73</f>
        <v>0</v>
      </c>
      <c r="H72" s="16">
        <f t="shared" si="30"/>
        <v>0</v>
      </c>
      <c r="I72" s="11"/>
      <c r="J72" s="12"/>
    </row>
    <row r="73" spans="1:10" ht="69.75" customHeight="1" outlineLevel="4" x14ac:dyDescent="0.3">
      <c r="A73" s="19" t="s">
        <v>356</v>
      </c>
      <c r="B73" s="20" t="s">
        <v>0</v>
      </c>
      <c r="C73" s="20" t="s">
        <v>49</v>
      </c>
      <c r="D73" s="21" t="s">
        <v>56</v>
      </c>
      <c r="E73" s="20" t="s">
        <v>3</v>
      </c>
      <c r="F73" s="16">
        <f>F74</f>
        <v>465608.46</v>
      </c>
      <c r="G73" s="16">
        <f t="shared" ref="G73:H73" si="31">G74</f>
        <v>0</v>
      </c>
      <c r="H73" s="16">
        <f t="shared" si="31"/>
        <v>0</v>
      </c>
      <c r="I73" s="11"/>
      <c r="J73" s="12"/>
    </row>
    <row r="74" spans="1:10" ht="62.4" outlineLevel="5" x14ac:dyDescent="0.3">
      <c r="A74" s="19" t="s">
        <v>367</v>
      </c>
      <c r="B74" s="20" t="s">
        <v>0</v>
      </c>
      <c r="C74" s="20" t="s">
        <v>49</v>
      </c>
      <c r="D74" s="21">
        <v>6300155180</v>
      </c>
      <c r="E74" s="20" t="s">
        <v>3</v>
      </c>
      <c r="F74" s="16">
        <f>F75</f>
        <v>465608.46</v>
      </c>
      <c r="G74" s="16">
        <f t="shared" ref="G74:H74" si="32">G75</f>
        <v>0</v>
      </c>
      <c r="H74" s="16">
        <f t="shared" si="32"/>
        <v>0</v>
      </c>
      <c r="I74" s="11"/>
      <c r="J74" s="12"/>
    </row>
    <row r="75" spans="1:10" ht="31.2" outlineLevel="6" x14ac:dyDescent="0.3">
      <c r="A75" s="19" t="s">
        <v>57</v>
      </c>
      <c r="B75" s="20" t="s">
        <v>0</v>
      </c>
      <c r="C75" s="20" t="s">
        <v>49</v>
      </c>
      <c r="D75" s="21">
        <v>6300155180</v>
      </c>
      <c r="E75" s="20" t="s">
        <v>58</v>
      </c>
      <c r="F75" s="16">
        <f>F76</f>
        <v>465608.46</v>
      </c>
      <c r="G75" s="16">
        <f t="shared" ref="G75:H75" si="33">G76</f>
        <v>0</v>
      </c>
      <c r="H75" s="16">
        <f t="shared" si="33"/>
        <v>0</v>
      </c>
      <c r="I75" s="11"/>
      <c r="J75" s="12"/>
    </row>
    <row r="76" spans="1:10" ht="31.2" outlineLevel="7" x14ac:dyDescent="0.3">
      <c r="A76" s="19" t="s">
        <v>59</v>
      </c>
      <c r="B76" s="20" t="s">
        <v>0</v>
      </c>
      <c r="C76" s="20" t="s">
        <v>49</v>
      </c>
      <c r="D76" s="21">
        <v>6300155180</v>
      </c>
      <c r="E76" s="20" t="s">
        <v>60</v>
      </c>
      <c r="F76" s="16">
        <v>465608.46</v>
      </c>
      <c r="G76" s="17">
        <v>0</v>
      </c>
      <c r="H76" s="17">
        <v>0</v>
      </c>
      <c r="I76" s="11"/>
      <c r="J76" s="12"/>
    </row>
    <row r="77" spans="1:10" ht="47.25" customHeight="1" outlineLevel="7" x14ac:dyDescent="0.3">
      <c r="A77" s="36" t="s">
        <v>431</v>
      </c>
      <c r="B77" s="20" t="s">
        <v>0</v>
      </c>
      <c r="C77" s="20" t="s">
        <v>49</v>
      </c>
      <c r="D77" s="21">
        <v>7100000000</v>
      </c>
      <c r="E77" s="20" t="s">
        <v>3</v>
      </c>
      <c r="F77" s="16">
        <f>F78+F82</f>
        <v>151380</v>
      </c>
      <c r="G77" s="17">
        <v>0</v>
      </c>
      <c r="H77" s="17">
        <v>0</v>
      </c>
      <c r="I77" s="11"/>
      <c r="J77" s="12"/>
    </row>
    <row r="78" spans="1:10" ht="66.75" customHeight="1" outlineLevel="7" x14ac:dyDescent="0.3">
      <c r="A78" s="19" t="s">
        <v>432</v>
      </c>
      <c r="B78" s="20" t="s">
        <v>0</v>
      </c>
      <c r="C78" s="20" t="s">
        <v>49</v>
      </c>
      <c r="D78" s="21">
        <v>7100100000</v>
      </c>
      <c r="E78" s="20" t="s">
        <v>3</v>
      </c>
      <c r="F78" s="16">
        <f>F79</f>
        <v>7500</v>
      </c>
      <c r="G78" s="17">
        <v>0</v>
      </c>
      <c r="H78" s="17">
        <v>0</v>
      </c>
      <c r="I78" s="11"/>
      <c r="J78" s="12"/>
    </row>
    <row r="79" spans="1:10" ht="53.25" customHeight="1" outlineLevel="7" x14ac:dyDescent="0.3">
      <c r="A79" s="19" t="s">
        <v>433</v>
      </c>
      <c r="B79" s="20" t="s">
        <v>0</v>
      </c>
      <c r="C79" s="20" t="s">
        <v>49</v>
      </c>
      <c r="D79" s="21">
        <v>7100107110</v>
      </c>
      <c r="E79" s="20" t="s">
        <v>3</v>
      </c>
      <c r="F79" s="16">
        <f>F80</f>
        <v>7500</v>
      </c>
      <c r="G79" s="17">
        <v>0</v>
      </c>
      <c r="H79" s="17">
        <v>0</v>
      </c>
      <c r="I79" s="11"/>
      <c r="J79" s="12"/>
    </row>
    <row r="80" spans="1:10" ht="15.6" outlineLevel="7" x14ac:dyDescent="0.3">
      <c r="A80" s="19" t="s">
        <v>20</v>
      </c>
      <c r="B80" s="20" t="s">
        <v>0</v>
      </c>
      <c r="C80" s="20" t="s">
        <v>49</v>
      </c>
      <c r="D80" s="21">
        <v>7100107110</v>
      </c>
      <c r="E80" s="20" t="s">
        <v>21</v>
      </c>
      <c r="F80" s="16">
        <v>7500</v>
      </c>
      <c r="G80" s="17">
        <v>0</v>
      </c>
      <c r="H80" s="17">
        <v>0</v>
      </c>
      <c r="I80" s="11"/>
      <c r="J80" s="12"/>
    </row>
    <row r="81" spans="1:10" ht="15.6" outlineLevel="7" x14ac:dyDescent="0.3">
      <c r="A81" s="19" t="s">
        <v>22</v>
      </c>
      <c r="B81" s="20" t="s">
        <v>0</v>
      </c>
      <c r="C81" s="20" t="s">
        <v>49</v>
      </c>
      <c r="D81" s="21">
        <v>7100107110</v>
      </c>
      <c r="E81" s="20" t="s">
        <v>23</v>
      </c>
      <c r="F81" s="16">
        <v>7500</v>
      </c>
      <c r="G81" s="17">
        <v>0</v>
      </c>
      <c r="H81" s="17">
        <v>0</v>
      </c>
      <c r="I81" s="11"/>
      <c r="J81" s="12"/>
    </row>
    <row r="82" spans="1:10" ht="46.8" outlineLevel="7" x14ac:dyDescent="0.3">
      <c r="A82" s="19" t="s">
        <v>434</v>
      </c>
      <c r="B82" s="20" t="s">
        <v>0</v>
      </c>
      <c r="C82" s="20" t="s">
        <v>49</v>
      </c>
      <c r="D82" s="21">
        <v>7100200000</v>
      </c>
      <c r="E82" s="20" t="s">
        <v>3</v>
      </c>
      <c r="F82" s="16">
        <f>F83+F86</f>
        <v>143880</v>
      </c>
      <c r="G82" s="17">
        <v>0</v>
      </c>
      <c r="H82" s="17">
        <v>0</v>
      </c>
      <c r="I82" s="11"/>
      <c r="J82" s="12"/>
    </row>
    <row r="83" spans="1:10" ht="31.2" outlineLevel="7" x14ac:dyDescent="0.3">
      <c r="A83" s="19" t="s">
        <v>435</v>
      </c>
      <c r="B83" s="20" t="s">
        <v>0</v>
      </c>
      <c r="C83" s="20" t="s">
        <v>49</v>
      </c>
      <c r="D83" s="21">
        <v>7100207120</v>
      </c>
      <c r="E83" s="20" t="s">
        <v>3</v>
      </c>
      <c r="F83" s="16">
        <f>F84</f>
        <v>71940</v>
      </c>
      <c r="G83" s="17">
        <v>0</v>
      </c>
      <c r="H83" s="17">
        <v>0</v>
      </c>
      <c r="I83" s="11"/>
      <c r="J83" s="12"/>
    </row>
    <row r="84" spans="1:10" ht="15.6" outlineLevel="7" x14ac:dyDescent="0.3">
      <c r="A84" s="19" t="s">
        <v>20</v>
      </c>
      <c r="B84" s="20" t="s">
        <v>0</v>
      </c>
      <c r="C84" s="20" t="s">
        <v>49</v>
      </c>
      <c r="D84" s="21">
        <v>7100207120</v>
      </c>
      <c r="E84" s="22">
        <v>200</v>
      </c>
      <c r="F84" s="16">
        <f>F85</f>
        <v>71940</v>
      </c>
      <c r="G84" s="17">
        <v>0</v>
      </c>
      <c r="H84" s="17">
        <v>0</v>
      </c>
      <c r="I84" s="11"/>
      <c r="J84" s="12"/>
    </row>
    <row r="85" spans="1:10" ht="15.6" outlineLevel="7" x14ac:dyDescent="0.3">
      <c r="A85" s="19" t="s">
        <v>22</v>
      </c>
      <c r="B85" s="20" t="s">
        <v>0</v>
      </c>
      <c r="C85" s="20" t="s">
        <v>49</v>
      </c>
      <c r="D85" s="21">
        <v>7100207120</v>
      </c>
      <c r="E85" s="22">
        <v>240</v>
      </c>
      <c r="F85" s="16">
        <v>71940</v>
      </c>
      <c r="G85" s="17">
        <v>0</v>
      </c>
      <c r="H85" s="17">
        <v>0</v>
      </c>
      <c r="I85" s="11"/>
      <c r="J85" s="12"/>
    </row>
    <row r="86" spans="1:10" ht="31.2" outlineLevel="7" x14ac:dyDescent="0.3">
      <c r="A86" s="19" t="s">
        <v>436</v>
      </c>
      <c r="B86" s="20" t="s">
        <v>0</v>
      </c>
      <c r="C86" s="20" t="s">
        <v>49</v>
      </c>
      <c r="D86" s="21">
        <v>7100207121</v>
      </c>
      <c r="E86" s="20" t="s">
        <v>3</v>
      </c>
      <c r="F86" s="16">
        <f>F87</f>
        <v>71940</v>
      </c>
      <c r="G86" s="17">
        <v>0</v>
      </c>
      <c r="H86" s="17">
        <v>0</v>
      </c>
      <c r="I86" s="11"/>
      <c r="J86" s="12"/>
    </row>
    <row r="87" spans="1:10" ht="15.6" outlineLevel="7" x14ac:dyDescent="0.3">
      <c r="A87" s="19" t="s">
        <v>20</v>
      </c>
      <c r="B87" s="20" t="s">
        <v>0</v>
      </c>
      <c r="C87" s="20" t="s">
        <v>49</v>
      </c>
      <c r="D87" s="21">
        <v>7100207121</v>
      </c>
      <c r="E87" s="22">
        <v>200</v>
      </c>
      <c r="F87" s="16">
        <f>F88</f>
        <v>71940</v>
      </c>
      <c r="G87" s="17">
        <v>0</v>
      </c>
      <c r="H87" s="17">
        <v>0</v>
      </c>
      <c r="I87" s="11"/>
      <c r="J87" s="12"/>
    </row>
    <row r="88" spans="1:10" ht="15.6" outlineLevel="7" x14ac:dyDescent="0.3">
      <c r="A88" s="19" t="s">
        <v>22</v>
      </c>
      <c r="B88" s="20" t="s">
        <v>0</v>
      </c>
      <c r="C88" s="20" t="s">
        <v>49</v>
      </c>
      <c r="D88" s="21">
        <v>7100207121</v>
      </c>
      <c r="E88" s="22">
        <v>240</v>
      </c>
      <c r="F88" s="16">
        <v>71940</v>
      </c>
      <c r="G88" s="17">
        <v>0</v>
      </c>
      <c r="H88" s="17">
        <v>0</v>
      </c>
      <c r="I88" s="11"/>
      <c r="J88" s="12"/>
    </row>
    <row r="89" spans="1:10" ht="15.6" outlineLevel="3" x14ac:dyDescent="0.3">
      <c r="A89" s="19" t="s">
        <v>8</v>
      </c>
      <c r="B89" s="20" t="s">
        <v>0</v>
      </c>
      <c r="C89" s="20" t="s">
        <v>49</v>
      </c>
      <c r="D89" s="21" t="s">
        <v>9</v>
      </c>
      <c r="E89" s="20" t="s">
        <v>3</v>
      </c>
      <c r="F89" s="16">
        <f>F90</f>
        <v>45572480.960000001</v>
      </c>
      <c r="G89" s="16">
        <f>G90</f>
        <v>39550219.549999997</v>
      </c>
      <c r="H89" s="16">
        <f t="shared" ref="H89" si="34">H90</f>
        <v>36183909</v>
      </c>
      <c r="I89" s="11"/>
      <c r="J89" s="12"/>
    </row>
    <row r="90" spans="1:10" ht="22.5" customHeight="1" outlineLevel="4" x14ac:dyDescent="0.3">
      <c r="A90" s="19" t="s">
        <v>10</v>
      </c>
      <c r="B90" s="20" t="s">
        <v>0</v>
      </c>
      <c r="C90" s="20" t="s">
        <v>49</v>
      </c>
      <c r="D90" s="21" t="s">
        <v>11</v>
      </c>
      <c r="E90" s="20" t="s">
        <v>3</v>
      </c>
      <c r="F90" s="16">
        <f>F91+F96+F103+F109+F114+F119+F124+F127+F132+F106</f>
        <v>45572480.960000001</v>
      </c>
      <c r="G90" s="16">
        <f>G91+G96+G103+G109+G114+G119+G124+G127+G132+G106</f>
        <v>39550219.549999997</v>
      </c>
      <c r="H90" s="16">
        <f t="shared" ref="H90" si="35">H91+H96+H103+H109+H114+H119+H124+H127+H132+H106</f>
        <v>36183909</v>
      </c>
      <c r="I90" s="11"/>
      <c r="J90" s="12"/>
    </row>
    <row r="91" spans="1:10" ht="35.25" customHeight="1" outlineLevel="5" x14ac:dyDescent="0.3">
      <c r="A91" s="19" t="s">
        <v>448</v>
      </c>
      <c r="B91" s="20" t="s">
        <v>0</v>
      </c>
      <c r="C91" s="20" t="s">
        <v>49</v>
      </c>
      <c r="D91" s="21" t="s">
        <v>61</v>
      </c>
      <c r="E91" s="22" t="s">
        <v>3</v>
      </c>
      <c r="F91" s="16">
        <f>F92+F94</f>
        <v>1748296.96</v>
      </c>
      <c r="G91" s="16">
        <f>G92+G94</f>
        <v>612280.55000000005</v>
      </c>
      <c r="H91" s="16">
        <f>H92+H94</f>
        <v>688890</v>
      </c>
      <c r="I91" s="11"/>
      <c r="J91" s="12"/>
    </row>
    <row r="92" spans="1:10" ht="15.6" outlineLevel="6" x14ac:dyDescent="0.3">
      <c r="A92" s="19" t="s">
        <v>20</v>
      </c>
      <c r="B92" s="20" t="s">
        <v>0</v>
      </c>
      <c r="C92" s="20" t="s">
        <v>49</v>
      </c>
      <c r="D92" s="21" t="s">
        <v>61</v>
      </c>
      <c r="E92" s="22" t="s">
        <v>21</v>
      </c>
      <c r="F92" s="16">
        <f>F93</f>
        <v>1698396.96</v>
      </c>
      <c r="G92" s="16">
        <f t="shared" ref="G92:H92" si="36">G93</f>
        <v>573580</v>
      </c>
      <c r="H92" s="16">
        <f t="shared" si="36"/>
        <v>645380</v>
      </c>
      <c r="I92" s="11"/>
      <c r="J92" s="12"/>
    </row>
    <row r="93" spans="1:10" ht="15.6" outlineLevel="7" x14ac:dyDescent="0.3">
      <c r="A93" s="19" t="s">
        <v>22</v>
      </c>
      <c r="B93" s="20" t="s">
        <v>0</v>
      </c>
      <c r="C93" s="20" t="s">
        <v>49</v>
      </c>
      <c r="D93" s="21" t="s">
        <v>61</v>
      </c>
      <c r="E93" s="22" t="s">
        <v>23</v>
      </c>
      <c r="F93" s="16">
        <v>1698396.96</v>
      </c>
      <c r="G93" s="17">
        <v>573580</v>
      </c>
      <c r="H93" s="17">
        <v>645380</v>
      </c>
      <c r="I93" s="11"/>
      <c r="J93" s="12"/>
    </row>
    <row r="94" spans="1:10" ht="15.6" outlineLevel="7" x14ac:dyDescent="0.3">
      <c r="A94" s="19" t="s">
        <v>30</v>
      </c>
      <c r="B94" s="20" t="s">
        <v>0</v>
      </c>
      <c r="C94" s="20" t="s">
        <v>49</v>
      </c>
      <c r="D94" s="21" t="s">
        <v>61</v>
      </c>
      <c r="E94" s="22" t="s">
        <v>31</v>
      </c>
      <c r="F94" s="16">
        <f>F95</f>
        <v>49900</v>
      </c>
      <c r="G94" s="16">
        <f>G95</f>
        <v>38700.550000000003</v>
      </c>
      <c r="H94" s="16">
        <f>H95</f>
        <v>43510</v>
      </c>
      <c r="I94" s="11"/>
      <c r="J94" s="12"/>
    </row>
    <row r="95" spans="1:10" ht="15.6" outlineLevel="7" x14ac:dyDescent="0.3">
      <c r="A95" s="19" t="s">
        <v>32</v>
      </c>
      <c r="B95" s="20" t="s">
        <v>0</v>
      </c>
      <c r="C95" s="20" t="s">
        <v>49</v>
      </c>
      <c r="D95" s="21" t="s">
        <v>61</v>
      </c>
      <c r="E95" s="22" t="s">
        <v>33</v>
      </c>
      <c r="F95" s="16">
        <v>49900</v>
      </c>
      <c r="G95" s="17">
        <v>38700.550000000003</v>
      </c>
      <c r="H95" s="17">
        <v>43510</v>
      </c>
      <c r="I95" s="11"/>
      <c r="J95" s="12"/>
    </row>
    <row r="96" spans="1:10" ht="63" customHeight="1" outlineLevel="5" x14ac:dyDescent="0.3">
      <c r="A96" s="19" t="s">
        <v>471</v>
      </c>
      <c r="B96" s="20" t="s">
        <v>0</v>
      </c>
      <c r="C96" s="20" t="s">
        <v>49</v>
      </c>
      <c r="D96" s="21" t="s">
        <v>66</v>
      </c>
      <c r="E96" s="22" t="s">
        <v>3</v>
      </c>
      <c r="F96" s="16">
        <f>F97+F99+F101</f>
        <v>29744227</v>
      </c>
      <c r="G96" s="16">
        <f>G97+G99+G101</f>
        <v>25957060</v>
      </c>
      <c r="H96" s="16">
        <f>H97+H99+H101</f>
        <v>23206850</v>
      </c>
      <c r="I96" s="11"/>
      <c r="J96" s="12"/>
    </row>
    <row r="97" spans="1:10" ht="46.8" outlineLevel="6" x14ac:dyDescent="0.3">
      <c r="A97" s="19" t="s">
        <v>312</v>
      </c>
      <c r="B97" s="20" t="s">
        <v>0</v>
      </c>
      <c r="C97" s="20" t="s">
        <v>49</v>
      </c>
      <c r="D97" s="21" t="s">
        <v>66</v>
      </c>
      <c r="E97" s="22" t="s">
        <v>15</v>
      </c>
      <c r="F97" s="16">
        <f>F98</f>
        <v>24580140</v>
      </c>
      <c r="G97" s="16">
        <f t="shared" ref="G97:H97" si="37">G98</f>
        <v>23687580</v>
      </c>
      <c r="H97" s="16">
        <f t="shared" si="37"/>
        <v>20653280</v>
      </c>
      <c r="I97" s="11"/>
      <c r="J97" s="12"/>
    </row>
    <row r="98" spans="1:10" ht="15.6" outlineLevel="7" x14ac:dyDescent="0.3">
      <c r="A98" s="19" t="s">
        <v>67</v>
      </c>
      <c r="B98" s="20" t="s">
        <v>0</v>
      </c>
      <c r="C98" s="20" t="s">
        <v>49</v>
      </c>
      <c r="D98" s="21" t="s">
        <v>66</v>
      </c>
      <c r="E98" s="20" t="s">
        <v>68</v>
      </c>
      <c r="F98" s="16">
        <v>24580140</v>
      </c>
      <c r="G98" s="17">
        <v>23687580</v>
      </c>
      <c r="H98" s="17">
        <v>20653280</v>
      </c>
      <c r="I98" s="11"/>
      <c r="J98" s="12"/>
    </row>
    <row r="99" spans="1:10" ht="15.6" outlineLevel="6" x14ac:dyDescent="0.3">
      <c r="A99" s="19" t="s">
        <v>20</v>
      </c>
      <c r="B99" s="20" t="s">
        <v>0</v>
      </c>
      <c r="C99" s="20" t="s">
        <v>49</v>
      </c>
      <c r="D99" s="21" t="s">
        <v>66</v>
      </c>
      <c r="E99" s="20" t="s">
        <v>21</v>
      </c>
      <c r="F99" s="16">
        <f>F100</f>
        <v>5158587</v>
      </c>
      <c r="G99" s="16">
        <f t="shared" ref="G99:H99" si="38">G100</f>
        <v>2265230</v>
      </c>
      <c r="H99" s="16">
        <f t="shared" si="38"/>
        <v>2548770</v>
      </c>
      <c r="I99" s="11"/>
      <c r="J99" s="12"/>
    </row>
    <row r="100" spans="1:10" ht="15.6" outlineLevel="7" x14ac:dyDescent="0.3">
      <c r="A100" s="19" t="s">
        <v>22</v>
      </c>
      <c r="B100" s="20" t="s">
        <v>0</v>
      </c>
      <c r="C100" s="20" t="s">
        <v>49</v>
      </c>
      <c r="D100" s="21" t="s">
        <v>66</v>
      </c>
      <c r="E100" s="20" t="s">
        <v>23</v>
      </c>
      <c r="F100" s="16">
        <v>5158587</v>
      </c>
      <c r="G100" s="17">
        <v>2265230</v>
      </c>
      <c r="H100" s="17">
        <v>2548770</v>
      </c>
      <c r="I100" s="11"/>
      <c r="J100" s="12"/>
    </row>
    <row r="101" spans="1:10" ht="15.6" outlineLevel="7" x14ac:dyDescent="0.3">
      <c r="A101" s="19" t="s">
        <v>30</v>
      </c>
      <c r="B101" s="20" t="s">
        <v>0</v>
      </c>
      <c r="C101" s="20" t="s">
        <v>49</v>
      </c>
      <c r="D101" s="21" t="s">
        <v>66</v>
      </c>
      <c r="E101" s="20" t="s">
        <v>31</v>
      </c>
      <c r="F101" s="16">
        <f>F102</f>
        <v>5500</v>
      </c>
      <c r="G101" s="16">
        <f>G102</f>
        <v>4250</v>
      </c>
      <c r="H101" s="16">
        <f>H102</f>
        <v>4800</v>
      </c>
      <c r="I101" s="11"/>
      <c r="J101" s="12"/>
    </row>
    <row r="102" spans="1:10" ht="15.6" outlineLevel="7" x14ac:dyDescent="0.3">
      <c r="A102" s="19" t="s">
        <v>32</v>
      </c>
      <c r="B102" s="20" t="s">
        <v>0</v>
      </c>
      <c r="C102" s="20" t="s">
        <v>49</v>
      </c>
      <c r="D102" s="21" t="s">
        <v>66</v>
      </c>
      <c r="E102" s="20" t="s">
        <v>33</v>
      </c>
      <c r="F102" s="16">
        <v>5500</v>
      </c>
      <c r="G102" s="17">
        <v>4250</v>
      </c>
      <c r="H102" s="17">
        <v>4800</v>
      </c>
      <c r="I102" s="11"/>
      <c r="J102" s="12"/>
    </row>
    <row r="103" spans="1:10" ht="19.5" customHeight="1" outlineLevel="5" x14ac:dyDescent="0.3">
      <c r="A103" s="19" t="s">
        <v>69</v>
      </c>
      <c r="B103" s="20" t="s">
        <v>0</v>
      </c>
      <c r="C103" s="20" t="s">
        <v>49</v>
      </c>
      <c r="D103" s="21" t="s">
        <v>70</v>
      </c>
      <c r="E103" s="20" t="s">
        <v>3</v>
      </c>
      <c r="F103" s="16">
        <f>F104</f>
        <v>56400</v>
      </c>
      <c r="G103" s="16">
        <f t="shared" ref="G103:H103" si="39">G104</f>
        <v>0</v>
      </c>
      <c r="H103" s="16">
        <f t="shared" si="39"/>
        <v>0</v>
      </c>
      <c r="I103" s="11"/>
      <c r="J103" s="12"/>
    </row>
    <row r="104" spans="1:10" ht="23.25" customHeight="1" outlineLevel="6" x14ac:dyDescent="0.3">
      <c r="A104" s="19" t="s">
        <v>30</v>
      </c>
      <c r="B104" s="20" t="s">
        <v>0</v>
      </c>
      <c r="C104" s="20" t="s">
        <v>49</v>
      </c>
      <c r="D104" s="21" t="s">
        <v>70</v>
      </c>
      <c r="E104" s="20" t="s">
        <v>31</v>
      </c>
      <c r="F104" s="16">
        <f>F105</f>
        <v>56400</v>
      </c>
      <c r="G104" s="16">
        <f t="shared" ref="G104:H104" si="40">G105</f>
        <v>0</v>
      </c>
      <c r="H104" s="16">
        <f t="shared" si="40"/>
        <v>0</v>
      </c>
      <c r="I104" s="11"/>
      <c r="J104" s="12"/>
    </row>
    <row r="105" spans="1:10" ht="21" customHeight="1" outlineLevel="7" x14ac:dyDescent="0.3">
      <c r="A105" s="19" t="s">
        <v>32</v>
      </c>
      <c r="B105" s="20" t="s">
        <v>0</v>
      </c>
      <c r="C105" s="20" t="s">
        <v>49</v>
      </c>
      <c r="D105" s="21" t="s">
        <v>70</v>
      </c>
      <c r="E105" s="20" t="s">
        <v>33</v>
      </c>
      <c r="F105" s="16">
        <v>56400</v>
      </c>
      <c r="G105" s="17">
        <v>0</v>
      </c>
      <c r="H105" s="17">
        <v>0</v>
      </c>
      <c r="I105" s="11"/>
      <c r="J105" s="12"/>
    </row>
    <row r="106" spans="1:10" ht="23.25" customHeight="1" outlineLevel="7" x14ac:dyDescent="0.3">
      <c r="A106" s="19" t="s">
        <v>339</v>
      </c>
      <c r="B106" s="20" t="s">
        <v>0</v>
      </c>
      <c r="C106" s="20" t="s">
        <v>49</v>
      </c>
      <c r="D106" s="21">
        <v>9999920470</v>
      </c>
      <c r="E106" s="20" t="s">
        <v>3</v>
      </c>
      <c r="F106" s="16">
        <f>F107</f>
        <v>100000</v>
      </c>
      <c r="G106" s="16">
        <f t="shared" ref="G106:H106" si="41">G107</f>
        <v>0</v>
      </c>
      <c r="H106" s="16">
        <f t="shared" si="41"/>
        <v>0</v>
      </c>
      <c r="I106" s="11"/>
      <c r="J106" s="12"/>
    </row>
    <row r="107" spans="1:10" ht="21" customHeight="1" outlineLevel="7" x14ac:dyDescent="0.3">
      <c r="A107" s="19" t="s">
        <v>30</v>
      </c>
      <c r="B107" s="20" t="s">
        <v>0</v>
      </c>
      <c r="C107" s="20" t="s">
        <v>49</v>
      </c>
      <c r="D107" s="21">
        <v>9999920470</v>
      </c>
      <c r="E107" s="20" t="s">
        <v>31</v>
      </c>
      <c r="F107" s="16">
        <f>F108</f>
        <v>100000</v>
      </c>
      <c r="G107" s="16">
        <f t="shared" ref="G107:H107" si="42">G108</f>
        <v>0</v>
      </c>
      <c r="H107" s="16">
        <f t="shared" si="42"/>
        <v>0</v>
      </c>
      <c r="I107" s="11"/>
      <c r="J107" s="12"/>
    </row>
    <row r="108" spans="1:10" ht="21.75" customHeight="1" outlineLevel="7" x14ac:dyDescent="0.3">
      <c r="A108" s="19" t="s">
        <v>32</v>
      </c>
      <c r="B108" s="20" t="s">
        <v>0</v>
      </c>
      <c r="C108" s="20" t="s">
        <v>49</v>
      </c>
      <c r="D108" s="21">
        <v>9999920470</v>
      </c>
      <c r="E108" s="20" t="s">
        <v>33</v>
      </c>
      <c r="F108" s="16">
        <v>100000</v>
      </c>
      <c r="G108" s="17">
        <v>0</v>
      </c>
      <c r="H108" s="17">
        <v>0</v>
      </c>
      <c r="I108" s="11"/>
      <c r="J108" s="12"/>
    </row>
    <row r="109" spans="1:10" ht="31.2" outlineLevel="5" x14ac:dyDescent="0.3">
      <c r="A109" s="19" t="s">
        <v>71</v>
      </c>
      <c r="B109" s="20" t="s">
        <v>0</v>
      </c>
      <c r="C109" s="20" t="s">
        <v>49</v>
      </c>
      <c r="D109" s="21" t="s">
        <v>72</v>
      </c>
      <c r="E109" s="20" t="s">
        <v>3</v>
      </c>
      <c r="F109" s="16">
        <f>F110+F112</f>
        <v>8543661</v>
      </c>
      <c r="G109" s="16">
        <f>G110+G112</f>
        <v>7408781</v>
      </c>
      <c r="H109" s="16">
        <f t="shared" ref="H109" si="43">H110+H112</f>
        <v>6556850</v>
      </c>
      <c r="I109" s="11"/>
      <c r="J109" s="12"/>
    </row>
    <row r="110" spans="1:10" ht="46.8" outlineLevel="6" x14ac:dyDescent="0.3">
      <c r="A110" s="19" t="s">
        <v>14</v>
      </c>
      <c r="B110" s="20" t="s">
        <v>0</v>
      </c>
      <c r="C110" s="20" t="s">
        <v>49</v>
      </c>
      <c r="D110" s="21" t="s">
        <v>72</v>
      </c>
      <c r="E110" s="20" t="s">
        <v>15</v>
      </c>
      <c r="F110" s="16">
        <f>F111</f>
        <v>7056321</v>
      </c>
      <c r="G110" s="16">
        <f t="shared" ref="G110:H110" si="44">G111</f>
        <v>7025321</v>
      </c>
      <c r="H110" s="16">
        <f t="shared" si="44"/>
        <v>6125400</v>
      </c>
      <c r="I110" s="11"/>
      <c r="J110" s="12"/>
    </row>
    <row r="111" spans="1:10" ht="15.6" outlineLevel="7" x14ac:dyDescent="0.3">
      <c r="A111" s="19" t="s">
        <v>67</v>
      </c>
      <c r="B111" s="20" t="s">
        <v>0</v>
      </c>
      <c r="C111" s="20" t="s">
        <v>49</v>
      </c>
      <c r="D111" s="21" t="s">
        <v>72</v>
      </c>
      <c r="E111" s="20" t="s">
        <v>68</v>
      </c>
      <c r="F111" s="16">
        <v>7056321</v>
      </c>
      <c r="G111" s="17">
        <v>7025321</v>
      </c>
      <c r="H111" s="17">
        <v>6125400</v>
      </c>
      <c r="I111" s="11"/>
      <c r="J111" s="12"/>
    </row>
    <row r="112" spans="1:10" ht="15.6" outlineLevel="6" x14ac:dyDescent="0.3">
      <c r="A112" s="19" t="s">
        <v>20</v>
      </c>
      <c r="B112" s="20" t="s">
        <v>0</v>
      </c>
      <c r="C112" s="20" t="s">
        <v>49</v>
      </c>
      <c r="D112" s="21" t="s">
        <v>72</v>
      </c>
      <c r="E112" s="20" t="s">
        <v>21</v>
      </c>
      <c r="F112" s="16">
        <f>F113</f>
        <v>1487340</v>
      </c>
      <c r="G112" s="16">
        <f t="shared" ref="G112:H112" si="45">G113</f>
        <v>383460</v>
      </c>
      <c r="H112" s="16">
        <f t="shared" si="45"/>
        <v>431450</v>
      </c>
      <c r="I112" s="11"/>
      <c r="J112" s="12"/>
    </row>
    <row r="113" spans="1:10" ht="15.6" outlineLevel="7" x14ac:dyDescent="0.3">
      <c r="A113" s="19" t="s">
        <v>22</v>
      </c>
      <c r="B113" s="20" t="s">
        <v>0</v>
      </c>
      <c r="C113" s="20" t="s">
        <v>49</v>
      </c>
      <c r="D113" s="21" t="s">
        <v>72</v>
      </c>
      <c r="E113" s="20" t="s">
        <v>23</v>
      </c>
      <c r="F113" s="16">
        <v>1487340</v>
      </c>
      <c r="G113" s="16">
        <v>383460</v>
      </c>
      <c r="H113" s="16">
        <v>431450</v>
      </c>
      <c r="I113" s="11"/>
      <c r="J113" s="12"/>
    </row>
    <row r="114" spans="1:10" ht="31.2" outlineLevel="5" x14ac:dyDescent="0.3">
      <c r="A114" s="19" t="s">
        <v>73</v>
      </c>
      <c r="B114" s="20" t="s">
        <v>0</v>
      </c>
      <c r="C114" s="20" t="s">
        <v>49</v>
      </c>
      <c r="D114" s="21" t="s">
        <v>74</v>
      </c>
      <c r="E114" s="20" t="s">
        <v>3</v>
      </c>
      <c r="F114" s="16">
        <f>F115+F117</f>
        <v>1261402</v>
      </c>
      <c r="G114" s="16">
        <f t="shared" ref="G114:H114" si="46">G115+G117</f>
        <v>1261402</v>
      </c>
      <c r="H114" s="16">
        <f t="shared" si="46"/>
        <v>1261402</v>
      </c>
      <c r="I114" s="11"/>
      <c r="J114" s="12"/>
    </row>
    <row r="115" spans="1:10" ht="46.8" outlineLevel="6" x14ac:dyDescent="0.3">
      <c r="A115" s="19" t="s">
        <v>14</v>
      </c>
      <c r="B115" s="20" t="s">
        <v>0</v>
      </c>
      <c r="C115" s="20" t="s">
        <v>49</v>
      </c>
      <c r="D115" s="21" t="s">
        <v>74</v>
      </c>
      <c r="E115" s="20" t="s">
        <v>15</v>
      </c>
      <c r="F115" s="16">
        <f>F116</f>
        <v>1158402</v>
      </c>
      <c r="G115" s="16">
        <f t="shared" ref="G115:H115" si="47">G116</f>
        <v>1158402</v>
      </c>
      <c r="H115" s="16">
        <f t="shared" si="47"/>
        <v>1158402</v>
      </c>
      <c r="I115" s="11"/>
      <c r="J115" s="12"/>
    </row>
    <row r="116" spans="1:10" ht="15.6" outlineLevel="7" x14ac:dyDescent="0.3">
      <c r="A116" s="19" t="s">
        <v>16</v>
      </c>
      <c r="B116" s="20" t="s">
        <v>0</v>
      </c>
      <c r="C116" s="20" t="s">
        <v>49</v>
      </c>
      <c r="D116" s="21" t="s">
        <v>74</v>
      </c>
      <c r="E116" s="20" t="s">
        <v>17</v>
      </c>
      <c r="F116" s="16">
        <v>1158402</v>
      </c>
      <c r="G116" s="17">
        <v>1158402</v>
      </c>
      <c r="H116" s="17">
        <v>1158402</v>
      </c>
      <c r="I116" s="11"/>
      <c r="J116" s="12"/>
    </row>
    <row r="117" spans="1:10" ht="15.6" outlineLevel="6" x14ac:dyDescent="0.3">
      <c r="A117" s="19" t="s">
        <v>20</v>
      </c>
      <c r="B117" s="20" t="s">
        <v>0</v>
      </c>
      <c r="C117" s="20" t="s">
        <v>49</v>
      </c>
      <c r="D117" s="21" t="s">
        <v>74</v>
      </c>
      <c r="E117" s="20" t="s">
        <v>21</v>
      </c>
      <c r="F117" s="16">
        <f>F118</f>
        <v>103000</v>
      </c>
      <c r="G117" s="16">
        <f t="shared" ref="G117:H117" si="48">G118</f>
        <v>103000</v>
      </c>
      <c r="H117" s="16">
        <f t="shared" si="48"/>
        <v>103000</v>
      </c>
      <c r="I117" s="11"/>
      <c r="J117" s="12"/>
    </row>
    <row r="118" spans="1:10" ht="15.6" outlineLevel="7" x14ac:dyDescent="0.3">
      <c r="A118" s="19" t="s">
        <v>22</v>
      </c>
      <c r="B118" s="20" t="s">
        <v>0</v>
      </c>
      <c r="C118" s="20" t="s">
        <v>49</v>
      </c>
      <c r="D118" s="21" t="s">
        <v>74</v>
      </c>
      <c r="E118" s="20" t="s">
        <v>23</v>
      </c>
      <c r="F118" s="16">
        <v>103000</v>
      </c>
      <c r="G118" s="17">
        <v>103000</v>
      </c>
      <c r="H118" s="17">
        <v>103000</v>
      </c>
      <c r="I118" s="11"/>
      <c r="J118" s="12"/>
    </row>
    <row r="119" spans="1:10" ht="31.2" outlineLevel="5" x14ac:dyDescent="0.3">
      <c r="A119" s="19" t="s">
        <v>75</v>
      </c>
      <c r="B119" s="20" t="s">
        <v>0</v>
      </c>
      <c r="C119" s="20" t="s">
        <v>49</v>
      </c>
      <c r="D119" s="21" t="s">
        <v>76</v>
      </c>
      <c r="E119" s="20" t="s">
        <v>3</v>
      </c>
      <c r="F119" s="16">
        <f>F120+F122</f>
        <v>1562893</v>
      </c>
      <c r="G119" s="16">
        <f t="shared" ref="G119:H119" si="49">G120+G122</f>
        <v>1641875</v>
      </c>
      <c r="H119" s="16">
        <f t="shared" si="49"/>
        <v>1707550</v>
      </c>
      <c r="I119" s="11"/>
      <c r="J119" s="12"/>
    </row>
    <row r="120" spans="1:10" ht="46.8" outlineLevel="6" x14ac:dyDescent="0.3">
      <c r="A120" s="19" t="s">
        <v>14</v>
      </c>
      <c r="B120" s="20" t="s">
        <v>0</v>
      </c>
      <c r="C120" s="20" t="s">
        <v>49</v>
      </c>
      <c r="D120" s="21" t="s">
        <v>76</v>
      </c>
      <c r="E120" s="20" t="s">
        <v>15</v>
      </c>
      <c r="F120" s="16">
        <f>F121</f>
        <v>1552893</v>
      </c>
      <c r="G120" s="16">
        <f t="shared" ref="G120:H120" si="50">G121</f>
        <v>1631875</v>
      </c>
      <c r="H120" s="16">
        <f t="shared" si="50"/>
        <v>1697550</v>
      </c>
      <c r="I120" s="11"/>
      <c r="J120" s="12"/>
    </row>
    <row r="121" spans="1:10" ht="15.6" outlineLevel="7" x14ac:dyDescent="0.3">
      <c r="A121" s="19" t="s">
        <v>16</v>
      </c>
      <c r="B121" s="20" t="s">
        <v>0</v>
      </c>
      <c r="C121" s="20" t="s">
        <v>49</v>
      </c>
      <c r="D121" s="21" t="s">
        <v>76</v>
      </c>
      <c r="E121" s="20" t="s">
        <v>17</v>
      </c>
      <c r="F121" s="16">
        <v>1552893</v>
      </c>
      <c r="G121" s="17">
        <v>1631875</v>
      </c>
      <c r="H121" s="17">
        <v>1697550</v>
      </c>
      <c r="I121" s="11"/>
      <c r="J121" s="12"/>
    </row>
    <row r="122" spans="1:10" ht="15.6" outlineLevel="7" x14ac:dyDescent="0.3">
      <c r="A122" s="19" t="s">
        <v>20</v>
      </c>
      <c r="B122" s="20" t="s">
        <v>0</v>
      </c>
      <c r="C122" s="20" t="s">
        <v>49</v>
      </c>
      <c r="D122" s="21" t="s">
        <v>76</v>
      </c>
      <c r="E122" s="22">
        <v>200</v>
      </c>
      <c r="F122" s="16">
        <f>F123</f>
        <v>10000</v>
      </c>
      <c r="G122" s="16">
        <f t="shared" ref="G122:H122" si="51">G123</f>
        <v>10000</v>
      </c>
      <c r="H122" s="16">
        <f t="shared" si="51"/>
        <v>10000</v>
      </c>
      <c r="I122" s="11"/>
      <c r="J122" s="12"/>
    </row>
    <row r="123" spans="1:10" ht="15.6" outlineLevel="7" x14ac:dyDescent="0.3">
      <c r="A123" s="19" t="s">
        <v>22</v>
      </c>
      <c r="B123" s="20" t="s">
        <v>0</v>
      </c>
      <c r="C123" s="20" t="s">
        <v>49</v>
      </c>
      <c r="D123" s="21" t="s">
        <v>76</v>
      </c>
      <c r="E123" s="22">
        <v>240</v>
      </c>
      <c r="F123" s="16">
        <v>10000</v>
      </c>
      <c r="G123" s="17">
        <v>10000</v>
      </c>
      <c r="H123" s="17">
        <v>10000</v>
      </c>
      <c r="I123" s="11"/>
      <c r="J123" s="12"/>
    </row>
    <row r="124" spans="1:10" ht="31.2" outlineLevel="5" x14ac:dyDescent="0.3">
      <c r="A124" s="19" t="s">
        <v>77</v>
      </c>
      <c r="B124" s="20" t="s">
        <v>0</v>
      </c>
      <c r="C124" s="20" t="s">
        <v>49</v>
      </c>
      <c r="D124" s="21" t="s">
        <v>78</v>
      </c>
      <c r="E124" s="20" t="s">
        <v>3</v>
      </c>
      <c r="F124" s="16">
        <f>F125</f>
        <v>1078881</v>
      </c>
      <c r="G124" s="16">
        <f t="shared" ref="G124:H124" si="52">G125</f>
        <v>1133513</v>
      </c>
      <c r="H124" s="16">
        <f t="shared" si="52"/>
        <v>1178854</v>
      </c>
      <c r="I124" s="11"/>
      <c r="J124" s="12"/>
    </row>
    <row r="125" spans="1:10" ht="46.8" outlineLevel="6" x14ac:dyDescent="0.3">
      <c r="A125" s="19" t="s">
        <v>14</v>
      </c>
      <c r="B125" s="20" t="s">
        <v>0</v>
      </c>
      <c r="C125" s="20" t="s">
        <v>49</v>
      </c>
      <c r="D125" s="21" t="s">
        <v>78</v>
      </c>
      <c r="E125" s="20" t="s">
        <v>15</v>
      </c>
      <c r="F125" s="16">
        <f>F126</f>
        <v>1078881</v>
      </c>
      <c r="G125" s="16">
        <f>G126</f>
        <v>1133513</v>
      </c>
      <c r="H125" s="16">
        <f>H126</f>
        <v>1178854</v>
      </c>
      <c r="I125" s="11"/>
      <c r="J125" s="12"/>
    </row>
    <row r="126" spans="1:10" ht="15.6" outlineLevel="7" x14ac:dyDescent="0.3">
      <c r="A126" s="19" t="s">
        <v>16</v>
      </c>
      <c r="B126" s="20" t="s">
        <v>0</v>
      </c>
      <c r="C126" s="20" t="s">
        <v>49</v>
      </c>
      <c r="D126" s="21" t="s">
        <v>78</v>
      </c>
      <c r="E126" s="20" t="s">
        <v>17</v>
      </c>
      <c r="F126" s="16">
        <v>1078881</v>
      </c>
      <c r="G126" s="17">
        <v>1133513</v>
      </c>
      <c r="H126" s="17">
        <v>1178854</v>
      </c>
      <c r="I126" s="11"/>
      <c r="J126" s="12"/>
    </row>
    <row r="127" spans="1:10" ht="31.2" outlineLevel="5" x14ac:dyDescent="0.3">
      <c r="A127" s="19" t="s">
        <v>79</v>
      </c>
      <c r="B127" s="20" t="s">
        <v>0</v>
      </c>
      <c r="C127" s="20" t="s">
        <v>49</v>
      </c>
      <c r="D127" s="21" t="s">
        <v>80</v>
      </c>
      <c r="E127" s="20" t="s">
        <v>3</v>
      </c>
      <c r="F127" s="16">
        <f>F128+F130</f>
        <v>1211535</v>
      </c>
      <c r="G127" s="16">
        <f t="shared" ref="G127:H127" si="53">G128+G130</f>
        <v>1270123</v>
      </c>
      <c r="H127" s="16">
        <f t="shared" si="53"/>
        <v>1318328</v>
      </c>
      <c r="I127" s="11"/>
      <c r="J127" s="12"/>
    </row>
    <row r="128" spans="1:10" ht="46.8" outlineLevel="6" x14ac:dyDescent="0.3">
      <c r="A128" s="19" t="s">
        <v>14</v>
      </c>
      <c r="B128" s="20" t="s">
        <v>0</v>
      </c>
      <c r="C128" s="20" t="s">
        <v>49</v>
      </c>
      <c r="D128" s="21" t="s">
        <v>80</v>
      </c>
      <c r="E128" s="20" t="s">
        <v>15</v>
      </c>
      <c r="F128" s="16">
        <f>F129</f>
        <v>1041535</v>
      </c>
      <c r="G128" s="16">
        <f t="shared" ref="G128:H128" si="54">G129</f>
        <v>1100123</v>
      </c>
      <c r="H128" s="16">
        <f t="shared" si="54"/>
        <v>1148328</v>
      </c>
      <c r="I128" s="11"/>
      <c r="J128" s="12"/>
    </row>
    <row r="129" spans="1:10" ht="15.6" outlineLevel="7" x14ac:dyDescent="0.3">
      <c r="A129" s="19" t="s">
        <v>16</v>
      </c>
      <c r="B129" s="20" t="s">
        <v>0</v>
      </c>
      <c r="C129" s="20" t="s">
        <v>49</v>
      </c>
      <c r="D129" s="21" t="s">
        <v>80</v>
      </c>
      <c r="E129" s="20" t="s">
        <v>17</v>
      </c>
      <c r="F129" s="16">
        <v>1041535</v>
      </c>
      <c r="G129" s="16">
        <v>1100123</v>
      </c>
      <c r="H129" s="16">
        <v>1148328</v>
      </c>
      <c r="I129" s="11"/>
      <c r="J129" s="12"/>
    </row>
    <row r="130" spans="1:10" ht="15.6" outlineLevel="6" x14ac:dyDescent="0.3">
      <c r="A130" s="19" t="s">
        <v>20</v>
      </c>
      <c r="B130" s="20" t="s">
        <v>0</v>
      </c>
      <c r="C130" s="20" t="s">
        <v>49</v>
      </c>
      <c r="D130" s="21" t="s">
        <v>80</v>
      </c>
      <c r="E130" s="20" t="s">
        <v>21</v>
      </c>
      <c r="F130" s="16">
        <f>F131</f>
        <v>170000</v>
      </c>
      <c r="G130" s="16">
        <f t="shared" ref="G130:H130" si="55">G131</f>
        <v>170000</v>
      </c>
      <c r="H130" s="16">
        <f t="shared" si="55"/>
        <v>170000</v>
      </c>
      <c r="I130" s="11"/>
      <c r="J130" s="12"/>
    </row>
    <row r="131" spans="1:10" ht="15.6" outlineLevel="7" x14ac:dyDescent="0.3">
      <c r="A131" s="19" t="s">
        <v>22</v>
      </c>
      <c r="B131" s="20" t="s">
        <v>0</v>
      </c>
      <c r="C131" s="20" t="s">
        <v>49</v>
      </c>
      <c r="D131" s="21" t="s">
        <v>80</v>
      </c>
      <c r="E131" s="20" t="s">
        <v>23</v>
      </c>
      <c r="F131" s="16">
        <v>170000</v>
      </c>
      <c r="G131" s="17">
        <v>170000</v>
      </c>
      <c r="H131" s="17">
        <v>170000</v>
      </c>
      <c r="I131" s="11"/>
      <c r="J131" s="12"/>
    </row>
    <row r="132" spans="1:10" ht="31.2" outlineLevel="5" x14ac:dyDescent="0.3">
      <c r="A132" s="19" t="s">
        <v>81</v>
      </c>
      <c r="B132" s="20" t="s">
        <v>0</v>
      </c>
      <c r="C132" s="20" t="s">
        <v>49</v>
      </c>
      <c r="D132" s="21" t="s">
        <v>82</v>
      </c>
      <c r="E132" s="20" t="s">
        <v>3</v>
      </c>
      <c r="F132" s="16">
        <f>F133</f>
        <v>265185</v>
      </c>
      <c r="G132" s="16">
        <f t="shared" ref="G132:H132" si="56">G133</f>
        <v>265185</v>
      </c>
      <c r="H132" s="16">
        <f t="shared" si="56"/>
        <v>265185</v>
      </c>
      <c r="I132" s="11"/>
      <c r="J132" s="12"/>
    </row>
    <row r="133" spans="1:10" ht="46.8" outlineLevel="6" x14ac:dyDescent="0.3">
      <c r="A133" s="19" t="s">
        <v>14</v>
      </c>
      <c r="B133" s="20" t="s">
        <v>0</v>
      </c>
      <c r="C133" s="20" t="s">
        <v>49</v>
      </c>
      <c r="D133" s="21" t="s">
        <v>82</v>
      </c>
      <c r="E133" s="20" t="s">
        <v>15</v>
      </c>
      <c r="F133" s="16">
        <f>F134</f>
        <v>265185</v>
      </c>
      <c r="G133" s="16">
        <f t="shared" ref="G133:H133" si="57">G134</f>
        <v>265185</v>
      </c>
      <c r="H133" s="16">
        <f t="shared" si="57"/>
        <v>265185</v>
      </c>
      <c r="I133" s="11"/>
      <c r="J133" s="12"/>
    </row>
    <row r="134" spans="1:10" ht="22.5" customHeight="1" outlineLevel="7" x14ac:dyDescent="0.3">
      <c r="A134" s="19" t="s">
        <v>311</v>
      </c>
      <c r="B134" s="20" t="s">
        <v>0</v>
      </c>
      <c r="C134" s="20" t="s">
        <v>49</v>
      </c>
      <c r="D134" s="21" t="s">
        <v>82</v>
      </c>
      <c r="E134" s="20" t="s">
        <v>17</v>
      </c>
      <c r="F134" s="16">
        <v>265185</v>
      </c>
      <c r="G134" s="17">
        <v>265185</v>
      </c>
      <c r="H134" s="17">
        <v>265185</v>
      </c>
      <c r="I134" s="11"/>
      <c r="J134" s="12"/>
    </row>
    <row r="135" spans="1:10" ht="20.25" customHeight="1" outlineLevel="1" x14ac:dyDescent="0.3">
      <c r="A135" s="19" t="s">
        <v>83</v>
      </c>
      <c r="B135" s="20" t="s">
        <v>0</v>
      </c>
      <c r="C135" s="20" t="s">
        <v>84</v>
      </c>
      <c r="D135" s="21" t="s">
        <v>2</v>
      </c>
      <c r="E135" s="20" t="s">
        <v>3</v>
      </c>
      <c r="F135" s="16">
        <f>F136</f>
        <v>1035130</v>
      </c>
      <c r="G135" s="16">
        <f t="shared" ref="G135:H135" si="58">G136</f>
        <v>1083410</v>
      </c>
      <c r="H135" s="16">
        <f t="shared" si="58"/>
        <v>1122290</v>
      </c>
      <c r="I135" s="11"/>
      <c r="J135" s="12"/>
    </row>
    <row r="136" spans="1:10" ht="21.75" customHeight="1" outlineLevel="2" x14ac:dyDescent="0.3">
      <c r="A136" s="19" t="s">
        <v>85</v>
      </c>
      <c r="B136" s="20" t="s">
        <v>0</v>
      </c>
      <c r="C136" s="20" t="s">
        <v>86</v>
      </c>
      <c r="D136" s="21" t="s">
        <v>2</v>
      </c>
      <c r="E136" s="20" t="s">
        <v>3</v>
      </c>
      <c r="F136" s="16">
        <f>F137</f>
        <v>1035130</v>
      </c>
      <c r="G136" s="16">
        <f t="shared" ref="G136:H136" si="59">G137</f>
        <v>1083410</v>
      </c>
      <c r="H136" s="16">
        <f t="shared" si="59"/>
        <v>1122290</v>
      </c>
      <c r="I136" s="11"/>
      <c r="J136" s="12"/>
    </row>
    <row r="137" spans="1:10" ht="21.75" customHeight="1" outlineLevel="3" x14ac:dyDescent="0.3">
      <c r="A137" s="19" t="s">
        <v>8</v>
      </c>
      <c r="B137" s="20" t="s">
        <v>0</v>
      </c>
      <c r="C137" s="20" t="s">
        <v>86</v>
      </c>
      <c r="D137" s="21" t="s">
        <v>9</v>
      </c>
      <c r="E137" s="20" t="s">
        <v>3</v>
      </c>
      <c r="F137" s="16">
        <f>F138</f>
        <v>1035130</v>
      </c>
      <c r="G137" s="16">
        <f t="shared" ref="G137:H137" si="60">G138</f>
        <v>1083410</v>
      </c>
      <c r="H137" s="16">
        <f t="shared" si="60"/>
        <v>1122290</v>
      </c>
      <c r="I137" s="11"/>
      <c r="J137" s="12"/>
    </row>
    <row r="138" spans="1:10" ht="23.25" customHeight="1" outlineLevel="4" x14ac:dyDescent="0.3">
      <c r="A138" s="19" t="s">
        <v>10</v>
      </c>
      <c r="B138" s="20" t="s">
        <v>0</v>
      </c>
      <c r="C138" s="20" t="s">
        <v>86</v>
      </c>
      <c r="D138" s="21" t="s">
        <v>11</v>
      </c>
      <c r="E138" s="20" t="s">
        <v>3</v>
      </c>
      <c r="F138" s="16">
        <f>F139</f>
        <v>1035130</v>
      </c>
      <c r="G138" s="16">
        <f t="shared" ref="G138:H138" si="61">G139</f>
        <v>1083410</v>
      </c>
      <c r="H138" s="16">
        <f t="shared" si="61"/>
        <v>1122290</v>
      </c>
      <c r="I138" s="11"/>
      <c r="J138" s="12"/>
    </row>
    <row r="139" spans="1:10" ht="31.2" outlineLevel="5" x14ac:dyDescent="0.3">
      <c r="A139" s="19" t="s">
        <v>87</v>
      </c>
      <c r="B139" s="20" t="s">
        <v>0</v>
      </c>
      <c r="C139" s="20" t="s">
        <v>86</v>
      </c>
      <c r="D139" s="21" t="s">
        <v>88</v>
      </c>
      <c r="E139" s="20" t="s">
        <v>3</v>
      </c>
      <c r="F139" s="16">
        <f>F140+F142</f>
        <v>1035130</v>
      </c>
      <c r="G139" s="16">
        <f t="shared" ref="G139:H139" si="62">G140+G142</f>
        <v>1083410</v>
      </c>
      <c r="H139" s="16">
        <f t="shared" si="62"/>
        <v>1122290</v>
      </c>
      <c r="I139" s="11"/>
      <c r="J139" s="12"/>
    </row>
    <row r="140" spans="1:10" ht="46.8" outlineLevel="6" x14ac:dyDescent="0.3">
      <c r="A140" s="19" t="s">
        <v>14</v>
      </c>
      <c r="B140" s="20" t="s">
        <v>0</v>
      </c>
      <c r="C140" s="20" t="s">
        <v>86</v>
      </c>
      <c r="D140" s="21" t="s">
        <v>88</v>
      </c>
      <c r="E140" s="20" t="s">
        <v>15</v>
      </c>
      <c r="F140" s="16">
        <f>F141</f>
        <v>955130</v>
      </c>
      <c r="G140" s="16">
        <f t="shared" ref="G140:H140" si="63">G141</f>
        <v>1003410</v>
      </c>
      <c r="H140" s="16">
        <f t="shared" si="63"/>
        <v>1042290</v>
      </c>
      <c r="I140" s="11"/>
      <c r="J140" s="12"/>
    </row>
    <row r="141" spans="1:10" ht="15.6" outlineLevel="7" x14ac:dyDescent="0.3">
      <c r="A141" s="19" t="s">
        <v>16</v>
      </c>
      <c r="B141" s="20" t="s">
        <v>0</v>
      </c>
      <c r="C141" s="20" t="s">
        <v>86</v>
      </c>
      <c r="D141" s="21" t="s">
        <v>88</v>
      </c>
      <c r="E141" s="20" t="s">
        <v>17</v>
      </c>
      <c r="F141" s="16">
        <v>955130</v>
      </c>
      <c r="G141" s="17">
        <v>1003410</v>
      </c>
      <c r="H141" s="17">
        <v>1042290</v>
      </c>
      <c r="I141" s="11"/>
      <c r="J141" s="12"/>
    </row>
    <row r="142" spans="1:10" ht="15.6" outlineLevel="6" x14ac:dyDescent="0.3">
      <c r="A142" s="19" t="s">
        <v>20</v>
      </c>
      <c r="B142" s="20" t="s">
        <v>0</v>
      </c>
      <c r="C142" s="20" t="s">
        <v>86</v>
      </c>
      <c r="D142" s="21" t="s">
        <v>88</v>
      </c>
      <c r="E142" s="20" t="s">
        <v>21</v>
      </c>
      <c r="F142" s="16">
        <f>F143</f>
        <v>80000</v>
      </c>
      <c r="G142" s="16">
        <f t="shared" ref="G142:H142" si="64">G143</f>
        <v>80000</v>
      </c>
      <c r="H142" s="16">
        <f t="shared" si="64"/>
        <v>80000</v>
      </c>
      <c r="I142" s="11"/>
      <c r="J142" s="12"/>
    </row>
    <row r="143" spans="1:10" ht="15.6" outlineLevel="7" x14ac:dyDescent="0.3">
      <c r="A143" s="19" t="s">
        <v>22</v>
      </c>
      <c r="B143" s="20" t="s">
        <v>0</v>
      </c>
      <c r="C143" s="20" t="s">
        <v>86</v>
      </c>
      <c r="D143" s="21" t="s">
        <v>88</v>
      </c>
      <c r="E143" s="20" t="s">
        <v>23</v>
      </c>
      <c r="F143" s="16">
        <v>80000</v>
      </c>
      <c r="G143" s="17">
        <v>80000</v>
      </c>
      <c r="H143" s="17">
        <v>80000</v>
      </c>
      <c r="I143" s="11"/>
      <c r="J143" s="12"/>
    </row>
    <row r="144" spans="1:10" ht="15.6" outlineLevel="1" x14ac:dyDescent="0.3">
      <c r="A144" s="19" t="s">
        <v>89</v>
      </c>
      <c r="B144" s="20" t="s">
        <v>0</v>
      </c>
      <c r="C144" s="20" t="s">
        <v>90</v>
      </c>
      <c r="D144" s="21" t="s">
        <v>2</v>
      </c>
      <c r="E144" s="20" t="s">
        <v>3</v>
      </c>
      <c r="F144" s="16">
        <f t="shared" ref="F144:H165" si="65">F145</f>
        <v>3889550</v>
      </c>
      <c r="G144" s="16">
        <f t="shared" si="65"/>
        <v>0</v>
      </c>
      <c r="H144" s="16">
        <f t="shared" si="65"/>
        <v>0</v>
      </c>
      <c r="I144" s="11"/>
      <c r="J144" s="12"/>
    </row>
    <row r="145" spans="1:10" ht="31.2" outlineLevel="2" x14ac:dyDescent="0.3">
      <c r="A145" s="19" t="s">
        <v>91</v>
      </c>
      <c r="B145" s="20" t="s">
        <v>0</v>
      </c>
      <c r="C145" s="20" t="s">
        <v>92</v>
      </c>
      <c r="D145" s="21" t="s">
        <v>2</v>
      </c>
      <c r="E145" s="20" t="s">
        <v>3</v>
      </c>
      <c r="F145" s="16">
        <f t="shared" si="65"/>
        <v>3889550</v>
      </c>
      <c r="G145" s="16">
        <f t="shared" si="65"/>
        <v>0</v>
      </c>
      <c r="H145" s="16">
        <f t="shared" si="65"/>
        <v>0</v>
      </c>
      <c r="I145" s="11"/>
      <c r="J145" s="12"/>
    </row>
    <row r="146" spans="1:10" ht="37.200000000000003" customHeight="1" outlineLevel="3" x14ac:dyDescent="0.3">
      <c r="A146" s="19" t="s">
        <v>357</v>
      </c>
      <c r="B146" s="20" t="s">
        <v>0</v>
      </c>
      <c r="C146" s="20" t="s">
        <v>92</v>
      </c>
      <c r="D146" s="21" t="s">
        <v>93</v>
      </c>
      <c r="E146" s="20" t="s">
        <v>3</v>
      </c>
      <c r="F146" s="16">
        <f>F147+F163</f>
        <v>3889550</v>
      </c>
      <c r="G146" s="16">
        <f t="shared" ref="G146:H146" si="66">G147</f>
        <v>0</v>
      </c>
      <c r="H146" s="16">
        <f t="shared" si="66"/>
        <v>0</v>
      </c>
      <c r="I146" s="11"/>
      <c r="J146" s="12"/>
    </row>
    <row r="147" spans="1:10" ht="33.75" customHeight="1" outlineLevel="4" x14ac:dyDescent="0.3">
      <c r="A147" s="19" t="s">
        <v>94</v>
      </c>
      <c r="B147" s="20" t="s">
        <v>0</v>
      </c>
      <c r="C147" s="20" t="s">
        <v>92</v>
      </c>
      <c r="D147" s="21">
        <v>6700100000</v>
      </c>
      <c r="E147" s="20" t="s">
        <v>3</v>
      </c>
      <c r="F147" s="16">
        <f>F148+F151+F154+F157+F160</f>
        <v>602690</v>
      </c>
      <c r="G147" s="16">
        <f t="shared" ref="G147:H147" si="67">G148</f>
        <v>0</v>
      </c>
      <c r="H147" s="16">
        <f t="shared" si="67"/>
        <v>0</v>
      </c>
      <c r="I147" s="11"/>
      <c r="J147" s="12"/>
    </row>
    <row r="148" spans="1:10" ht="62.4" outlineLevel="5" x14ac:dyDescent="0.3">
      <c r="A148" s="19" t="s">
        <v>95</v>
      </c>
      <c r="B148" s="20" t="s">
        <v>0</v>
      </c>
      <c r="C148" s="20" t="s">
        <v>92</v>
      </c>
      <c r="D148" s="21">
        <v>6700103110</v>
      </c>
      <c r="E148" s="20" t="s">
        <v>3</v>
      </c>
      <c r="F148" s="16">
        <f t="shared" si="65"/>
        <v>200000</v>
      </c>
      <c r="G148" s="16">
        <f t="shared" ref="G148:H148" si="68">G149</f>
        <v>0</v>
      </c>
      <c r="H148" s="16">
        <f t="shared" si="68"/>
        <v>0</v>
      </c>
      <c r="I148" s="11"/>
      <c r="J148" s="12"/>
    </row>
    <row r="149" spans="1:10" ht="15.6" outlineLevel="6" x14ac:dyDescent="0.3">
      <c r="A149" s="19" t="s">
        <v>20</v>
      </c>
      <c r="B149" s="20" t="s">
        <v>0</v>
      </c>
      <c r="C149" s="20" t="s">
        <v>92</v>
      </c>
      <c r="D149" s="21">
        <v>6700103110</v>
      </c>
      <c r="E149" s="20" t="s">
        <v>21</v>
      </c>
      <c r="F149" s="16">
        <f t="shared" si="65"/>
        <v>200000</v>
      </c>
      <c r="G149" s="16">
        <f t="shared" ref="G149:H149" si="69">G150</f>
        <v>0</v>
      </c>
      <c r="H149" s="16">
        <f t="shared" si="69"/>
        <v>0</v>
      </c>
      <c r="I149" s="11"/>
      <c r="J149" s="12"/>
    </row>
    <row r="150" spans="1:10" ht="15.6" outlineLevel="7" x14ac:dyDescent="0.3">
      <c r="A150" s="19" t="s">
        <v>22</v>
      </c>
      <c r="B150" s="20" t="s">
        <v>0</v>
      </c>
      <c r="C150" s="20" t="s">
        <v>92</v>
      </c>
      <c r="D150" s="21">
        <v>6700103110</v>
      </c>
      <c r="E150" s="20" t="s">
        <v>23</v>
      </c>
      <c r="F150" s="16">
        <v>200000</v>
      </c>
      <c r="G150" s="17">
        <v>0</v>
      </c>
      <c r="H150" s="17">
        <v>0</v>
      </c>
      <c r="I150" s="11"/>
      <c r="J150" s="12"/>
    </row>
    <row r="151" spans="1:10" ht="31.2" outlineLevel="7" x14ac:dyDescent="0.3">
      <c r="A151" s="19" t="s">
        <v>407</v>
      </c>
      <c r="B151" s="20" t="s">
        <v>0</v>
      </c>
      <c r="C151" s="20" t="s">
        <v>92</v>
      </c>
      <c r="D151" s="21">
        <v>6700103120</v>
      </c>
      <c r="E151" s="20" t="s">
        <v>3</v>
      </c>
      <c r="F151" s="16">
        <f>F152</f>
        <v>68690</v>
      </c>
      <c r="G151" s="16">
        <f t="shared" ref="G151:H151" si="70">G152</f>
        <v>0</v>
      </c>
      <c r="H151" s="16">
        <f t="shared" si="70"/>
        <v>0</v>
      </c>
      <c r="I151" s="11"/>
      <c r="J151" s="12"/>
    </row>
    <row r="152" spans="1:10" ht="15.6" outlineLevel="7" x14ac:dyDescent="0.3">
      <c r="A152" s="19" t="s">
        <v>20</v>
      </c>
      <c r="B152" s="20" t="s">
        <v>0</v>
      </c>
      <c r="C152" s="20" t="s">
        <v>92</v>
      </c>
      <c r="D152" s="21">
        <v>6700103120</v>
      </c>
      <c r="E152" s="20" t="s">
        <v>21</v>
      </c>
      <c r="F152" s="16">
        <f>F153</f>
        <v>68690</v>
      </c>
      <c r="G152" s="16">
        <f t="shared" ref="G152:H152" si="71">G153</f>
        <v>0</v>
      </c>
      <c r="H152" s="16">
        <f t="shared" si="71"/>
        <v>0</v>
      </c>
      <c r="I152" s="11"/>
      <c r="J152" s="12"/>
    </row>
    <row r="153" spans="1:10" ht="15.6" outlineLevel="7" x14ac:dyDescent="0.3">
      <c r="A153" s="19" t="s">
        <v>22</v>
      </c>
      <c r="B153" s="20" t="s">
        <v>0</v>
      </c>
      <c r="C153" s="20" t="s">
        <v>92</v>
      </c>
      <c r="D153" s="21">
        <v>6700103120</v>
      </c>
      <c r="E153" s="20" t="s">
        <v>23</v>
      </c>
      <c r="F153" s="16">
        <v>68690</v>
      </c>
      <c r="G153" s="17">
        <v>0</v>
      </c>
      <c r="H153" s="17">
        <v>0</v>
      </c>
      <c r="I153" s="11"/>
      <c r="J153" s="12"/>
    </row>
    <row r="154" spans="1:10" ht="15.6" outlineLevel="7" x14ac:dyDescent="0.3">
      <c r="A154" s="19" t="s">
        <v>408</v>
      </c>
      <c r="B154" s="20" t="s">
        <v>0</v>
      </c>
      <c r="C154" s="20" t="s">
        <v>92</v>
      </c>
      <c r="D154" s="21">
        <v>6700103122</v>
      </c>
      <c r="E154" s="20" t="s">
        <v>3</v>
      </c>
      <c r="F154" s="16">
        <f>F155</f>
        <v>34000</v>
      </c>
      <c r="G154" s="16">
        <f t="shared" ref="G154:H154" si="72">G155</f>
        <v>0</v>
      </c>
      <c r="H154" s="16">
        <f t="shared" si="72"/>
        <v>0</v>
      </c>
      <c r="I154" s="11"/>
      <c r="J154" s="12"/>
    </row>
    <row r="155" spans="1:10" ht="15.6" outlineLevel="7" x14ac:dyDescent="0.3">
      <c r="A155" s="19" t="s">
        <v>388</v>
      </c>
      <c r="B155" s="20" t="s">
        <v>0</v>
      </c>
      <c r="C155" s="20" t="s">
        <v>92</v>
      </c>
      <c r="D155" s="21">
        <v>6700103122</v>
      </c>
      <c r="E155" s="20" t="s">
        <v>21</v>
      </c>
      <c r="F155" s="16">
        <f>F156</f>
        <v>34000</v>
      </c>
      <c r="G155" s="16">
        <f t="shared" ref="G155:H155" si="73">G156</f>
        <v>0</v>
      </c>
      <c r="H155" s="16">
        <f t="shared" si="73"/>
        <v>0</v>
      </c>
      <c r="I155" s="11"/>
      <c r="J155" s="12"/>
    </row>
    <row r="156" spans="1:10" ht="15.6" outlineLevel="7" x14ac:dyDescent="0.3">
      <c r="A156" s="19" t="s">
        <v>389</v>
      </c>
      <c r="B156" s="20" t="s">
        <v>0</v>
      </c>
      <c r="C156" s="20" t="s">
        <v>92</v>
      </c>
      <c r="D156" s="21">
        <v>6700103122</v>
      </c>
      <c r="E156" s="20" t="s">
        <v>23</v>
      </c>
      <c r="F156" s="16">
        <v>34000</v>
      </c>
      <c r="G156" s="17">
        <v>0</v>
      </c>
      <c r="H156" s="17">
        <v>0</v>
      </c>
      <c r="I156" s="11"/>
      <c r="J156" s="12"/>
    </row>
    <row r="157" spans="1:10" ht="31.2" outlineLevel="7" x14ac:dyDescent="0.3">
      <c r="A157" s="19" t="s">
        <v>409</v>
      </c>
      <c r="B157" s="20" t="s">
        <v>0</v>
      </c>
      <c r="C157" s="20" t="s">
        <v>92</v>
      </c>
      <c r="D157" s="21">
        <v>6700103123</v>
      </c>
      <c r="E157" s="20" t="s">
        <v>3</v>
      </c>
      <c r="F157" s="16">
        <f>F158</f>
        <v>200000</v>
      </c>
      <c r="G157" s="16">
        <f t="shared" ref="G157:H157" si="74">G158</f>
        <v>0</v>
      </c>
      <c r="H157" s="16">
        <f t="shared" si="74"/>
        <v>0</v>
      </c>
      <c r="I157" s="11"/>
      <c r="J157" s="12"/>
    </row>
    <row r="158" spans="1:10" ht="15.6" outlineLevel="7" x14ac:dyDescent="0.3">
      <c r="A158" s="19" t="s">
        <v>388</v>
      </c>
      <c r="B158" s="20" t="s">
        <v>0</v>
      </c>
      <c r="C158" s="20" t="s">
        <v>92</v>
      </c>
      <c r="D158" s="21">
        <v>6700103123</v>
      </c>
      <c r="E158" s="20" t="s">
        <v>21</v>
      </c>
      <c r="F158" s="16">
        <f>F159</f>
        <v>200000</v>
      </c>
      <c r="G158" s="16">
        <f t="shared" ref="G158:H158" si="75">G159</f>
        <v>0</v>
      </c>
      <c r="H158" s="16">
        <f t="shared" si="75"/>
        <v>0</v>
      </c>
      <c r="I158" s="11"/>
      <c r="J158" s="12"/>
    </row>
    <row r="159" spans="1:10" ht="15.6" outlineLevel="7" x14ac:dyDescent="0.3">
      <c r="A159" s="19" t="s">
        <v>389</v>
      </c>
      <c r="B159" s="20" t="s">
        <v>0</v>
      </c>
      <c r="C159" s="20" t="s">
        <v>92</v>
      </c>
      <c r="D159" s="21">
        <v>6700103123</v>
      </c>
      <c r="E159" s="20" t="s">
        <v>23</v>
      </c>
      <c r="F159" s="16">
        <v>200000</v>
      </c>
      <c r="G159" s="17">
        <v>0</v>
      </c>
      <c r="H159" s="17">
        <v>0</v>
      </c>
      <c r="I159" s="11"/>
      <c r="J159" s="12"/>
    </row>
    <row r="160" spans="1:10" ht="23.25" customHeight="1" outlineLevel="7" x14ac:dyDescent="0.3">
      <c r="A160" s="19" t="s">
        <v>379</v>
      </c>
      <c r="B160" s="20" t="s">
        <v>0</v>
      </c>
      <c r="C160" s="20" t="s">
        <v>92</v>
      </c>
      <c r="D160" s="21">
        <v>6700103124</v>
      </c>
      <c r="E160" s="20" t="s">
        <v>3</v>
      </c>
      <c r="F160" s="16">
        <f t="shared" si="65"/>
        <v>100000</v>
      </c>
      <c r="G160" s="16">
        <f t="shared" si="65"/>
        <v>0</v>
      </c>
      <c r="H160" s="16">
        <f t="shared" si="65"/>
        <v>0</v>
      </c>
      <c r="I160" s="11"/>
      <c r="J160" s="12"/>
    </row>
    <row r="161" spans="1:10" ht="19.5" customHeight="1" outlineLevel="7" x14ac:dyDescent="0.3">
      <c r="A161" s="19" t="s">
        <v>20</v>
      </c>
      <c r="B161" s="20" t="s">
        <v>0</v>
      </c>
      <c r="C161" s="20" t="s">
        <v>92</v>
      </c>
      <c r="D161" s="21">
        <v>6700103124</v>
      </c>
      <c r="E161" s="20" t="s">
        <v>21</v>
      </c>
      <c r="F161" s="16">
        <f t="shared" si="65"/>
        <v>100000</v>
      </c>
      <c r="G161" s="16">
        <f t="shared" si="65"/>
        <v>0</v>
      </c>
      <c r="H161" s="16">
        <f t="shared" si="65"/>
        <v>0</v>
      </c>
      <c r="I161" s="11"/>
      <c r="J161" s="12"/>
    </row>
    <row r="162" spans="1:10" ht="26.25" customHeight="1" outlineLevel="7" x14ac:dyDescent="0.3">
      <c r="A162" s="19" t="s">
        <v>22</v>
      </c>
      <c r="B162" s="20" t="s">
        <v>0</v>
      </c>
      <c r="C162" s="20" t="s">
        <v>92</v>
      </c>
      <c r="D162" s="21">
        <v>6700103124</v>
      </c>
      <c r="E162" s="20" t="s">
        <v>23</v>
      </c>
      <c r="F162" s="16">
        <v>100000</v>
      </c>
      <c r="G162" s="17">
        <v>0</v>
      </c>
      <c r="H162" s="17">
        <v>0</v>
      </c>
      <c r="I162" s="11"/>
      <c r="J162" s="12"/>
    </row>
    <row r="163" spans="1:10" ht="31.2" outlineLevel="7" x14ac:dyDescent="0.3">
      <c r="A163" s="19" t="s">
        <v>410</v>
      </c>
      <c r="B163" s="20" t="s">
        <v>0</v>
      </c>
      <c r="C163" s="20" t="s">
        <v>92</v>
      </c>
      <c r="D163" s="21">
        <v>6700400000</v>
      </c>
      <c r="E163" s="20" t="s">
        <v>3</v>
      </c>
      <c r="F163" s="16">
        <f>F164+F167+F170</f>
        <v>3286860</v>
      </c>
      <c r="G163" s="16">
        <f t="shared" si="65"/>
        <v>0</v>
      </c>
      <c r="H163" s="16">
        <f t="shared" si="65"/>
        <v>0</v>
      </c>
      <c r="I163" s="11"/>
      <c r="J163" s="12"/>
    </row>
    <row r="164" spans="1:10" ht="31.2" outlineLevel="7" x14ac:dyDescent="0.3">
      <c r="A164" s="19" t="s">
        <v>411</v>
      </c>
      <c r="B164" s="20" t="s">
        <v>0</v>
      </c>
      <c r="C164" s="20" t="s">
        <v>92</v>
      </c>
      <c r="D164" s="21">
        <v>6700492660</v>
      </c>
      <c r="E164" s="20" t="s">
        <v>3</v>
      </c>
      <c r="F164" s="16">
        <f t="shared" si="65"/>
        <v>2415996</v>
      </c>
      <c r="G164" s="16">
        <f t="shared" si="65"/>
        <v>0</v>
      </c>
      <c r="H164" s="16">
        <f t="shared" si="65"/>
        <v>0</v>
      </c>
      <c r="I164" s="11"/>
      <c r="J164" s="12"/>
    </row>
    <row r="165" spans="1:10" ht="15.6" outlineLevel="7" x14ac:dyDescent="0.3">
      <c r="A165" s="19" t="s">
        <v>20</v>
      </c>
      <c r="B165" s="20" t="s">
        <v>0</v>
      </c>
      <c r="C165" s="20" t="s">
        <v>92</v>
      </c>
      <c r="D165" s="21">
        <v>6700492660</v>
      </c>
      <c r="E165" s="20" t="s">
        <v>21</v>
      </c>
      <c r="F165" s="16">
        <f t="shared" si="65"/>
        <v>2415996</v>
      </c>
      <c r="G165" s="16">
        <f t="shared" si="65"/>
        <v>0</v>
      </c>
      <c r="H165" s="16">
        <f t="shared" si="65"/>
        <v>0</v>
      </c>
      <c r="I165" s="11"/>
      <c r="J165" s="12"/>
    </row>
    <row r="166" spans="1:10" ht="15.6" outlineLevel="7" x14ac:dyDescent="0.3">
      <c r="A166" s="19" t="s">
        <v>22</v>
      </c>
      <c r="B166" s="20" t="s">
        <v>0</v>
      </c>
      <c r="C166" s="20" t="s">
        <v>92</v>
      </c>
      <c r="D166" s="21">
        <v>6700492660</v>
      </c>
      <c r="E166" s="20" t="s">
        <v>23</v>
      </c>
      <c r="F166" s="16">
        <v>2415996</v>
      </c>
      <c r="G166" s="17">
        <v>0</v>
      </c>
      <c r="H166" s="17">
        <v>0</v>
      </c>
      <c r="I166" s="11"/>
      <c r="J166" s="12"/>
    </row>
    <row r="167" spans="1:10" ht="31.2" outlineLevel="7" x14ac:dyDescent="0.3">
      <c r="A167" s="19" t="s">
        <v>412</v>
      </c>
      <c r="B167" s="20" t="s">
        <v>0</v>
      </c>
      <c r="C167" s="20" t="s">
        <v>92</v>
      </c>
      <c r="D167" s="21" t="s">
        <v>413</v>
      </c>
      <c r="E167" s="20" t="s">
        <v>3</v>
      </c>
      <c r="F167" s="16">
        <f>F168</f>
        <v>24404</v>
      </c>
      <c r="G167" s="16">
        <f t="shared" ref="G167:H167" si="76">G168</f>
        <v>0</v>
      </c>
      <c r="H167" s="16">
        <f t="shared" si="76"/>
        <v>0</v>
      </c>
      <c r="I167" s="11"/>
      <c r="J167" s="12"/>
    </row>
    <row r="168" spans="1:10" ht="15.6" outlineLevel="7" x14ac:dyDescent="0.3">
      <c r="A168" s="19" t="s">
        <v>20</v>
      </c>
      <c r="B168" s="20" t="s">
        <v>0</v>
      </c>
      <c r="C168" s="20" t="s">
        <v>92</v>
      </c>
      <c r="D168" s="21" t="s">
        <v>413</v>
      </c>
      <c r="E168" s="20" t="s">
        <v>21</v>
      </c>
      <c r="F168" s="16">
        <f>F169</f>
        <v>24404</v>
      </c>
      <c r="G168" s="16">
        <f t="shared" ref="G168:H168" si="77">G169</f>
        <v>0</v>
      </c>
      <c r="H168" s="16">
        <f t="shared" si="77"/>
        <v>0</v>
      </c>
      <c r="I168" s="11"/>
      <c r="J168" s="12"/>
    </row>
    <row r="169" spans="1:10" ht="15.6" outlineLevel="7" x14ac:dyDescent="0.3">
      <c r="A169" s="19" t="s">
        <v>22</v>
      </c>
      <c r="B169" s="20" t="s">
        <v>0</v>
      </c>
      <c r="C169" s="20" t="s">
        <v>92</v>
      </c>
      <c r="D169" s="21" t="s">
        <v>413</v>
      </c>
      <c r="E169" s="20" t="s">
        <v>23</v>
      </c>
      <c r="F169" s="16">
        <v>24404</v>
      </c>
      <c r="G169" s="17">
        <v>0</v>
      </c>
      <c r="H169" s="17">
        <v>0</v>
      </c>
      <c r="I169" s="11"/>
      <c r="J169" s="12"/>
    </row>
    <row r="170" spans="1:10" ht="21.6" customHeight="1" outlineLevel="7" x14ac:dyDescent="0.3">
      <c r="A170" s="19" t="s">
        <v>475</v>
      </c>
      <c r="B170" s="20" t="s">
        <v>0</v>
      </c>
      <c r="C170" s="20" t="s">
        <v>92</v>
      </c>
      <c r="D170" s="21">
        <v>6700412660</v>
      </c>
      <c r="E170" s="20" t="s">
        <v>3</v>
      </c>
      <c r="F170" s="16">
        <f>F171</f>
        <v>846460</v>
      </c>
      <c r="G170" s="16">
        <f t="shared" ref="G170:H171" si="78">G171</f>
        <v>0</v>
      </c>
      <c r="H170" s="16">
        <f t="shared" si="78"/>
        <v>0</v>
      </c>
      <c r="I170" s="11"/>
      <c r="J170" s="12"/>
    </row>
    <row r="171" spans="1:10" ht="15.6" outlineLevel="7" x14ac:dyDescent="0.3">
      <c r="A171" s="19" t="s">
        <v>20</v>
      </c>
      <c r="B171" s="20" t="s">
        <v>0</v>
      </c>
      <c r="C171" s="20" t="s">
        <v>92</v>
      </c>
      <c r="D171" s="21">
        <v>6700412660</v>
      </c>
      <c r="E171" s="20" t="s">
        <v>21</v>
      </c>
      <c r="F171" s="16">
        <f>F172</f>
        <v>846460</v>
      </c>
      <c r="G171" s="16">
        <f t="shared" si="78"/>
        <v>0</v>
      </c>
      <c r="H171" s="16">
        <f t="shared" si="78"/>
        <v>0</v>
      </c>
      <c r="I171" s="11"/>
      <c r="J171" s="12"/>
    </row>
    <row r="172" spans="1:10" ht="15.6" outlineLevel="7" x14ac:dyDescent="0.3">
      <c r="A172" s="19" t="s">
        <v>22</v>
      </c>
      <c r="B172" s="20" t="s">
        <v>0</v>
      </c>
      <c r="C172" s="20" t="s">
        <v>92</v>
      </c>
      <c r="D172" s="21">
        <v>6700412660</v>
      </c>
      <c r="E172" s="20" t="s">
        <v>23</v>
      </c>
      <c r="F172" s="16">
        <v>846460</v>
      </c>
      <c r="G172" s="17">
        <v>0</v>
      </c>
      <c r="H172" s="17">
        <v>0</v>
      </c>
      <c r="I172" s="11"/>
      <c r="J172" s="12"/>
    </row>
    <row r="173" spans="1:10" ht="18.75" customHeight="1" outlineLevel="1" x14ac:dyDescent="0.3">
      <c r="A173" s="19" t="s">
        <v>96</v>
      </c>
      <c r="B173" s="20" t="s">
        <v>0</v>
      </c>
      <c r="C173" s="20" t="s">
        <v>97</v>
      </c>
      <c r="D173" s="21" t="s">
        <v>2</v>
      </c>
      <c r="E173" s="20" t="s">
        <v>3</v>
      </c>
      <c r="F173" s="16">
        <f>F174+F180+F186+F266</f>
        <v>156856472.02000001</v>
      </c>
      <c r="G173" s="16">
        <f t="shared" ref="G173:H173" si="79">G174+G180+G186+G266</f>
        <v>27503969.73</v>
      </c>
      <c r="H173" s="16">
        <f t="shared" si="79"/>
        <v>27503969.73</v>
      </c>
      <c r="I173" s="11"/>
      <c r="J173" s="12"/>
    </row>
    <row r="174" spans="1:10" ht="22.5" customHeight="1" outlineLevel="2" x14ac:dyDescent="0.3">
      <c r="A174" s="19" t="s">
        <v>98</v>
      </c>
      <c r="B174" s="20" t="s">
        <v>0</v>
      </c>
      <c r="C174" s="20" t="s">
        <v>99</v>
      </c>
      <c r="D174" s="21" t="s">
        <v>2</v>
      </c>
      <c r="E174" s="20" t="s">
        <v>3</v>
      </c>
      <c r="F174" s="16">
        <f>F175</f>
        <v>555180.1</v>
      </c>
      <c r="G174" s="16">
        <f t="shared" ref="G174:H174" si="80">G175</f>
        <v>164032.65</v>
      </c>
      <c r="H174" s="16">
        <f t="shared" si="80"/>
        <v>164032.65</v>
      </c>
      <c r="I174" s="11"/>
      <c r="J174" s="12"/>
    </row>
    <row r="175" spans="1:10" ht="22.5" customHeight="1" outlineLevel="3" x14ac:dyDescent="0.3">
      <c r="A175" s="19" t="s">
        <v>8</v>
      </c>
      <c r="B175" s="20" t="s">
        <v>0</v>
      </c>
      <c r="C175" s="20" t="s">
        <v>99</v>
      </c>
      <c r="D175" s="21" t="s">
        <v>9</v>
      </c>
      <c r="E175" s="20" t="s">
        <v>3</v>
      </c>
      <c r="F175" s="16">
        <f>F176</f>
        <v>555180.1</v>
      </c>
      <c r="G175" s="16">
        <f t="shared" ref="G175:H175" si="81">G176</f>
        <v>164032.65</v>
      </c>
      <c r="H175" s="16">
        <f t="shared" si="81"/>
        <v>164032.65</v>
      </c>
      <c r="I175" s="11"/>
      <c r="J175" s="12"/>
    </row>
    <row r="176" spans="1:10" ht="23.25" customHeight="1" outlineLevel="4" x14ac:dyDescent="0.3">
      <c r="A176" s="19" t="s">
        <v>10</v>
      </c>
      <c r="B176" s="20" t="s">
        <v>0</v>
      </c>
      <c r="C176" s="20" t="s">
        <v>99</v>
      </c>
      <c r="D176" s="21" t="s">
        <v>11</v>
      </c>
      <c r="E176" s="20" t="s">
        <v>3</v>
      </c>
      <c r="F176" s="16">
        <f>F177</f>
        <v>555180.1</v>
      </c>
      <c r="G176" s="16">
        <f t="shared" ref="G176:H176" si="82">G177</f>
        <v>164032.65</v>
      </c>
      <c r="H176" s="16">
        <f t="shared" si="82"/>
        <v>164032.65</v>
      </c>
      <c r="I176" s="11"/>
      <c r="J176" s="12"/>
    </row>
    <row r="177" spans="1:10" ht="31.2" outlineLevel="5" x14ac:dyDescent="0.3">
      <c r="A177" s="19" t="s">
        <v>100</v>
      </c>
      <c r="B177" s="20" t="s">
        <v>0</v>
      </c>
      <c r="C177" s="20" t="s">
        <v>99</v>
      </c>
      <c r="D177" s="21" t="s">
        <v>101</v>
      </c>
      <c r="E177" s="20" t="s">
        <v>3</v>
      </c>
      <c r="F177" s="16">
        <f>F178</f>
        <v>555180.1</v>
      </c>
      <c r="G177" s="16">
        <f t="shared" ref="G177:H177" si="83">G178</f>
        <v>164032.65</v>
      </c>
      <c r="H177" s="16">
        <f t="shared" si="83"/>
        <v>164032.65</v>
      </c>
      <c r="I177" s="11"/>
      <c r="J177" s="12"/>
    </row>
    <row r="178" spans="1:10" ht="15.6" outlineLevel="6" x14ac:dyDescent="0.3">
      <c r="A178" s="19" t="s">
        <v>20</v>
      </c>
      <c r="B178" s="20" t="s">
        <v>0</v>
      </c>
      <c r="C178" s="20" t="s">
        <v>99</v>
      </c>
      <c r="D178" s="21" t="s">
        <v>101</v>
      </c>
      <c r="E178" s="20" t="s">
        <v>21</v>
      </c>
      <c r="F178" s="16">
        <f>F179</f>
        <v>555180.1</v>
      </c>
      <c r="G178" s="16">
        <f t="shared" ref="G178:H178" si="84">G179</f>
        <v>164032.65</v>
      </c>
      <c r="H178" s="16">
        <f t="shared" si="84"/>
        <v>164032.65</v>
      </c>
      <c r="I178" s="11"/>
      <c r="J178" s="12"/>
    </row>
    <row r="179" spans="1:10" ht="15.6" outlineLevel="7" x14ac:dyDescent="0.3">
      <c r="A179" s="19" t="s">
        <v>22</v>
      </c>
      <c r="B179" s="20" t="s">
        <v>0</v>
      </c>
      <c r="C179" s="20" t="s">
        <v>99</v>
      </c>
      <c r="D179" s="21" t="s">
        <v>101</v>
      </c>
      <c r="E179" s="20" t="s">
        <v>23</v>
      </c>
      <c r="F179" s="16">
        <v>555180.1</v>
      </c>
      <c r="G179" s="17">
        <v>164032.65</v>
      </c>
      <c r="H179" s="17">
        <v>164032.65</v>
      </c>
      <c r="I179" s="11"/>
      <c r="J179" s="12"/>
    </row>
    <row r="180" spans="1:10" ht="15.6" outlineLevel="2" x14ac:dyDescent="0.3">
      <c r="A180" s="19" t="s">
        <v>102</v>
      </c>
      <c r="B180" s="20" t="s">
        <v>0</v>
      </c>
      <c r="C180" s="20" t="s">
        <v>103</v>
      </c>
      <c r="D180" s="21" t="s">
        <v>2</v>
      </c>
      <c r="E180" s="20" t="s">
        <v>3</v>
      </c>
      <c r="F180" s="16">
        <f>F181</f>
        <v>3387.08</v>
      </c>
      <c r="G180" s="16">
        <f t="shared" ref="G180:H180" si="85">G181</f>
        <v>3387.08</v>
      </c>
      <c r="H180" s="16">
        <f t="shared" si="85"/>
        <v>3387.08</v>
      </c>
      <c r="I180" s="11"/>
      <c r="J180" s="12"/>
    </row>
    <row r="181" spans="1:10" ht="15.6" outlineLevel="3" x14ac:dyDescent="0.3">
      <c r="A181" s="19" t="s">
        <v>8</v>
      </c>
      <c r="B181" s="20" t="s">
        <v>0</v>
      </c>
      <c r="C181" s="20" t="s">
        <v>103</v>
      </c>
      <c r="D181" s="21" t="s">
        <v>9</v>
      </c>
      <c r="E181" s="20" t="s">
        <v>3</v>
      </c>
      <c r="F181" s="16">
        <f>F182</f>
        <v>3387.08</v>
      </c>
      <c r="G181" s="16">
        <f t="shared" ref="G181:H181" si="86">G182</f>
        <v>3387.08</v>
      </c>
      <c r="H181" s="16">
        <f t="shared" si="86"/>
        <v>3387.08</v>
      </c>
      <c r="I181" s="11"/>
      <c r="J181" s="12"/>
    </row>
    <row r="182" spans="1:10" ht="22.5" customHeight="1" outlineLevel="4" x14ac:dyDescent="0.3">
      <c r="A182" s="19" t="s">
        <v>10</v>
      </c>
      <c r="B182" s="20" t="s">
        <v>0</v>
      </c>
      <c r="C182" s="20" t="s">
        <v>103</v>
      </c>
      <c r="D182" s="21" t="s">
        <v>11</v>
      </c>
      <c r="E182" s="20" t="s">
        <v>3</v>
      </c>
      <c r="F182" s="16">
        <f>F183</f>
        <v>3387.08</v>
      </c>
      <c r="G182" s="16">
        <f t="shared" ref="G182:H182" si="87">G183</f>
        <v>3387.08</v>
      </c>
      <c r="H182" s="16">
        <f t="shared" si="87"/>
        <v>3387.08</v>
      </c>
      <c r="I182" s="11"/>
      <c r="J182" s="12"/>
    </row>
    <row r="183" spans="1:10" ht="62.4" outlineLevel="5" x14ac:dyDescent="0.3">
      <c r="A183" s="19" t="s">
        <v>335</v>
      </c>
      <c r="B183" s="20" t="s">
        <v>0</v>
      </c>
      <c r="C183" s="20" t="s">
        <v>103</v>
      </c>
      <c r="D183" s="21" t="s">
        <v>104</v>
      </c>
      <c r="E183" s="20" t="s">
        <v>3</v>
      </c>
      <c r="F183" s="16">
        <f>F184</f>
        <v>3387.08</v>
      </c>
      <c r="G183" s="16">
        <f t="shared" ref="G183:H183" si="88">G184</f>
        <v>3387.08</v>
      </c>
      <c r="H183" s="16">
        <f t="shared" si="88"/>
        <v>3387.08</v>
      </c>
      <c r="I183" s="11"/>
      <c r="J183" s="12"/>
    </row>
    <row r="184" spans="1:10" ht="15.6" outlineLevel="6" x14ac:dyDescent="0.3">
      <c r="A184" s="19" t="s">
        <v>20</v>
      </c>
      <c r="B184" s="20" t="s">
        <v>0</v>
      </c>
      <c r="C184" s="20" t="s">
        <v>103</v>
      </c>
      <c r="D184" s="21" t="s">
        <v>104</v>
      </c>
      <c r="E184" s="20" t="s">
        <v>21</v>
      </c>
      <c r="F184" s="16">
        <f>F185</f>
        <v>3387.08</v>
      </c>
      <c r="G184" s="16">
        <f>G185</f>
        <v>3387.08</v>
      </c>
      <c r="H184" s="16">
        <f>H185</f>
        <v>3387.08</v>
      </c>
      <c r="I184" s="11"/>
      <c r="J184" s="12"/>
    </row>
    <row r="185" spans="1:10" ht="15.6" outlineLevel="7" x14ac:dyDescent="0.3">
      <c r="A185" s="19" t="s">
        <v>22</v>
      </c>
      <c r="B185" s="20" t="s">
        <v>0</v>
      </c>
      <c r="C185" s="20" t="s">
        <v>103</v>
      </c>
      <c r="D185" s="21" t="s">
        <v>104</v>
      </c>
      <c r="E185" s="20" t="s">
        <v>23</v>
      </c>
      <c r="F185" s="16">
        <v>3387.08</v>
      </c>
      <c r="G185" s="17">
        <v>3387.08</v>
      </c>
      <c r="H185" s="17">
        <v>3387.08</v>
      </c>
      <c r="I185" s="11"/>
      <c r="J185" s="12"/>
    </row>
    <row r="186" spans="1:10" ht="15.6" outlineLevel="2" x14ac:dyDescent="0.3">
      <c r="A186" s="19" t="s">
        <v>105</v>
      </c>
      <c r="B186" s="20" t="s">
        <v>0</v>
      </c>
      <c r="C186" s="20" t="s">
        <v>106</v>
      </c>
      <c r="D186" s="21" t="s">
        <v>2</v>
      </c>
      <c r="E186" s="20" t="s">
        <v>3</v>
      </c>
      <c r="F186" s="16">
        <f>F187</f>
        <v>155097904.84</v>
      </c>
      <c r="G186" s="16">
        <f t="shared" ref="G186:H186" si="89">G187</f>
        <v>27336550</v>
      </c>
      <c r="H186" s="16">
        <f t="shared" si="89"/>
        <v>27336550</v>
      </c>
      <c r="I186" s="11"/>
      <c r="J186" s="12"/>
    </row>
    <row r="187" spans="1:10" ht="32.25" customHeight="1" outlineLevel="3" x14ac:dyDescent="0.3">
      <c r="A187" s="19" t="s">
        <v>107</v>
      </c>
      <c r="B187" s="20" t="s">
        <v>0</v>
      </c>
      <c r="C187" s="20" t="s">
        <v>106</v>
      </c>
      <c r="D187" s="21" t="s">
        <v>108</v>
      </c>
      <c r="E187" s="20" t="s">
        <v>3</v>
      </c>
      <c r="F187" s="16">
        <f>F188+F216+F244</f>
        <v>155097904.84</v>
      </c>
      <c r="G187" s="16">
        <f>G188+G216+G244</f>
        <v>27336550</v>
      </c>
      <c r="H187" s="16">
        <f>H188+H216+H244</f>
        <v>27336550</v>
      </c>
      <c r="I187" s="11"/>
      <c r="J187" s="12"/>
    </row>
    <row r="188" spans="1:10" ht="34.5" customHeight="1" outlineLevel="4" x14ac:dyDescent="0.3">
      <c r="A188" s="19" t="s">
        <v>109</v>
      </c>
      <c r="B188" s="20" t="s">
        <v>0</v>
      </c>
      <c r="C188" s="20" t="s">
        <v>106</v>
      </c>
      <c r="D188" s="21" t="s">
        <v>110</v>
      </c>
      <c r="E188" s="20" t="s">
        <v>3</v>
      </c>
      <c r="F188" s="16">
        <f>F189+F192+F195+F198+F201+F204+F207+F210+F213</f>
        <v>15789304.050000001</v>
      </c>
      <c r="G188" s="16">
        <f t="shared" ref="G188:H188" si="90">G189+G192+G195+G198+G201+G204+G207+G210+G213</f>
        <v>19058395</v>
      </c>
      <c r="H188" s="16">
        <f t="shared" si="90"/>
        <v>19218395</v>
      </c>
      <c r="I188" s="11"/>
      <c r="J188" s="12"/>
    </row>
    <row r="189" spans="1:10" ht="31.2" outlineLevel="5" x14ac:dyDescent="0.3">
      <c r="A189" s="19" t="s">
        <v>111</v>
      </c>
      <c r="B189" s="20" t="s">
        <v>0</v>
      </c>
      <c r="C189" s="20" t="s">
        <v>106</v>
      </c>
      <c r="D189" s="21">
        <v>4000140101</v>
      </c>
      <c r="E189" s="20" t="s">
        <v>3</v>
      </c>
      <c r="F189" s="16">
        <f t="shared" ref="F189:H190" si="91">F190</f>
        <v>2896158</v>
      </c>
      <c r="G189" s="17">
        <f t="shared" si="91"/>
        <v>3100000</v>
      </c>
      <c r="H189" s="17">
        <f t="shared" si="91"/>
        <v>3100000</v>
      </c>
      <c r="I189" s="11"/>
      <c r="J189" s="12"/>
    </row>
    <row r="190" spans="1:10" ht="15.6" outlineLevel="6" x14ac:dyDescent="0.3">
      <c r="A190" s="19" t="s">
        <v>20</v>
      </c>
      <c r="B190" s="20" t="s">
        <v>0</v>
      </c>
      <c r="C190" s="20" t="s">
        <v>106</v>
      </c>
      <c r="D190" s="21">
        <v>4000140101</v>
      </c>
      <c r="E190" s="20" t="s">
        <v>21</v>
      </c>
      <c r="F190" s="16">
        <f t="shared" si="91"/>
        <v>2896158</v>
      </c>
      <c r="G190" s="17">
        <f t="shared" si="91"/>
        <v>3100000</v>
      </c>
      <c r="H190" s="17">
        <f t="shared" si="91"/>
        <v>3100000</v>
      </c>
      <c r="I190" s="11"/>
      <c r="J190" s="12"/>
    </row>
    <row r="191" spans="1:10" ht="15.6" outlineLevel="7" x14ac:dyDescent="0.3">
      <c r="A191" s="19" t="s">
        <v>22</v>
      </c>
      <c r="B191" s="20" t="s">
        <v>0</v>
      </c>
      <c r="C191" s="20" t="s">
        <v>106</v>
      </c>
      <c r="D191" s="21">
        <v>4000140101</v>
      </c>
      <c r="E191" s="20" t="s">
        <v>23</v>
      </c>
      <c r="F191" s="16">
        <v>2896158</v>
      </c>
      <c r="G191" s="17">
        <v>3100000</v>
      </c>
      <c r="H191" s="17">
        <v>3100000</v>
      </c>
      <c r="I191" s="11"/>
      <c r="J191" s="12"/>
    </row>
    <row r="192" spans="1:10" ht="31.2" outlineLevel="5" x14ac:dyDescent="0.3">
      <c r="A192" s="19" t="s">
        <v>112</v>
      </c>
      <c r="B192" s="20" t="s">
        <v>0</v>
      </c>
      <c r="C192" s="20" t="s">
        <v>106</v>
      </c>
      <c r="D192" s="21">
        <v>4000140102</v>
      </c>
      <c r="E192" s="20" t="s">
        <v>3</v>
      </c>
      <c r="F192" s="16">
        <f t="shared" ref="F192:H193" si="92">F193</f>
        <v>2502493.2000000002</v>
      </c>
      <c r="G192" s="17">
        <f t="shared" si="92"/>
        <v>2618000</v>
      </c>
      <c r="H192" s="17">
        <f t="shared" si="92"/>
        <v>2618000</v>
      </c>
      <c r="I192" s="11"/>
      <c r="J192" s="12"/>
    </row>
    <row r="193" spans="1:10" ht="15.6" outlineLevel="6" x14ac:dyDescent="0.3">
      <c r="A193" s="19" t="s">
        <v>20</v>
      </c>
      <c r="B193" s="20" t="s">
        <v>0</v>
      </c>
      <c r="C193" s="20" t="s">
        <v>106</v>
      </c>
      <c r="D193" s="21">
        <v>4000140102</v>
      </c>
      <c r="E193" s="20" t="s">
        <v>21</v>
      </c>
      <c r="F193" s="16">
        <f t="shared" si="92"/>
        <v>2502493.2000000002</v>
      </c>
      <c r="G193" s="17">
        <f t="shared" si="92"/>
        <v>2618000</v>
      </c>
      <c r="H193" s="17">
        <f t="shared" si="92"/>
        <v>2618000</v>
      </c>
      <c r="I193" s="11"/>
      <c r="J193" s="12"/>
    </row>
    <row r="194" spans="1:10" ht="15.6" outlineLevel="7" x14ac:dyDescent="0.3">
      <c r="A194" s="19" t="s">
        <v>22</v>
      </c>
      <c r="B194" s="20" t="s">
        <v>0</v>
      </c>
      <c r="C194" s="20" t="s">
        <v>106</v>
      </c>
      <c r="D194" s="21">
        <v>4000140102</v>
      </c>
      <c r="E194" s="20" t="s">
        <v>23</v>
      </c>
      <c r="F194" s="16">
        <v>2502493.2000000002</v>
      </c>
      <c r="G194" s="17">
        <v>2618000</v>
      </c>
      <c r="H194" s="17">
        <v>2618000</v>
      </c>
      <c r="I194" s="11"/>
      <c r="J194" s="12"/>
    </row>
    <row r="195" spans="1:10" ht="31.2" outlineLevel="5" x14ac:dyDescent="0.3">
      <c r="A195" s="19" t="s">
        <v>113</v>
      </c>
      <c r="B195" s="20" t="s">
        <v>0</v>
      </c>
      <c r="C195" s="20" t="s">
        <v>106</v>
      </c>
      <c r="D195" s="21">
        <v>4000140103</v>
      </c>
      <c r="E195" s="20" t="s">
        <v>3</v>
      </c>
      <c r="F195" s="16">
        <f t="shared" ref="F195:H196" si="93">F196</f>
        <v>400000</v>
      </c>
      <c r="G195" s="17">
        <f t="shared" si="93"/>
        <v>450000</v>
      </c>
      <c r="H195" s="17">
        <f t="shared" si="93"/>
        <v>500000</v>
      </c>
      <c r="I195" s="11"/>
      <c r="J195" s="12"/>
    </row>
    <row r="196" spans="1:10" ht="15.6" outlineLevel="6" x14ac:dyDescent="0.3">
      <c r="A196" s="19" t="s">
        <v>20</v>
      </c>
      <c r="B196" s="20" t="s">
        <v>0</v>
      </c>
      <c r="C196" s="20" t="s">
        <v>106</v>
      </c>
      <c r="D196" s="21">
        <v>4000140103</v>
      </c>
      <c r="E196" s="20" t="s">
        <v>21</v>
      </c>
      <c r="F196" s="16">
        <f t="shared" si="93"/>
        <v>400000</v>
      </c>
      <c r="G196" s="17">
        <f t="shared" si="93"/>
        <v>450000</v>
      </c>
      <c r="H196" s="17">
        <f t="shared" si="93"/>
        <v>500000</v>
      </c>
      <c r="I196" s="11"/>
      <c r="J196" s="12"/>
    </row>
    <row r="197" spans="1:10" ht="15.6" outlineLevel="7" x14ac:dyDescent="0.3">
      <c r="A197" s="19" t="s">
        <v>22</v>
      </c>
      <c r="B197" s="20" t="s">
        <v>0</v>
      </c>
      <c r="C197" s="20" t="s">
        <v>106</v>
      </c>
      <c r="D197" s="21">
        <v>4000140103</v>
      </c>
      <c r="E197" s="20" t="s">
        <v>23</v>
      </c>
      <c r="F197" s="16">
        <v>400000</v>
      </c>
      <c r="G197" s="17">
        <v>450000</v>
      </c>
      <c r="H197" s="17">
        <v>500000</v>
      </c>
      <c r="I197" s="11"/>
      <c r="J197" s="12"/>
    </row>
    <row r="198" spans="1:10" ht="52.95" customHeight="1" outlineLevel="5" x14ac:dyDescent="0.3">
      <c r="A198" s="19" t="s">
        <v>325</v>
      </c>
      <c r="B198" s="20" t="s">
        <v>0</v>
      </c>
      <c r="C198" s="20" t="s">
        <v>106</v>
      </c>
      <c r="D198" s="21">
        <v>4000140104</v>
      </c>
      <c r="E198" s="20" t="s">
        <v>3</v>
      </c>
      <c r="F198" s="16">
        <f t="shared" ref="F198:H199" si="94">F199</f>
        <v>5126056.12</v>
      </c>
      <c r="G198" s="17">
        <f t="shared" si="94"/>
        <v>5512000</v>
      </c>
      <c r="H198" s="17">
        <f t="shared" si="94"/>
        <v>5512000</v>
      </c>
      <c r="I198" s="11"/>
      <c r="J198" s="12"/>
    </row>
    <row r="199" spans="1:10" ht="15.6" outlineLevel="6" x14ac:dyDescent="0.3">
      <c r="A199" s="19" t="s">
        <v>20</v>
      </c>
      <c r="B199" s="20" t="s">
        <v>0</v>
      </c>
      <c r="C199" s="20" t="s">
        <v>106</v>
      </c>
      <c r="D199" s="21">
        <v>4000140104</v>
      </c>
      <c r="E199" s="20" t="s">
        <v>21</v>
      </c>
      <c r="F199" s="16">
        <f t="shared" si="94"/>
        <v>5126056.12</v>
      </c>
      <c r="G199" s="17">
        <f t="shared" si="94"/>
        <v>5512000</v>
      </c>
      <c r="H199" s="17">
        <f t="shared" si="94"/>
        <v>5512000</v>
      </c>
      <c r="I199" s="11"/>
      <c r="J199" s="12"/>
    </row>
    <row r="200" spans="1:10" ht="15.6" outlineLevel="7" x14ac:dyDescent="0.3">
      <c r="A200" s="19" t="s">
        <v>22</v>
      </c>
      <c r="B200" s="20" t="s">
        <v>0</v>
      </c>
      <c r="C200" s="20" t="s">
        <v>106</v>
      </c>
      <c r="D200" s="21">
        <v>4000140104</v>
      </c>
      <c r="E200" s="20" t="s">
        <v>23</v>
      </c>
      <c r="F200" s="16">
        <v>5126056.12</v>
      </c>
      <c r="G200" s="17">
        <v>5512000</v>
      </c>
      <c r="H200" s="17">
        <v>5512000</v>
      </c>
      <c r="I200" s="11"/>
      <c r="J200" s="12"/>
    </row>
    <row r="201" spans="1:10" ht="31.2" outlineLevel="5" x14ac:dyDescent="0.3">
      <c r="A201" s="19" t="s">
        <v>114</v>
      </c>
      <c r="B201" s="20" t="s">
        <v>0</v>
      </c>
      <c r="C201" s="20" t="s">
        <v>106</v>
      </c>
      <c r="D201" s="21">
        <v>4000140105</v>
      </c>
      <c r="E201" s="20" t="s">
        <v>3</v>
      </c>
      <c r="F201" s="16">
        <f t="shared" ref="F201:H202" si="95">F202</f>
        <v>100000</v>
      </c>
      <c r="G201" s="17">
        <f t="shared" si="95"/>
        <v>120000</v>
      </c>
      <c r="H201" s="17">
        <f t="shared" si="95"/>
        <v>150000</v>
      </c>
      <c r="I201" s="11"/>
      <c r="J201" s="12"/>
    </row>
    <row r="202" spans="1:10" ht="15.6" outlineLevel="6" x14ac:dyDescent="0.3">
      <c r="A202" s="19" t="s">
        <v>20</v>
      </c>
      <c r="B202" s="20" t="s">
        <v>0</v>
      </c>
      <c r="C202" s="20" t="s">
        <v>106</v>
      </c>
      <c r="D202" s="21">
        <v>4000140105</v>
      </c>
      <c r="E202" s="20" t="s">
        <v>21</v>
      </c>
      <c r="F202" s="16">
        <f t="shared" si="95"/>
        <v>100000</v>
      </c>
      <c r="G202" s="17">
        <f t="shared" si="95"/>
        <v>120000</v>
      </c>
      <c r="H202" s="17">
        <f t="shared" si="95"/>
        <v>150000</v>
      </c>
      <c r="I202" s="11"/>
      <c r="J202" s="12"/>
    </row>
    <row r="203" spans="1:10" ht="15.6" outlineLevel="7" x14ac:dyDescent="0.3">
      <c r="A203" s="19" t="s">
        <v>22</v>
      </c>
      <c r="B203" s="20" t="s">
        <v>0</v>
      </c>
      <c r="C203" s="20" t="s">
        <v>106</v>
      </c>
      <c r="D203" s="21">
        <v>4000140105</v>
      </c>
      <c r="E203" s="20" t="s">
        <v>23</v>
      </c>
      <c r="F203" s="16">
        <v>100000</v>
      </c>
      <c r="G203" s="17">
        <v>120000</v>
      </c>
      <c r="H203" s="17">
        <v>150000</v>
      </c>
      <c r="I203" s="11"/>
      <c r="J203" s="12"/>
    </row>
    <row r="204" spans="1:10" ht="34.5" customHeight="1" outlineLevel="5" x14ac:dyDescent="0.3">
      <c r="A204" s="19" t="s">
        <v>115</v>
      </c>
      <c r="B204" s="20" t="s">
        <v>0</v>
      </c>
      <c r="C204" s="20" t="s">
        <v>106</v>
      </c>
      <c r="D204" s="21">
        <v>4000140106</v>
      </c>
      <c r="E204" s="20" t="s">
        <v>3</v>
      </c>
      <c r="F204" s="16">
        <f t="shared" ref="F204:H205" si="96">F205</f>
        <v>2209260</v>
      </c>
      <c r="G204" s="17">
        <f t="shared" si="96"/>
        <v>3000000</v>
      </c>
      <c r="H204" s="17">
        <f t="shared" si="96"/>
        <v>3000000</v>
      </c>
      <c r="I204" s="11"/>
      <c r="J204" s="12"/>
    </row>
    <row r="205" spans="1:10" ht="15.6" outlineLevel="6" x14ac:dyDescent="0.3">
      <c r="A205" s="19" t="s">
        <v>20</v>
      </c>
      <c r="B205" s="20" t="s">
        <v>0</v>
      </c>
      <c r="C205" s="20" t="s">
        <v>106</v>
      </c>
      <c r="D205" s="21">
        <v>4000140106</v>
      </c>
      <c r="E205" s="20" t="s">
        <v>21</v>
      </c>
      <c r="F205" s="16">
        <f t="shared" si="96"/>
        <v>2209260</v>
      </c>
      <c r="G205" s="17">
        <f t="shared" si="96"/>
        <v>3000000</v>
      </c>
      <c r="H205" s="17">
        <f t="shared" si="96"/>
        <v>3000000</v>
      </c>
      <c r="I205" s="11"/>
      <c r="J205" s="12"/>
    </row>
    <row r="206" spans="1:10" ht="15.6" outlineLevel="7" x14ac:dyDescent="0.3">
      <c r="A206" s="19" t="s">
        <v>22</v>
      </c>
      <c r="B206" s="20" t="s">
        <v>0</v>
      </c>
      <c r="C206" s="20" t="s">
        <v>106</v>
      </c>
      <c r="D206" s="21">
        <v>4000140106</v>
      </c>
      <c r="E206" s="20" t="s">
        <v>23</v>
      </c>
      <c r="F206" s="16">
        <v>2209260</v>
      </c>
      <c r="G206" s="17">
        <v>3000000</v>
      </c>
      <c r="H206" s="17">
        <v>3000000</v>
      </c>
      <c r="I206" s="11"/>
      <c r="J206" s="12"/>
    </row>
    <row r="207" spans="1:10" ht="31.2" outlineLevel="5" x14ac:dyDescent="0.3">
      <c r="A207" s="19" t="s">
        <v>116</v>
      </c>
      <c r="B207" s="20" t="s">
        <v>0</v>
      </c>
      <c r="C207" s="20" t="s">
        <v>106</v>
      </c>
      <c r="D207" s="21">
        <v>4000140107</v>
      </c>
      <c r="E207" s="20" t="s">
        <v>3</v>
      </c>
      <c r="F207" s="16">
        <f t="shared" ref="F207:H208" si="97">F208</f>
        <v>1905336.73</v>
      </c>
      <c r="G207" s="17">
        <f t="shared" si="97"/>
        <v>3608395</v>
      </c>
      <c r="H207" s="17">
        <f t="shared" si="97"/>
        <v>3638395</v>
      </c>
      <c r="I207" s="11"/>
      <c r="J207" s="12"/>
    </row>
    <row r="208" spans="1:10" ht="15.6" outlineLevel="6" x14ac:dyDescent="0.3">
      <c r="A208" s="19" t="s">
        <v>20</v>
      </c>
      <c r="B208" s="20" t="s">
        <v>0</v>
      </c>
      <c r="C208" s="20" t="s">
        <v>106</v>
      </c>
      <c r="D208" s="21">
        <v>4000140107</v>
      </c>
      <c r="E208" s="20" t="s">
        <v>21</v>
      </c>
      <c r="F208" s="16">
        <f t="shared" si="97"/>
        <v>1905336.73</v>
      </c>
      <c r="G208" s="17">
        <f t="shared" si="97"/>
        <v>3608395</v>
      </c>
      <c r="H208" s="17">
        <f t="shared" si="97"/>
        <v>3638395</v>
      </c>
      <c r="I208" s="11"/>
      <c r="J208" s="12"/>
    </row>
    <row r="209" spans="1:10" ht="15.6" outlineLevel="7" x14ac:dyDescent="0.3">
      <c r="A209" s="19" t="s">
        <v>22</v>
      </c>
      <c r="B209" s="20" t="s">
        <v>0</v>
      </c>
      <c r="C209" s="20" t="s">
        <v>106</v>
      </c>
      <c r="D209" s="21">
        <v>4000140107</v>
      </c>
      <c r="E209" s="20" t="s">
        <v>23</v>
      </c>
      <c r="F209" s="16">
        <v>1905336.73</v>
      </c>
      <c r="G209" s="17">
        <v>3608395</v>
      </c>
      <c r="H209" s="17">
        <v>3638395</v>
      </c>
      <c r="I209" s="11"/>
      <c r="J209" s="12"/>
    </row>
    <row r="210" spans="1:10" ht="31.2" outlineLevel="7" x14ac:dyDescent="0.3">
      <c r="A210" s="19" t="s">
        <v>387</v>
      </c>
      <c r="B210" s="20" t="s">
        <v>0</v>
      </c>
      <c r="C210" s="20" t="s">
        <v>106</v>
      </c>
      <c r="D210" s="21">
        <v>4000140108</v>
      </c>
      <c r="E210" s="20" t="s">
        <v>3</v>
      </c>
      <c r="F210" s="16">
        <v>600000</v>
      </c>
      <c r="G210" s="17">
        <v>650000</v>
      </c>
      <c r="H210" s="17">
        <v>700000</v>
      </c>
      <c r="I210" s="11"/>
      <c r="J210" s="12"/>
    </row>
    <row r="211" spans="1:10" ht="15.6" outlineLevel="7" x14ac:dyDescent="0.3">
      <c r="A211" s="19" t="s">
        <v>388</v>
      </c>
      <c r="B211" s="20" t="s">
        <v>0</v>
      </c>
      <c r="C211" s="20" t="s">
        <v>106</v>
      </c>
      <c r="D211" s="21">
        <v>4000140108</v>
      </c>
      <c r="E211" s="20" t="s">
        <v>21</v>
      </c>
      <c r="F211" s="16">
        <v>600000</v>
      </c>
      <c r="G211" s="17">
        <v>650000</v>
      </c>
      <c r="H211" s="17">
        <v>700000</v>
      </c>
      <c r="I211" s="11"/>
      <c r="J211" s="12"/>
    </row>
    <row r="212" spans="1:10" ht="15.6" outlineLevel="7" x14ac:dyDescent="0.3">
      <c r="A212" s="19" t="s">
        <v>389</v>
      </c>
      <c r="B212" s="20" t="s">
        <v>0</v>
      </c>
      <c r="C212" s="20" t="s">
        <v>106</v>
      </c>
      <c r="D212" s="21">
        <v>4000140108</v>
      </c>
      <c r="E212" s="20" t="s">
        <v>23</v>
      </c>
      <c r="F212" s="16">
        <v>600000</v>
      </c>
      <c r="G212" s="17">
        <v>650000</v>
      </c>
      <c r="H212" s="17">
        <v>700000</v>
      </c>
      <c r="I212" s="11"/>
      <c r="J212" s="12"/>
    </row>
    <row r="213" spans="1:10" ht="31.2" outlineLevel="7" x14ac:dyDescent="0.3">
      <c r="A213" s="19" t="s">
        <v>390</v>
      </c>
      <c r="B213" s="20" t="s">
        <v>0</v>
      </c>
      <c r="C213" s="20" t="s">
        <v>106</v>
      </c>
      <c r="D213" s="21">
        <v>4000140109</v>
      </c>
      <c r="E213" s="20" t="s">
        <v>3</v>
      </c>
      <c r="F213" s="16">
        <f>F214</f>
        <v>50000</v>
      </c>
      <c r="G213" s="16">
        <f t="shared" ref="G213:H213" si="98">G214</f>
        <v>0</v>
      </c>
      <c r="H213" s="16">
        <f t="shared" si="98"/>
        <v>0</v>
      </c>
      <c r="I213" s="11"/>
      <c r="J213" s="12"/>
    </row>
    <row r="214" spans="1:10" ht="15.6" outlineLevel="7" x14ac:dyDescent="0.3">
      <c r="A214" s="19" t="s">
        <v>388</v>
      </c>
      <c r="B214" s="20" t="s">
        <v>0</v>
      </c>
      <c r="C214" s="20" t="s">
        <v>106</v>
      </c>
      <c r="D214" s="21">
        <v>4000140109</v>
      </c>
      <c r="E214" s="20" t="s">
        <v>21</v>
      </c>
      <c r="F214" s="16">
        <f>F215</f>
        <v>50000</v>
      </c>
      <c r="G214" s="16">
        <f t="shared" ref="G214:H214" si="99">G215</f>
        <v>0</v>
      </c>
      <c r="H214" s="16">
        <f t="shared" si="99"/>
        <v>0</v>
      </c>
      <c r="I214" s="11"/>
      <c r="J214" s="12"/>
    </row>
    <row r="215" spans="1:10" ht="15.6" outlineLevel="7" x14ac:dyDescent="0.3">
      <c r="A215" s="19" t="s">
        <v>389</v>
      </c>
      <c r="B215" s="20" t="s">
        <v>0</v>
      </c>
      <c r="C215" s="20" t="s">
        <v>106</v>
      </c>
      <c r="D215" s="21">
        <v>4000140109</v>
      </c>
      <c r="E215" s="20" t="s">
        <v>23</v>
      </c>
      <c r="F215" s="16">
        <v>50000</v>
      </c>
      <c r="G215" s="17">
        <v>0</v>
      </c>
      <c r="H215" s="17">
        <v>0</v>
      </c>
      <c r="I215" s="11"/>
      <c r="J215" s="12"/>
    </row>
    <row r="216" spans="1:10" ht="50.4" customHeight="1" outlineLevel="4" x14ac:dyDescent="0.3">
      <c r="A216" s="19" t="s">
        <v>117</v>
      </c>
      <c r="B216" s="20" t="s">
        <v>0</v>
      </c>
      <c r="C216" s="20" t="s">
        <v>106</v>
      </c>
      <c r="D216" s="21" t="s">
        <v>118</v>
      </c>
      <c r="E216" s="20" t="s">
        <v>3</v>
      </c>
      <c r="F216" s="16">
        <f>F217+F220+F223+F226+F229+F232+F235+F238+F241</f>
        <v>135741000.78999999</v>
      </c>
      <c r="G216" s="16">
        <f t="shared" ref="G216:H216" si="100">G217+G220+G223+G226+G229+G232+G235+G238+G241</f>
        <v>5278395</v>
      </c>
      <c r="H216" s="16">
        <f t="shared" si="100"/>
        <v>5438395</v>
      </c>
      <c r="I216" s="11"/>
      <c r="J216" s="12"/>
    </row>
    <row r="217" spans="1:10" ht="31.2" outlineLevel="5" x14ac:dyDescent="0.3">
      <c r="A217" s="19" t="s">
        <v>391</v>
      </c>
      <c r="B217" s="20" t="s">
        <v>0</v>
      </c>
      <c r="C217" s="20" t="s">
        <v>106</v>
      </c>
      <c r="D217" s="21">
        <v>4000240201</v>
      </c>
      <c r="E217" s="20" t="s">
        <v>3</v>
      </c>
      <c r="F217" s="16">
        <f t="shared" ref="F217:H218" si="101">F218</f>
        <v>7315568.6299999999</v>
      </c>
      <c r="G217" s="17">
        <f t="shared" si="101"/>
        <v>2628395</v>
      </c>
      <c r="H217" s="17">
        <f t="shared" si="101"/>
        <v>2788395</v>
      </c>
      <c r="I217" s="11"/>
      <c r="J217" s="12"/>
    </row>
    <row r="218" spans="1:10" ht="15.6" outlineLevel="6" x14ac:dyDescent="0.3">
      <c r="A218" s="19" t="s">
        <v>20</v>
      </c>
      <c r="B218" s="20" t="s">
        <v>0</v>
      </c>
      <c r="C218" s="20" t="s">
        <v>106</v>
      </c>
      <c r="D218" s="21">
        <v>4000240201</v>
      </c>
      <c r="E218" s="20" t="s">
        <v>21</v>
      </c>
      <c r="F218" s="16">
        <f t="shared" si="101"/>
        <v>7315568.6299999999</v>
      </c>
      <c r="G218" s="17">
        <f t="shared" si="101"/>
        <v>2628395</v>
      </c>
      <c r="H218" s="17">
        <f t="shared" si="101"/>
        <v>2788395</v>
      </c>
      <c r="I218" s="11"/>
      <c r="J218" s="12"/>
    </row>
    <row r="219" spans="1:10" ht="15.6" outlineLevel="7" x14ac:dyDescent="0.3">
      <c r="A219" s="19" t="s">
        <v>22</v>
      </c>
      <c r="B219" s="20" t="s">
        <v>0</v>
      </c>
      <c r="C219" s="20" t="s">
        <v>106</v>
      </c>
      <c r="D219" s="21">
        <v>4000240201</v>
      </c>
      <c r="E219" s="20" t="s">
        <v>23</v>
      </c>
      <c r="F219" s="16">
        <v>7315568.6299999999</v>
      </c>
      <c r="G219" s="17">
        <v>2628395</v>
      </c>
      <c r="H219" s="17">
        <v>2788395</v>
      </c>
      <c r="I219" s="11"/>
      <c r="J219" s="12"/>
    </row>
    <row r="220" spans="1:10" ht="31.2" outlineLevel="7" x14ac:dyDescent="0.3">
      <c r="A220" s="19" t="s">
        <v>392</v>
      </c>
      <c r="B220" s="20" t="s">
        <v>0</v>
      </c>
      <c r="C220" s="20" t="s">
        <v>106</v>
      </c>
      <c r="D220" s="21">
        <v>4000240202</v>
      </c>
      <c r="E220" s="20" t="s">
        <v>3</v>
      </c>
      <c r="F220" s="16">
        <f t="shared" ref="F220:H221" si="102">F221</f>
        <v>1250000</v>
      </c>
      <c r="G220" s="17">
        <f t="shared" si="102"/>
        <v>1000000</v>
      </c>
      <c r="H220" s="17">
        <f t="shared" si="102"/>
        <v>1000000</v>
      </c>
      <c r="I220" s="11"/>
      <c r="J220" s="12"/>
    </row>
    <row r="221" spans="1:10" ht="15.6" outlineLevel="7" x14ac:dyDescent="0.3">
      <c r="A221" s="19" t="s">
        <v>388</v>
      </c>
      <c r="B221" s="20" t="s">
        <v>0</v>
      </c>
      <c r="C221" s="20" t="s">
        <v>106</v>
      </c>
      <c r="D221" s="21">
        <v>4000240202</v>
      </c>
      <c r="E221" s="20" t="s">
        <v>21</v>
      </c>
      <c r="F221" s="16">
        <f t="shared" si="102"/>
        <v>1250000</v>
      </c>
      <c r="G221" s="17">
        <f t="shared" si="102"/>
        <v>1000000</v>
      </c>
      <c r="H221" s="17">
        <f t="shared" si="102"/>
        <v>1000000</v>
      </c>
      <c r="I221" s="11"/>
      <c r="J221" s="12"/>
    </row>
    <row r="222" spans="1:10" ht="15.6" outlineLevel="7" x14ac:dyDescent="0.3">
      <c r="A222" s="19" t="s">
        <v>389</v>
      </c>
      <c r="B222" s="20" t="s">
        <v>0</v>
      </c>
      <c r="C222" s="20" t="s">
        <v>106</v>
      </c>
      <c r="D222" s="21">
        <v>4000240202</v>
      </c>
      <c r="E222" s="20" t="s">
        <v>23</v>
      </c>
      <c r="F222" s="16">
        <v>1250000</v>
      </c>
      <c r="G222" s="17">
        <v>1000000</v>
      </c>
      <c r="H222" s="17">
        <v>1000000</v>
      </c>
      <c r="I222" s="11"/>
      <c r="J222" s="12"/>
    </row>
    <row r="223" spans="1:10" ht="31.2" outlineLevel="7" x14ac:dyDescent="0.3">
      <c r="A223" s="19" t="s">
        <v>393</v>
      </c>
      <c r="B223" s="20" t="s">
        <v>0</v>
      </c>
      <c r="C223" s="20" t="s">
        <v>106</v>
      </c>
      <c r="D223" s="21">
        <v>4000240203</v>
      </c>
      <c r="E223" s="20" t="s">
        <v>3</v>
      </c>
      <c r="F223" s="16">
        <f>F224</f>
        <v>750000</v>
      </c>
      <c r="G223" s="16">
        <f t="shared" ref="G223:H223" si="103">G224</f>
        <v>750000</v>
      </c>
      <c r="H223" s="16">
        <f t="shared" si="103"/>
        <v>750000</v>
      </c>
      <c r="I223" s="11"/>
      <c r="J223" s="12"/>
    </row>
    <row r="224" spans="1:10" ht="15.6" outlineLevel="7" x14ac:dyDescent="0.3">
      <c r="A224" s="19" t="s">
        <v>388</v>
      </c>
      <c r="B224" s="20" t="s">
        <v>0</v>
      </c>
      <c r="C224" s="20" t="s">
        <v>106</v>
      </c>
      <c r="D224" s="21">
        <v>4000240203</v>
      </c>
      <c r="E224" s="20" t="s">
        <v>21</v>
      </c>
      <c r="F224" s="16">
        <f>F225</f>
        <v>750000</v>
      </c>
      <c r="G224" s="16">
        <f t="shared" ref="G224:H224" si="104">G225</f>
        <v>750000</v>
      </c>
      <c r="H224" s="16">
        <f t="shared" si="104"/>
        <v>750000</v>
      </c>
      <c r="I224" s="11"/>
      <c r="J224" s="12"/>
    </row>
    <row r="225" spans="1:10" ht="15.6" outlineLevel="7" x14ac:dyDescent="0.3">
      <c r="A225" s="19" t="s">
        <v>389</v>
      </c>
      <c r="B225" s="20" t="s">
        <v>0</v>
      </c>
      <c r="C225" s="20" t="s">
        <v>106</v>
      </c>
      <c r="D225" s="21">
        <v>4000240203</v>
      </c>
      <c r="E225" s="20" t="s">
        <v>23</v>
      </c>
      <c r="F225" s="16">
        <v>750000</v>
      </c>
      <c r="G225" s="17">
        <v>750000</v>
      </c>
      <c r="H225" s="17">
        <v>750000</v>
      </c>
      <c r="I225" s="11"/>
      <c r="J225" s="12"/>
    </row>
    <row r="226" spans="1:10" ht="38.25" customHeight="1" outlineLevel="7" x14ac:dyDescent="0.3">
      <c r="A226" s="19" t="s">
        <v>449</v>
      </c>
      <c r="B226" s="20" t="s">
        <v>0</v>
      </c>
      <c r="C226" s="20" t="s">
        <v>106</v>
      </c>
      <c r="D226" s="21">
        <v>4000240204</v>
      </c>
      <c r="E226" s="20" t="s">
        <v>3</v>
      </c>
      <c r="F226" s="16">
        <f>F227</f>
        <v>500000</v>
      </c>
      <c r="G226" s="16">
        <f t="shared" ref="G226:H226" si="105">G227</f>
        <v>500000</v>
      </c>
      <c r="H226" s="16">
        <f t="shared" si="105"/>
        <v>500000</v>
      </c>
      <c r="I226" s="11"/>
      <c r="J226" s="12"/>
    </row>
    <row r="227" spans="1:10" ht="15.6" outlineLevel="7" x14ac:dyDescent="0.3">
      <c r="A227" s="19" t="s">
        <v>388</v>
      </c>
      <c r="B227" s="20" t="s">
        <v>0</v>
      </c>
      <c r="C227" s="20" t="s">
        <v>106</v>
      </c>
      <c r="D227" s="21">
        <v>4000240204</v>
      </c>
      <c r="E227" s="20" t="s">
        <v>21</v>
      </c>
      <c r="F227" s="16">
        <f>F228</f>
        <v>500000</v>
      </c>
      <c r="G227" s="16">
        <f t="shared" ref="G227:H227" si="106">G228</f>
        <v>500000</v>
      </c>
      <c r="H227" s="16">
        <f t="shared" si="106"/>
        <v>500000</v>
      </c>
      <c r="I227" s="11"/>
      <c r="J227" s="12"/>
    </row>
    <row r="228" spans="1:10" ht="15.6" outlineLevel="7" x14ac:dyDescent="0.3">
      <c r="A228" s="19" t="s">
        <v>389</v>
      </c>
      <c r="B228" s="20" t="s">
        <v>0</v>
      </c>
      <c r="C228" s="20" t="s">
        <v>106</v>
      </c>
      <c r="D228" s="21">
        <v>4000240204</v>
      </c>
      <c r="E228" s="20" t="s">
        <v>23</v>
      </c>
      <c r="F228" s="16">
        <v>500000</v>
      </c>
      <c r="G228" s="17">
        <v>500000</v>
      </c>
      <c r="H228" s="17">
        <v>500000</v>
      </c>
      <c r="I228" s="11"/>
      <c r="J228" s="12"/>
    </row>
    <row r="229" spans="1:10" ht="31.2" outlineLevel="7" x14ac:dyDescent="0.3">
      <c r="A229" s="19" t="s">
        <v>394</v>
      </c>
      <c r="B229" s="20" t="s">
        <v>0</v>
      </c>
      <c r="C229" s="20" t="s">
        <v>106</v>
      </c>
      <c r="D229" s="21">
        <v>4000240205</v>
      </c>
      <c r="E229" s="20" t="s">
        <v>3</v>
      </c>
      <c r="F229" s="16">
        <f>F230</f>
        <v>400000</v>
      </c>
      <c r="G229" s="16">
        <f t="shared" ref="G229:H229" si="107">G230</f>
        <v>400000</v>
      </c>
      <c r="H229" s="16">
        <f t="shared" si="107"/>
        <v>400000</v>
      </c>
      <c r="I229" s="11"/>
      <c r="J229" s="12"/>
    </row>
    <row r="230" spans="1:10" ht="15.6" outlineLevel="7" x14ac:dyDescent="0.3">
      <c r="A230" s="19" t="s">
        <v>388</v>
      </c>
      <c r="B230" s="20" t="s">
        <v>0</v>
      </c>
      <c r="C230" s="20" t="s">
        <v>106</v>
      </c>
      <c r="D230" s="21">
        <v>4000240205</v>
      </c>
      <c r="E230" s="20" t="s">
        <v>21</v>
      </c>
      <c r="F230" s="16">
        <f>F231</f>
        <v>400000</v>
      </c>
      <c r="G230" s="16">
        <f t="shared" ref="G230:H230" si="108">G231</f>
        <v>400000</v>
      </c>
      <c r="H230" s="16">
        <f t="shared" si="108"/>
        <v>400000</v>
      </c>
      <c r="I230" s="11"/>
      <c r="J230" s="12"/>
    </row>
    <row r="231" spans="1:10" ht="15.6" outlineLevel="7" x14ac:dyDescent="0.3">
      <c r="A231" s="19" t="s">
        <v>389</v>
      </c>
      <c r="B231" s="20" t="s">
        <v>0</v>
      </c>
      <c r="C231" s="20" t="s">
        <v>106</v>
      </c>
      <c r="D231" s="21">
        <v>4000240205</v>
      </c>
      <c r="E231" s="20" t="s">
        <v>23</v>
      </c>
      <c r="F231" s="16">
        <v>400000</v>
      </c>
      <c r="G231" s="17">
        <v>400000</v>
      </c>
      <c r="H231" s="17">
        <v>400000</v>
      </c>
      <c r="I231" s="11"/>
      <c r="J231" s="12"/>
    </row>
    <row r="232" spans="1:10" ht="15.6" outlineLevel="7" x14ac:dyDescent="0.3">
      <c r="A232" s="19" t="s">
        <v>395</v>
      </c>
      <c r="B232" s="20" t="s">
        <v>0</v>
      </c>
      <c r="C232" s="20" t="s">
        <v>106</v>
      </c>
      <c r="D232" s="21">
        <v>4000240206</v>
      </c>
      <c r="E232" s="20" t="s">
        <v>3</v>
      </c>
      <c r="F232" s="16">
        <f>F233</f>
        <v>200000</v>
      </c>
      <c r="G232" s="16">
        <f t="shared" ref="G232:H232" si="109">G233</f>
        <v>0</v>
      </c>
      <c r="H232" s="16">
        <f t="shared" si="109"/>
        <v>0</v>
      </c>
      <c r="I232" s="11"/>
      <c r="J232" s="12"/>
    </row>
    <row r="233" spans="1:10" ht="15.6" outlineLevel="7" x14ac:dyDescent="0.3">
      <c r="A233" s="19" t="s">
        <v>388</v>
      </c>
      <c r="B233" s="20" t="s">
        <v>0</v>
      </c>
      <c r="C233" s="20" t="s">
        <v>106</v>
      </c>
      <c r="D233" s="21">
        <v>4000240206</v>
      </c>
      <c r="E233" s="20" t="s">
        <v>21</v>
      </c>
      <c r="F233" s="16">
        <f>F234</f>
        <v>200000</v>
      </c>
      <c r="G233" s="16">
        <f t="shared" ref="G233:H233" si="110">G234</f>
        <v>0</v>
      </c>
      <c r="H233" s="16">
        <f t="shared" si="110"/>
        <v>0</v>
      </c>
      <c r="I233" s="11"/>
      <c r="J233" s="12"/>
    </row>
    <row r="234" spans="1:10" ht="15.6" outlineLevel="7" x14ac:dyDescent="0.3">
      <c r="A234" s="19" t="s">
        <v>389</v>
      </c>
      <c r="B234" s="20" t="s">
        <v>0</v>
      </c>
      <c r="C234" s="20" t="s">
        <v>106</v>
      </c>
      <c r="D234" s="21">
        <v>4000240206</v>
      </c>
      <c r="E234" s="20" t="s">
        <v>23</v>
      </c>
      <c r="F234" s="16">
        <v>200000</v>
      </c>
      <c r="G234" s="17">
        <v>0</v>
      </c>
      <c r="H234" s="17">
        <v>0</v>
      </c>
      <c r="I234" s="11"/>
      <c r="J234" s="12"/>
    </row>
    <row r="235" spans="1:10" ht="15.6" outlineLevel="7" x14ac:dyDescent="0.3">
      <c r="A235" s="19" t="s">
        <v>396</v>
      </c>
      <c r="B235" s="20" t="s">
        <v>0</v>
      </c>
      <c r="C235" s="20" t="s">
        <v>106</v>
      </c>
      <c r="D235" s="21">
        <v>4000240207</v>
      </c>
      <c r="E235" s="20" t="s">
        <v>3</v>
      </c>
      <c r="F235" s="16">
        <f>F236</f>
        <v>161510</v>
      </c>
      <c r="G235" s="16">
        <f t="shared" ref="G235:H235" si="111">G236</f>
        <v>0</v>
      </c>
      <c r="H235" s="16">
        <f t="shared" si="111"/>
        <v>0</v>
      </c>
      <c r="I235" s="11"/>
      <c r="J235" s="12"/>
    </row>
    <row r="236" spans="1:10" ht="15.6" outlineLevel="7" x14ac:dyDescent="0.3">
      <c r="A236" s="19" t="s">
        <v>388</v>
      </c>
      <c r="B236" s="20" t="s">
        <v>0</v>
      </c>
      <c r="C236" s="20" t="s">
        <v>106</v>
      </c>
      <c r="D236" s="21">
        <v>4000240207</v>
      </c>
      <c r="E236" s="20" t="s">
        <v>21</v>
      </c>
      <c r="F236" s="16">
        <f>F237</f>
        <v>161510</v>
      </c>
      <c r="G236" s="16">
        <f t="shared" ref="G236:H236" si="112">G237</f>
        <v>0</v>
      </c>
      <c r="H236" s="16">
        <f t="shared" si="112"/>
        <v>0</v>
      </c>
      <c r="I236" s="11"/>
      <c r="J236" s="12"/>
    </row>
    <row r="237" spans="1:10" ht="15.6" outlineLevel="7" x14ac:dyDescent="0.3">
      <c r="A237" s="19" t="s">
        <v>389</v>
      </c>
      <c r="B237" s="20" t="s">
        <v>0</v>
      </c>
      <c r="C237" s="20" t="s">
        <v>106</v>
      </c>
      <c r="D237" s="21">
        <v>4000240207</v>
      </c>
      <c r="E237" s="20" t="s">
        <v>23</v>
      </c>
      <c r="F237" s="16">
        <v>161510</v>
      </c>
      <c r="G237" s="17">
        <v>0</v>
      </c>
      <c r="H237" s="17">
        <v>0</v>
      </c>
      <c r="I237" s="11"/>
      <c r="J237" s="12"/>
    </row>
    <row r="238" spans="1:10" ht="129" customHeight="1" outlineLevel="5" x14ac:dyDescent="0.3">
      <c r="A238" s="19" t="s">
        <v>450</v>
      </c>
      <c r="B238" s="20" t="s">
        <v>0</v>
      </c>
      <c r="C238" s="20" t="s">
        <v>106</v>
      </c>
      <c r="D238" s="21">
        <v>4000292250</v>
      </c>
      <c r="E238" s="20" t="s">
        <v>3</v>
      </c>
      <c r="F238" s="16">
        <f>F239</f>
        <v>123912282.94</v>
      </c>
      <c r="G238" s="17">
        <f>G239</f>
        <v>0</v>
      </c>
      <c r="H238" s="17">
        <v>0</v>
      </c>
      <c r="I238" s="11"/>
      <c r="J238" s="12"/>
    </row>
    <row r="239" spans="1:10" ht="15.6" outlineLevel="6" x14ac:dyDescent="0.3">
      <c r="A239" s="19" t="s">
        <v>20</v>
      </c>
      <c r="B239" s="20" t="s">
        <v>0</v>
      </c>
      <c r="C239" s="20" t="s">
        <v>106</v>
      </c>
      <c r="D239" s="21">
        <v>4000292250</v>
      </c>
      <c r="E239" s="20" t="s">
        <v>21</v>
      </c>
      <c r="F239" s="16">
        <f>F240</f>
        <v>123912282.94</v>
      </c>
      <c r="G239" s="17">
        <f>G240</f>
        <v>0</v>
      </c>
      <c r="H239" s="17">
        <v>0</v>
      </c>
      <c r="I239" s="11"/>
      <c r="J239" s="12"/>
    </row>
    <row r="240" spans="1:10" ht="15.6" outlineLevel="7" x14ac:dyDescent="0.3">
      <c r="A240" s="19" t="s">
        <v>22</v>
      </c>
      <c r="B240" s="20" t="s">
        <v>0</v>
      </c>
      <c r="C240" s="20" t="s">
        <v>106</v>
      </c>
      <c r="D240" s="21">
        <v>4000292250</v>
      </c>
      <c r="E240" s="20" t="s">
        <v>23</v>
      </c>
      <c r="F240" s="16">
        <v>123912282.94</v>
      </c>
      <c r="G240" s="17">
        <v>0</v>
      </c>
      <c r="H240" s="17">
        <v>0</v>
      </c>
      <c r="I240" s="11"/>
      <c r="J240" s="12"/>
    </row>
    <row r="241" spans="1:10" ht="61.5" customHeight="1" outlineLevel="7" x14ac:dyDescent="0.3">
      <c r="A241" s="19" t="s">
        <v>397</v>
      </c>
      <c r="B241" s="20" t="s">
        <v>0</v>
      </c>
      <c r="C241" s="20" t="s">
        <v>106</v>
      </c>
      <c r="D241" s="37" t="s">
        <v>398</v>
      </c>
      <c r="E241" s="20" t="s">
        <v>3</v>
      </c>
      <c r="F241" s="16">
        <f>F242</f>
        <v>1251639.22</v>
      </c>
      <c r="G241" s="17">
        <v>0</v>
      </c>
      <c r="H241" s="17">
        <v>0</v>
      </c>
      <c r="I241" s="11"/>
      <c r="J241" s="12"/>
    </row>
    <row r="242" spans="1:10" ht="18" outlineLevel="7" x14ac:dyDescent="0.3">
      <c r="A242" s="19" t="s">
        <v>20</v>
      </c>
      <c r="B242" s="20" t="s">
        <v>0</v>
      </c>
      <c r="C242" s="20" t="s">
        <v>106</v>
      </c>
      <c r="D242" s="37" t="s">
        <v>398</v>
      </c>
      <c r="E242" s="20" t="s">
        <v>21</v>
      </c>
      <c r="F242" s="16">
        <f>F243</f>
        <v>1251639.22</v>
      </c>
      <c r="G242" s="17">
        <v>0</v>
      </c>
      <c r="H242" s="17">
        <v>0</v>
      </c>
      <c r="I242" s="11"/>
      <c r="J242" s="12"/>
    </row>
    <row r="243" spans="1:10" ht="15.6" outlineLevel="7" x14ac:dyDescent="0.3">
      <c r="A243" s="19" t="s">
        <v>22</v>
      </c>
      <c r="B243" s="20" t="s">
        <v>0</v>
      </c>
      <c r="C243" s="20" t="s">
        <v>106</v>
      </c>
      <c r="D243" s="21" t="s">
        <v>398</v>
      </c>
      <c r="E243" s="20" t="s">
        <v>23</v>
      </c>
      <c r="F243" s="16">
        <v>1251639.22</v>
      </c>
      <c r="G243" s="17">
        <v>0</v>
      </c>
      <c r="H243" s="17">
        <v>0</v>
      </c>
      <c r="I243" s="11"/>
      <c r="J243" s="12"/>
    </row>
    <row r="244" spans="1:10" ht="23.25" customHeight="1" outlineLevel="4" x14ac:dyDescent="0.3">
      <c r="A244" s="19" t="s">
        <v>119</v>
      </c>
      <c r="B244" s="20" t="s">
        <v>0</v>
      </c>
      <c r="C244" s="20" t="s">
        <v>106</v>
      </c>
      <c r="D244" s="21" t="s">
        <v>120</v>
      </c>
      <c r="E244" s="20" t="s">
        <v>3</v>
      </c>
      <c r="F244" s="16">
        <f>F245+F248+F251+F254+F257+F260+F263</f>
        <v>3567600</v>
      </c>
      <c r="G244" s="16">
        <f t="shared" ref="G244:H244" si="113">G245+G248+G251+G254+G257+G260</f>
        <v>2999760</v>
      </c>
      <c r="H244" s="16">
        <f t="shared" si="113"/>
        <v>2679760</v>
      </c>
      <c r="I244" s="11"/>
      <c r="J244" s="12"/>
    </row>
    <row r="245" spans="1:10" ht="31.2" outlineLevel="5" x14ac:dyDescent="0.3">
      <c r="A245" s="19" t="s">
        <v>380</v>
      </c>
      <c r="B245" s="20" t="s">
        <v>0</v>
      </c>
      <c r="C245" s="20" t="s">
        <v>106</v>
      </c>
      <c r="D245" s="21">
        <v>4000340301</v>
      </c>
      <c r="E245" s="20" t="s">
        <v>3</v>
      </c>
      <c r="F245" s="16">
        <f>F246</f>
        <v>751140</v>
      </c>
      <c r="G245" s="16">
        <f t="shared" ref="G245:H245" si="114">G246</f>
        <v>800000</v>
      </c>
      <c r="H245" s="16">
        <f t="shared" si="114"/>
        <v>800000</v>
      </c>
      <c r="I245" s="11"/>
      <c r="J245" s="12"/>
    </row>
    <row r="246" spans="1:10" ht="15.6" outlineLevel="6" x14ac:dyDescent="0.3">
      <c r="A246" s="19" t="s">
        <v>20</v>
      </c>
      <c r="B246" s="20" t="s">
        <v>0</v>
      </c>
      <c r="C246" s="20" t="s">
        <v>106</v>
      </c>
      <c r="D246" s="21">
        <v>4000340301</v>
      </c>
      <c r="E246" s="20" t="s">
        <v>21</v>
      </c>
      <c r="F246" s="16">
        <f>F247</f>
        <v>751140</v>
      </c>
      <c r="G246" s="16">
        <f t="shared" ref="G246:H246" si="115">G247</f>
        <v>800000</v>
      </c>
      <c r="H246" s="16">
        <f t="shared" si="115"/>
        <v>800000</v>
      </c>
      <c r="I246" s="11"/>
      <c r="J246" s="12"/>
    </row>
    <row r="247" spans="1:10" ht="15.6" outlineLevel="7" x14ac:dyDescent="0.3">
      <c r="A247" s="19" t="s">
        <v>22</v>
      </c>
      <c r="B247" s="20" t="s">
        <v>0</v>
      </c>
      <c r="C247" s="20" t="s">
        <v>106</v>
      </c>
      <c r="D247" s="21">
        <v>4000340301</v>
      </c>
      <c r="E247" s="20" t="s">
        <v>23</v>
      </c>
      <c r="F247" s="16">
        <v>751140</v>
      </c>
      <c r="G247" s="17">
        <v>800000</v>
      </c>
      <c r="H247" s="17">
        <v>800000</v>
      </c>
      <c r="I247" s="11"/>
      <c r="J247" s="12"/>
    </row>
    <row r="248" spans="1:10" ht="31.2" outlineLevel="5" x14ac:dyDescent="0.3">
      <c r="A248" s="19" t="s">
        <v>121</v>
      </c>
      <c r="B248" s="20" t="s">
        <v>0</v>
      </c>
      <c r="C248" s="20" t="s">
        <v>106</v>
      </c>
      <c r="D248" s="21">
        <v>4000340302</v>
      </c>
      <c r="E248" s="20" t="s">
        <v>3</v>
      </c>
      <c r="F248" s="16">
        <f>F249</f>
        <v>866700</v>
      </c>
      <c r="G248" s="16">
        <f t="shared" ref="G248:H248" si="116">G249</f>
        <v>800000</v>
      </c>
      <c r="H248" s="16">
        <f t="shared" si="116"/>
        <v>800000</v>
      </c>
      <c r="I248" s="11"/>
      <c r="J248" s="12"/>
    </row>
    <row r="249" spans="1:10" ht="15.6" outlineLevel="6" x14ac:dyDescent="0.3">
      <c r="A249" s="19" t="s">
        <v>20</v>
      </c>
      <c r="B249" s="20" t="s">
        <v>0</v>
      </c>
      <c r="C249" s="20" t="s">
        <v>106</v>
      </c>
      <c r="D249" s="21">
        <v>4000340302</v>
      </c>
      <c r="E249" s="20" t="s">
        <v>21</v>
      </c>
      <c r="F249" s="16">
        <f>F250</f>
        <v>866700</v>
      </c>
      <c r="G249" s="16">
        <f t="shared" ref="G249:H249" si="117">G250</f>
        <v>800000</v>
      </c>
      <c r="H249" s="16">
        <f t="shared" si="117"/>
        <v>800000</v>
      </c>
      <c r="I249" s="11"/>
      <c r="J249" s="12"/>
    </row>
    <row r="250" spans="1:10" ht="15.6" outlineLevel="7" x14ac:dyDescent="0.3">
      <c r="A250" s="19" t="s">
        <v>22</v>
      </c>
      <c r="B250" s="20" t="s">
        <v>0</v>
      </c>
      <c r="C250" s="20" t="s">
        <v>106</v>
      </c>
      <c r="D250" s="21">
        <v>4000340302</v>
      </c>
      <c r="E250" s="20" t="s">
        <v>23</v>
      </c>
      <c r="F250" s="16">
        <v>866700</v>
      </c>
      <c r="G250" s="17">
        <v>800000</v>
      </c>
      <c r="H250" s="17">
        <v>800000</v>
      </c>
      <c r="I250" s="11"/>
      <c r="J250" s="12"/>
    </row>
    <row r="251" spans="1:10" ht="31.2" outlineLevel="5" x14ac:dyDescent="0.3">
      <c r="A251" s="19" t="s">
        <v>122</v>
      </c>
      <c r="B251" s="20" t="s">
        <v>0</v>
      </c>
      <c r="C251" s="20" t="s">
        <v>106</v>
      </c>
      <c r="D251" s="21">
        <v>4000340303</v>
      </c>
      <c r="E251" s="20" t="s">
        <v>3</v>
      </c>
      <c r="F251" s="16">
        <f t="shared" ref="F251:H252" si="118">F252</f>
        <v>524880</v>
      </c>
      <c r="G251" s="17">
        <f t="shared" si="118"/>
        <v>524880</v>
      </c>
      <c r="H251" s="17">
        <f t="shared" si="118"/>
        <v>524880</v>
      </c>
      <c r="I251" s="11"/>
      <c r="J251" s="12"/>
    </row>
    <row r="252" spans="1:10" ht="15.6" outlineLevel="6" x14ac:dyDescent="0.3">
      <c r="A252" s="19" t="s">
        <v>20</v>
      </c>
      <c r="B252" s="20" t="s">
        <v>0</v>
      </c>
      <c r="C252" s="20" t="s">
        <v>106</v>
      </c>
      <c r="D252" s="21">
        <v>4000340303</v>
      </c>
      <c r="E252" s="20" t="s">
        <v>21</v>
      </c>
      <c r="F252" s="16">
        <f t="shared" si="118"/>
        <v>524880</v>
      </c>
      <c r="G252" s="17">
        <f t="shared" si="118"/>
        <v>524880</v>
      </c>
      <c r="H252" s="17">
        <f t="shared" si="118"/>
        <v>524880</v>
      </c>
      <c r="I252" s="11"/>
      <c r="J252" s="12"/>
    </row>
    <row r="253" spans="1:10" ht="15.6" outlineLevel="7" x14ac:dyDescent="0.3">
      <c r="A253" s="19" t="s">
        <v>22</v>
      </c>
      <c r="B253" s="20" t="s">
        <v>0</v>
      </c>
      <c r="C253" s="20" t="s">
        <v>106</v>
      </c>
      <c r="D253" s="21">
        <v>4000340303</v>
      </c>
      <c r="E253" s="20" t="s">
        <v>23</v>
      </c>
      <c r="F253" s="16">
        <v>524880</v>
      </c>
      <c r="G253" s="17">
        <v>524880</v>
      </c>
      <c r="H253" s="17">
        <v>524880</v>
      </c>
      <c r="I253" s="11"/>
      <c r="J253" s="12"/>
    </row>
    <row r="254" spans="1:10" ht="31.2" outlineLevel="5" x14ac:dyDescent="0.3">
      <c r="A254" s="19" t="s">
        <v>399</v>
      </c>
      <c r="B254" s="20" t="s">
        <v>0</v>
      </c>
      <c r="C254" s="20" t="s">
        <v>106</v>
      </c>
      <c r="D254" s="21">
        <v>4000340304</v>
      </c>
      <c r="E254" s="20" t="s">
        <v>3</v>
      </c>
      <c r="F254" s="16">
        <f>F255</f>
        <v>524880</v>
      </c>
      <c r="G254" s="16">
        <f t="shared" ref="G254:H254" si="119">G255</f>
        <v>524880</v>
      </c>
      <c r="H254" s="16">
        <f t="shared" si="119"/>
        <v>554880</v>
      </c>
      <c r="I254" s="11"/>
      <c r="J254" s="12"/>
    </row>
    <row r="255" spans="1:10" ht="15.6" outlineLevel="6" x14ac:dyDescent="0.3">
      <c r="A255" s="19" t="s">
        <v>20</v>
      </c>
      <c r="B255" s="20" t="s">
        <v>0</v>
      </c>
      <c r="C255" s="20" t="s">
        <v>106</v>
      </c>
      <c r="D255" s="21">
        <v>4000340304</v>
      </c>
      <c r="E255" s="20" t="s">
        <v>21</v>
      </c>
      <c r="F255" s="16">
        <f>F256</f>
        <v>524880</v>
      </c>
      <c r="G255" s="16">
        <f>G256</f>
        <v>524880</v>
      </c>
      <c r="H255" s="16">
        <f>H256</f>
        <v>554880</v>
      </c>
      <c r="I255" s="11"/>
      <c r="J255" s="12"/>
    </row>
    <row r="256" spans="1:10" ht="15.6" outlineLevel="7" x14ac:dyDescent="0.3">
      <c r="A256" s="19" t="s">
        <v>22</v>
      </c>
      <c r="B256" s="20" t="s">
        <v>0</v>
      </c>
      <c r="C256" s="20" t="s">
        <v>106</v>
      </c>
      <c r="D256" s="21">
        <v>4000340304</v>
      </c>
      <c r="E256" s="20" t="s">
        <v>23</v>
      </c>
      <c r="F256" s="16">
        <v>524880</v>
      </c>
      <c r="G256" s="17">
        <v>524880</v>
      </c>
      <c r="H256" s="17">
        <v>554880</v>
      </c>
      <c r="I256" s="11"/>
      <c r="J256" s="12"/>
    </row>
    <row r="257" spans="1:10" ht="31.2" outlineLevel="7" x14ac:dyDescent="0.3">
      <c r="A257" s="19" t="s">
        <v>400</v>
      </c>
      <c r="B257" s="20" t="s">
        <v>0</v>
      </c>
      <c r="C257" s="20" t="s">
        <v>106</v>
      </c>
      <c r="D257" s="21">
        <v>4000340305</v>
      </c>
      <c r="E257" s="20" t="s">
        <v>3</v>
      </c>
      <c r="F257" s="16">
        <f>F258</f>
        <v>0</v>
      </c>
      <c r="G257" s="16">
        <f t="shared" ref="G257:H257" si="120">G258</f>
        <v>350000</v>
      </c>
      <c r="H257" s="16">
        <f t="shared" si="120"/>
        <v>0</v>
      </c>
      <c r="I257" s="11"/>
      <c r="J257" s="12"/>
    </row>
    <row r="258" spans="1:10" ht="15.6" outlineLevel="7" x14ac:dyDescent="0.3">
      <c r="A258" s="19" t="s">
        <v>20</v>
      </c>
      <c r="B258" s="20" t="s">
        <v>0</v>
      </c>
      <c r="C258" s="20" t="s">
        <v>106</v>
      </c>
      <c r="D258" s="21">
        <v>4000340305</v>
      </c>
      <c r="E258" s="20" t="s">
        <v>21</v>
      </c>
      <c r="F258" s="16">
        <f>F259</f>
        <v>0</v>
      </c>
      <c r="G258" s="16">
        <f t="shared" ref="G258:H258" si="121">G259</f>
        <v>350000</v>
      </c>
      <c r="H258" s="16">
        <f t="shared" si="121"/>
        <v>0</v>
      </c>
      <c r="I258" s="11"/>
      <c r="J258" s="12"/>
    </row>
    <row r="259" spans="1:10" ht="15.6" outlineLevel="7" x14ac:dyDescent="0.3">
      <c r="A259" s="19" t="s">
        <v>22</v>
      </c>
      <c r="B259" s="20" t="s">
        <v>0</v>
      </c>
      <c r="C259" s="20" t="s">
        <v>106</v>
      </c>
      <c r="D259" s="21">
        <v>4000340305</v>
      </c>
      <c r="E259" s="20" t="s">
        <v>23</v>
      </c>
      <c r="F259" s="16">
        <v>0</v>
      </c>
      <c r="G259" s="17">
        <v>350000</v>
      </c>
      <c r="H259" s="17">
        <v>0</v>
      </c>
      <c r="I259" s="11"/>
      <c r="J259" s="12"/>
    </row>
    <row r="260" spans="1:10" ht="31.2" outlineLevel="7" x14ac:dyDescent="0.3">
      <c r="A260" s="19" t="s">
        <v>401</v>
      </c>
      <c r="B260" s="20" t="s">
        <v>0</v>
      </c>
      <c r="C260" s="20" t="s">
        <v>106</v>
      </c>
      <c r="D260" s="21">
        <v>4000340306</v>
      </c>
      <c r="E260" s="20" t="s">
        <v>3</v>
      </c>
      <c r="F260" s="16">
        <f>F261</f>
        <v>250000</v>
      </c>
      <c r="G260" s="16">
        <f t="shared" ref="G260:H260" si="122">G261</f>
        <v>0</v>
      </c>
      <c r="H260" s="16">
        <f t="shared" si="122"/>
        <v>0</v>
      </c>
      <c r="I260" s="11"/>
      <c r="J260" s="12"/>
    </row>
    <row r="261" spans="1:10" ht="15.6" outlineLevel="7" x14ac:dyDescent="0.3">
      <c r="A261" s="19" t="s">
        <v>20</v>
      </c>
      <c r="B261" s="20" t="s">
        <v>0</v>
      </c>
      <c r="C261" s="20" t="s">
        <v>106</v>
      </c>
      <c r="D261" s="21">
        <v>4000340306</v>
      </c>
      <c r="E261" s="20" t="s">
        <v>21</v>
      </c>
      <c r="F261" s="16">
        <f>F262</f>
        <v>250000</v>
      </c>
      <c r="G261" s="16">
        <f t="shared" ref="G261:H261" si="123">G262</f>
        <v>0</v>
      </c>
      <c r="H261" s="16">
        <f t="shared" si="123"/>
        <v>0</v>
      </c>
      <c r="I261" s="11"/>
      <c r="J261" s="12"/>
    </row>
    <row r="262" spans="1:10" ht="15.6" outlineLevel="7" x14ac:dyDescent="0.3">
      <c r="A262" s="19" t="s">
        <v>22</v>
      </c>
      <c r="B262" s="20" t="s">
        <v>0</v>
      </c>
      <c r="C262" s="20" t="s">
        <v>106</v>
      </c>
      <c r="D262" s="21">
        <v>4000340306</v>
      </c>
      <c r="E262" s="20" t="s">
        <v>23</v>
      </c>
      <c r="F262" s="16">
        <v>250000</v>
      </c>
      <c r="G262" s="17">
        <v>0</v>
      </c>
      <c r="H262" s="17">
        <v>0</v>
      </c>
      <c r="I262" s="11"/>
      <c r="J262" s="12"/>
    </row>
    <row r="263" spans="1:10" ht="23.4" customHeight="1" outlineLevel="7" x14ac:dyDescent="0.3">
      <c r="A263" s="19" t="s">
        <v>486</v>
      </c>
      <c r="B263" s="20" t="s">
        <v>0</v>
      </c>
      <c r="C263" s="20" t="s">
        <v>106</v>
      </c>
      <c r="D263" s="21">
        <v>4000340307</v>
      </c>
      <c r="E263" s="20" t="s">
        <v>3</v>
      </c>
      <c r="F263" s="16">
        <f>F264</f>
        <v>650000</v>
      </c>
      <c r="G263" s="16">
        <f t="shared" ref="G263:H264" si="124">G264</f>
        <v>0</v>
      </c>
      <c r="H263" s="16">
        <f t="shared" si="124"/>
        <v>0</v>
      </c>
      <c r="I263" s="11"/>
      <c r="J263" s="12"/>
    </row>
    <row r="264" spans="1:10" ht="19.8" customHeight="1" outlineLevel="7" x14ac:dyDescent="0.3">
      <c r="A264" s="19" t="s">
        <v>20</v>
      </c>
      <c r="B264" s="20" t="s">
        <v>0</v>
      </c>
      <c r="C264" s="20" t="s">
        <v>106</v>
      </c>
      <c r="D264" s="21">
        <v>4000340307</v>
      </c>
      <c r="E264" s="20" t="s">
        <v>21</v>
      </c>
      <c r="F264" s="16">
        <f>F265</f>
        <v>650000</v>
      </c>
      <c r="G264" s="16">
        <f t="shared" si="124"/>
        <v>0</v>
      </c>
      <c r="H264" s="16">
        <f t="shared" si="124"/>
        <v>0</v>
      </c>
      <c r="I264" s="11"/>
      <c r="J264" s="12"/>
    </row>
    <row r="265" spans="1:10" ht="17.399999999999999" customHeight="1" outlineLevel="7" x14ac:dyDescent="0.3">
      <c r="A265" s="19" t="s">
        <v>22</v>
      </c>
      <c r="B265" s="20" t="s">
        <v>0</v>
      </c>
      <c r="C265" s="20" t="s">
        <v>106</v>
      </c>
      <c r="D265" s="21">
        <v>4000340307</v>
      </c>
      <c r="E265" s="20" t="s">
        <v>23</v>
      </c>
      <c r="F265" s="16">
        <v>650000</v>
      </c>
      <c r="G265" s="17">
        <v>0</v>
      </c>
      <c r="H265" s="17">
        <v>0</v>
      </c>
      <c r="I265" s="11"/>
      <c r="J265" s="12"/>
    </row>
    <row r="266" spans="1:10" ht="27" customHeight="1" outlineLevel="7" x14ac:dyDescent="0.3">
      <c r="A266" s="19" t="s">
        <v>375</v>
      </c>
      <c r="B266" s="20" t="s">
        <v>0</v>
      </c>
      <c r="C266" s="23" t="s">
        <v>374</v>
      </c>
      <c r="D266" s="21" t="s">
        <v>2</v>
      </c>
      <c r="E266" s="20" t="s">
        <v>3</v>
      </c>
      <c r="F266" s="16">
        <f>F267</f>
        <v>1200000</v>
      </c>
      <c r="G266" s="16">
        <f t="shared" ref="G266:H266" si="125">G267</f>
        <v>0</v>
      </c>
      <c r="H266" s="16">
        <f t="shared" si="125"/>
        <v>0</v>
      </c>
      <c r="I266" s="11"/>
      <c r="J266" s="12"/>
    </row>
    <row r="267" spans="1:10" ht="46.8" outlineLevel="7" x14ac:dyDescent="0.3">
      <c r="A267" s="19" t="s">
        <v>376</v>
      </c>
      <c r="B267" s="20" t="s">
        <v>0</v>
      </c>
      <c r="C267" s="23" t="s">
        <v>374</v>
      </c>
      <c r="D267" s="21">
        <v>7200000000</v>
      </c>
      <c r="E267" s="20" t="s">
        <v>3</v>
      </c>
      <c r="F267" s="16">
        <f>F268</f>
        <v>1200000</v>
      </c>
      <c r="G267" s="16">
        <f t="shared" ref="G267:H270" si="126">G268</f>
        <v>0</v>
      </c>
      <c r="H267" s="16">
        <f t="shared" si="126"/>
        <v>0</v>
      </c>
      <c r="I267" s="11"/>
      <c r="J267" s="12"/>
    </row>
    <row r="268" spans="1:10" ht="46.8" outlineLevel="7" x14ac:dyDescent="0.3">
      <c r="A268" s="19" t="s">
        <v>377</v>
      </c>
      <c r="B268" s="20" t="s">
        <v>0</v>
      </c>
      <c r="C268" s="23" t="s">
        <v>374</v>
      </c>
      <c r="D268" s="21">
        <v>7200100000</v>
      </c>
      <c r="E268" s="20" t="s">
        <v>3</v>
      </c>
      <c r="F268" s="16">
        <f>F269</f>
        <v>1200000</v>
      </c>
      <c r="G268" s="16">
        <f t="shared" si="126"/>
        <v>0</v>
      </c>
      <c r="H268" s="16">
        <f t="shared" si="126"/>
        <v>0</v>
      </c>
      <c r="I268" s="11"/>
      <c r="J268" s="12"/>
    </row>
    <row r="269" spans="1:10" ht="31.2" outlineLevel="7" x14ac:dyDescent="0.3">
      <c r="A269" s="19" t="s">
        <v>378</v>
      </c>
      <c r="B269" s="20" t="s">
        <v>0</v>
      </c>
      <c r="C269" s="23" t="s">
        <v>374</v>
      </c>
      <c r="D269" s="21">
        <v>7200104120</v>
      </c>
      <c r="E269" s="20" t="s">
        <v>3</v>
      </c>
      <c r="F269" s="16">
        <f>F270</f>
        <v>1200000</v>
      </c>
      <c r="G269" s="16">
        <f t="shared" si="126"/>
        <v>0</v>
      </c>
      <c r="H269" s="16">
        <f t="shared" si="126"/>
        <v>0</v>
      </c>
      <c r="I269" s="11"/>
      <c r="J269" s="12"/>
    </row>
    <row r="270" spans="1:10" ht="15.6" outlineLevel="7" x14ac:dyDescent="0.3">
      <c r="A270" s="19" t="s">
        <v>20</v>
      </c>
      <c r="B270" s="20" t="s">
        <v>0</v>
      </c>
      <c r="C270" s="23" t="s">
        <v>374</v>
      </c>
      <c r="D270" s="21">
        <v>7200104120</v>
      </c>
      <c r="E270" s="20" t="s">
        <v>21</v>
      </c>
      <c r="F270" s="16">
        <f>F271</f>
        <v>1200000</v>
      </c>
      <c r="G270" s="16">
        <f t="shared" si="126"/>
        <v>0</v>
      </c>
      <c r="H270" s="16">
        <f t="shared" si="126"/>
        <v>0</v>
      </c>
      <c r="I270" s="11"/>
      <c r="J270" s="12"/>
    </row>
    <row r="271" spans="1:10" ht="15.6" outlineLevel="7" x14ac:dyDescent="0.3">
      <c r="A271" s="19" t="s">
        <v>22</v>
      </c>
      <c r="B271" s="20" t="s">
        <v>0</v>
      </c>
      <c r="C271" s="23" t="s">
        <v>374</v>
      </c>
      <c r="D271" s="21">
        <v>7200104120</v>
      </c>
      <c r="E271" s="20" t="s">
        <v>23</v>
      </c>
      <c r="F271" s="16">
        <v>1200000</v>
      </c>
      <c r="G271" s="17">
        <v>0</v>
      </c>
      <c r="H271" s="17">
        <v>0</v>
      </c>
      <c r="I271" s="11"/>
      <c r="J271" s="12"/>
    </row>
    <row r="272" spans="1:10" ht="19.5" customHeight="1" outlineLevel="1" x14ac:dyDescent="0.3">
      <c r="A272" s="19" t="s">
        <v>123</v>
      </c>
      <c r="B272" s="20" t="s">
        <v>0</v>
      </c>
      <c r="C272" s="20" t="s">
        <v>124</v>
      </c>
      <c r="D272" s="21" t="s">
        <v>2</v>
      </c>
      <c r="E272" s="20" t="s">
        <v>3</v>
      </c>
      <c r="F272" s="16">
        <f>F273+F279+F293+F371</f>
        <v>7915602.6099999985</v>
      </c>
      <c r="G272" s="16">
        <f t="shared" ref="G272:H272" si="127">G273+G279+G293+G371</f>
        <v>7091503.2199999997</v>
      </c>
      <c r="H272" s="16">
        <f t="shared" si="127"/>
        <v>6493462.3700000001</v>
      </c>
      <c r="I272" s="11"/>
      <c r="J272" s="12"/>
    </row>
    <row r="273" spans="1:10" ht="18" customHeight="1" outlineLevel="2" x14ac:dyDescent="0.3">
      <c r="A273" s="19" t="s">
        <v>125</v>
      </c>
      <c r="B273" s="20" t="s">
        <v>0</v>
      </c>
      <c r="C273" s="20" t="s">
        <v>126</v>
      </c>
      <c r="D273" s="21" t="s">
        <v>2</v>
      </c>
      <c r="E273" s="20" t="s">
        <v>3</v>
      </c>
      <c r="F273" s="16">
        <f>F274</f>
        <v>2000000</v>
      </c>
      <c r="G273" s="16">
        <f t="shared" ref="G273:H273" si="128">G274</f>
        <v>0</v>
      </c>
      <c r="H273" s="16">
        <f t="shared" si="128"/>
        <v>0</v>
      </c>
      <c r="I273" s="11"/>
      <c r="J273" s="12"/>
    </row>
    <row r="274" spans="1:10" ht="31.2" outlineLevel="3" x14ac:dyDescent="0.3">
      <c r="A274" s="19" t="s">
        <v>340</v>
      </c>
      <c r="B274" s="20" t="s">
        <v>0</v>
      </c>
      <c r="C274" s="20" t="s">
        <v>126</v>
      </c>
      <c r="D274" s="21" t="s">
        <v>127</v>
      </c>
      <c r="E274" s="20" t="s">
        <v>3</v>
      </c>
      <c r="F274" s="16">
        <f>F275</f>
        <v>2000000</v>
      </c>
      <c r="G274" s="16">
        <f t="shared" ref="G274:H277" si="129">G275</f>
        <v>0</v>
      </c>
      <c r="H274" s="16">
        <f t="shared" si="129"/>
        <v>0</v>
      </c>
      <c r="I274" s="11"/>
      <c r="J274" s="12"/>
    </row>
    <row r="275" spans="1:10" ht="15.6" outlineLevel="4" x14ac:dyDescent="0.3">
      <c r="A275" s="19" t="s">
        <v>128</v>
      </c>
      <c r="B275" s="20" t="s">
        <v>0</v>
      </c>
      <c r="C275" s="20" t="s">
        <v>126</v>
      </c>
      <c r="D275" s="21" t="s">
        <v>129</v>
      </c>
      <c r="E275" s="20" t="s">
        <v>3</v>
      </c>
      <c r="F275" s="16">
        <f>F276</f>
        <v>2000000</v>
      </c>
      <c r="G275" s="16">
        <f t="shared" si="129"/>
        <v>0</v>
      </c>
      <c r="H275" s="16">
        <f t="shared" si="129"/>
        <v>0</v>
      </c>
      <c r="I275" s="11"/>
      <c r="J275" s="12"/>
    </row>
    <row r="276" spans="1:10" ht="22.95" customHeight="1" outlineLevel="5" x14ac:dyDescent="0.3">
      <c r="A276" s="19" t="s">
        <v>130</v>
      </c>
      <c r="B276" s="20" t="s">
        <v>0</v>
      </c>
      <c r="C276" s="20" t="s">
        <v>126</v>
      </c>
      <c r="D276" s="21" t="s">
        <v>131</v>
      </c>
      <c r="E276" s="20" t="s">
        <v>3</v>
      </c>
      <c r="F276" s="16">
        <f>F277</f>
        <v>2000000</v>
      </c>
      <c r="G276" s="16">
        <f t="shared" si="129"/>
        <v>0</v>
      </c>
      <c r="H276" s="16">
        <f t="shared" si="129"/>
        <v>0</v>
      </c>
      <c r="I276" s="11"/>
      <c r="J276" s="12"/>
    </row>
    <row r="277" spans="1:10" ht="15.6" outlineLevel="6" x14ac:dyDescent="0.3">
      <c r="A277" s="19" t="s">
        <v>20</v>
      </c>
      <c r="B277" s="20" t="s">
        <v>0</v>
      </c>
      <c r="C277" s="20" t="s">
        <v>126</v>
      </c>
      <c r="D277" s="21" t="s">
        <v>131</v>
      </c>
      <c r="E277" s="20" t="s">
        <v>21</v>
      </c>
      <c r="F277" s="16">
        <f>F278</f>
        <v>2000000</v>
      </c>
      <c r="G277" s="16">
        <f t="shared" si="129"/>
        <v>0</v>
      </c>
      <c r="H277" s="16">
        <f t="shared" si="129"/>
        <v>0</v>
      </c>
      <c r="I277" s="11"/>
      <c r="J277" s="12"/>
    </row>
    <row r="278" spans="1:10" ht="15.6" outlineLevel="7" x14ac:dyDescent="0.3">
      <c r="A278" s="19" t="s">
        <v>22</v>
      </c>
      <c r="B278" s="20" t="s">
        <v>0</v>
      </c>
      <c r="C278" s="20" t="s">
        <v>126</v>
      </c>
      <c r="D278" s="21" t="s">
        <v>131</v>
      </c>
      <c r="E278" s="20" t="s">
        <v>23</v>
      </c>
      <c r="F278" s="16">
        <v>2000000</v>
      </c>
      <c r="G278" s="16">
        <v>0</v>
      </c>
      <c r="H278" s="16">
        <v>0</v>
      </c>
      <c r="I278" s="11"/>
      <c r="J278" s="12"/>
    </row>
    <row r="279" spans="1:10" ht="15.6" outlineLevel="2" x14ac:dyDescent="0.3">
      <c r="A279" s="19" t="s">
        <v>132</v>
      </c>
      <c r="B279" s="20" t="s">
        <v>0</v>
      </c>
      <c r="C279" s="20" t="s">
        <v>133</v>
      </c>
      <c r="D279" s="21" t="s">
        <v>2</v>
      </c>
      <c r="E279" s="20" t="s">
        <v>3</v>
      </c>
      <c r="F279" s="16">
        <f>F280+F285</f>
        <v>688711.02</v>
      </c>
      <c r="G279" s="16">
        <f t="shared" ref="G279:H279" si="130">G280+G285</f>
        <v>0</v>
      </c>
      <c r="H279" s="16">
        <f t="shared" si="130"/>
        <v>0</v>
      </c>
      <c r="I279" s="11"/>
      <c r="J279" s="12"/>
    </row>
    <row r="280" spans="1:10" ht="31.2" outlineLevel="3" x14ac:dyDescent="0.3">
      <c r="A280" s="19" t="s">
        <v>134</v>
      </c>
      <c r="B280" s="20" t="s">
        <v>0</v>
      </c>
      <c r="C280" s="20" t="s">
        <v>133</v>
      </c>
      <c r="D280" s="21" t="s">
        <v>135</v>
      </c>
      <c r="E280" s="22" t="s">
        <v>3</v>
      </c>
      <c r="F280" s="16">
        <f>F281</f>
        <v>221000</v>
      </c>
      <c r="G280" s="17">
        <v>0</v>
      </c>
      <c r="H280" s="17">
        <v>0</v>
      </c>
      <c r="I280" s="11"/>
      <c r="J280" s="12"/>
    </row>
    <row r="281" spans="1:10" ht="21" customHeight="1" outlineLevel="4" x14ac:dyDescent="0.3">
      <c r="A281" s="19" t="s">
        <v>136</v>
      </c>
      <c r="B281" s="20" t="s">
        <v>0</v>
      </c>
      <c r="C281" s="20" t="s">
        <v>133</v>
      </c>
      <c r="D281" s="21" t="s">
        <v>137</v>
      </c>
      <c r="E281" s="22" t="s">
        <v>3</v>
      </c>
      <c r="F281" s="16">
        <f>F282</f>
        <v>221000</v>
      </c>
      <c r="G281" s="17">
        <v>0</v>
      </c>
      <c r="H281" s="17">
        <v>0</v>
      </c>
      <c r="I281" s="11"/>
      <c r="J281" s="12"/>
    </row>
    <row r="282" spans="1:10" ht="22.5" customHeight="1" outlineLevel="5" x14ac:dyDescent="0.3">
      <c r="A282" s="19" t="s">
        <v>138</v>
      </c>
      <c r="B282" s="20" t="s">
        <v>0</v>
      </c>
      <c r="C282" s="20" t="s">
        <v>133</v>
      </c>
      <c r="D282" s="21">
        <v>1800206023</v>
      </c>
      <c r="E282" s="20" t="s">
        <v>3</v>
      </c>
      <c r="F282" s="16">
        <f>F283</f>
        <v>221000</v>
      </c>
      <c r="G282" s="17">
        <v>0</v>
      </c>
      <c r="H282" s="17">
        <v>0</v>
      </c>
      <c r="I282" s="11"/>
      <c r="J282" s="12"/>
    </row>
    <row r="283" spans="1:10" ht="15.6" outlineLevel="6" x14ac:dyDescent="0.3">
      <c r="A283" s="19" t="s">
        <v>20</v>
      </c>
      <c r="B283" s="20" t="s">
        <v>0</v>
      </c>
      <c r="C283" s="20" t="s">
        <v>133</v>
      </c>
      <c r="D283" s="21">
        <v>1800206023</v>
      </c>
      <c r="E283" s="20" t="s">
        <v>21</v>
      </c>
      <c r="F283" s="16">
        <f>F284</f>
        <v>221000</v>
      </c>
      <c r="G283" s="17">
        <v>0</v>
      </c>
      <c r="H283" s="17">
        <v>0</v>
      </c>
      <c r="I283" s="11"/>
      <c r="J283" s="12"/>
    </row>
    <row r="284" spans="1:10" ht="18.75" customHeight="1" outlineLevel="7" x14ac:dyDescent="0.3">
      <c r="A284" s="19" t="s">
        <v>22</v>
      </c>
      <c r="B284" s="20" t="s">
        <v>0</v>
      </c>
      <c r="C284" s="20" t="s">
        <v>133</v>
      </c>
      <c r="D284" s="21">
        <v>1800206023</v>
      </c>
      <c r="E284" s="20" t="s">
        <v>23</v>
      </c>
      <c r="F284" s="16">
        <v>221000</v>
      </c>
      <c r="G284" s="17">
        <v>0</v>
      </c>
      <c r="H284" s="17">
        <v>0</v>
      </c>
      <c r="I284" s="11"/>
      <c r="J284" s="12"/>
    </row>
    <row r="285" spans="1:10" ht="31.2" outlineLevel="3" x14ac:dyDescent="0.3">
      <c r="A285" s="19" t="s">
        <v>139</v>
      </c>
      <c r="B285" s="20" t="s">
        <v>0</v>
      </c>
      <c r="C285" s="20" t="s">
        <v>133</v>
      </c>
      <c r="D285" s="21" t="s">
        <v>140</v>
      </c>
      <c r="E285" s="20" t="s">
        <v>3</v>
      </c>
      <c r="F285" s="16">
        <f>F286</f>
        <v>467711.02</v>
      </c>
      <c r="G285" s="17">
        <v>0</v>
      </c>
      <c r="H285" s="17">
        <v>0</v>
      </c>
      <c r="I285" s="11"/>
      <c r="J285" s="12"/>
    </row>
    <row r="286" spans="1:10" ht="48.75" customHeight="1" outlineLevel="4" x14ac:dyDescent="0.3">
      <c r="A286" s="19" t="s">
        <v>141</v>
      </c>
      <c r="B286" s="20" t="s">
        <v>0</v>
      </c>
      <c r="C286" s="20" t="s">
        <v>133</v>
      </c>
      <c r="D286" s="21" t="s">
        <v>142</v>
      </c>
      <c r="E286" s="20" t="s">
        <v>3</v>
      </c>
      <c r="F286" s="16">
        <f>F287+F290</f>
        <v>467711.02</v>
      </c>
      <c r="G286" s="17">
        <v>0</v>
      </c>
      <c r="H286" s="17">
        <v>0</v>
      </c>
      <c r="I286" s="11"/>
      <c r="J286" s="12"/>
    </row>
    <row r="287" spans="1:10" ht="46.8" outlineLevel="5" x14ac:dyDescent="0.3">
      <c r="A287" s="19" t="s">
        <v>324</v>
      </c>
      <c r="B287" s="20" t="s">
        <v>0</v>
      </c>
      <c r="C287" s="20" t="s">
        <v>133</v>
      </c>
      <c r="D287" s="21" t="s">
        <v>143</v>
      </c>
      <c r="E287" s="20" t="s">
        <v>3</v>
      </c>
      <c r="F287" s="16">
        <f>F288</f>
        <v>409899.8</v>
      </c>
      <c r="G287" s="17">
        <v>0</v>
      </c>
      <c r="H287" s="17">
        <v>0</v>
      </c>
      <c r="I287" s="11"/>
      <c r="J287" s="12"/>
    </row>
    <row r="288" spans="1:10" ht="15.6" outlineLevel="6" x14ac:dyDescent="0.3">
      <c r="A288" s="19" t="s">
        <v>30</v>
      </c>
      <c r="B288" s="20" t="s">
        <v>0</v>
      </c>
      <c r="C288" s="20" t="s">
        <v>133</v>
      </c>
      <c r="D288" s="21" t="s">
        <v>143</v>
      </c>
      <c r="E288" s="20" t="s">
        <v>31</v>
      </c>
      <c r="F288" s="16">
        <f>F289</f>
        <v>409899.8</v>
      </c>
      <c r="G288" s="17">
        <v>0</v>
      </c>
      <c r="H288" s="17">
        <v>0</v>
      </c>
      <c r="I288" s="11"/>
      <c r="J288" s="12"/>
    </row>
    <row r="289" spans="1:10" ht="34.5" customHeight="1" outlineLevel="7" x14ac:dyDescent="0.3">
      <c r="A289" s="19" t="s">
        <v>144</v>
      </c>
      <c r="B289" s="20" t="s">
        <v>0</v>
      </c>
      <c r="C289" s="20" t="s">
        <v>133</v>
      </c>
      <c r="D289" s="21" t="s">
        <v>143</v>
      </c>
      <c r="E289" s="20" t="s">
        <v>145</v>
      </c>
      <c r="F289" s="16">
        <v>409899.8</v>
      </c>
      <c r="G289" s="17">
        <v>0</v>
      </c>
      <c r="H289" s="17">
        <v>0</v>
      </c>
      <c r="I289" s="11"/>
      <c r="J289" s="12"/>
    </row>
    <row r="290" spans="1:10" ht="46.8" outlineLevel="5" x14ac:dyDescent="0.3">
      <c r="A290" s="19" t="s">
        <v>146</v>
      </c>
      <c r="B290" s="20" t="s">
        <v>0</v>
      </c>
      <c r="C290" s="20" t="s">
        <v>133</v>
      </c>
      <c r="D290" s="21" t="s">
        <v>147</v>
      </c>
      <c r="E290" s="20" t="s">
        <v>3</v>
      </c>
      <c r="F290" s="16">
        <f>F291</f>
        <v>57811.22</v>
      </c>
      <c r="G290" s="17">
        <v>0</v>
      </c>
      <c r="H290" s="17">
        <v>0</v>
      </c>
      <c r="I290" s="11"/>
      <c r="J290" s="12"/>
    </row>
    <row r="291" spans="1:10" ht="20.25" customHeight="1" outlineLevel="6" x14ac:dyDescent="0.3">
      <c r="A291" s="19" t="s">
        <v>30</v>
      </c>
      <c r="B291" s="20" t="s">
        <v>0</v>
      </c>
      <c r="C291" s="20" t="s">
        <v>133</v>
      </c>
      <c r="D291" s="21" t="s">
        <v>147</v>
      </c>
      <c r="E291" s="20" t="s">
        <v>31</v>
      </c>
      <c r="F291" s="16">
        <f>F292</f>
        <v>57811.22</v>
      </c>
      <c r="G291" s="17">
        <v>0</v>
      </c>
      <c r="H291" s="17">
        <v>0</v>
      </c>
      <c r="I291" s="11"/>
      <c r="J291" s="12"/>
    </row>
    <row r="292" spans="1:10" ht="33.75" customHeight="1" outlineLevel="7" x14ac:dyDescent="0.3">
      <c r="A292" s="19" t="s">
        <v>323</v>
      </c>
      <c r="B292" s="20" t="s">
        <v>0</v>
      </c>
      <c r="C292" s="20" t="s">
        <v>133</v>
      </c>
      <c r="D292" s="21" t="s">
        <v>147</v>
      </c>
      <c r="E292" s="20" t="s">
        <v>145</v>
      </c>
      <c r="F292" s="16">
        <v>57811.22</v>
      </c>
      <c r="G292" s="17">
        <v>0</v>
      </c>
      <c r="H292" s="17">
        <v>0</v>
      </c>
      <c r="I292" s="11"/>
      <c r="J292" s="12"/>
    </row>
    <row r="293" spans="1:10" ht="15.6" outlineLevel="2" x14ac:dyDescent="0.3">
      <c r="A293" s="19" t="s">
        <v>148</v>
      </c>
      <c r="B293" s="20" t="s">
        <v>0</v>
      </c>
      <c r="C293" s="20" t="s">
        <v>149</v>
      </c>
      <c r="D293" s="21" t="s">
        <v>2</v>
      </c>
      <c r="E293" s="20" t="s">
        <v>3</v>
      </c>
      <c r="F293" s="16">
        <f>F294</f>
        <v>5180303.0399999991</v>
      </c>
      <c r="G293" s="16">
        <f t="shared" ref="G293:H293" si="131">G294</f>
        <v>7042533.7199999997</v>
      </c>
      <c r="H293" s="16">
        <f t="shared" si="131"/>
        <v>6442533.7199999997</v>
      </c>
      <c r="I293" s="11"/>
      <c r="J293" s="12"/>
    </row>
    <row r="294" spans="1:10" ht="37.200000000000003" customHeight="1" outlineLevel="3" x14ac:dyDescent="0.3">
      <c r="A294" s="19" t="s">
        <v>354</v>
      </c>
      <c r="B294" s="20" t="s">
        <v>0</v>
      </c>
      <c r="C294" s="20" t="s">
        <v>149</v>
      </c>
      <c r="D294" s="21" t="s">
        <v>150</v>
      </c>
      <c r="E294" s="20" t="s">
        <v>3</v>
      </c>
      <c r="F294" s="16">
        <f>F295+F299++F303+F334</f>
        <v>5180303.0399999991</v>
      </c>
      <c r="G294" s="16">
        <f>G295+G299++G303+G334</f>
        <v>7042533.7199999997</v>
      </c>
      <c r="H294" s="16">
        <f t="shared" ref="H294" si="132">H295+H299++H303+H334</f>
        <v>6442533.7199999997</v>
      </c>
      <c r="I294" s="11"/>
      <c r="J294" s="12"/>
    </row>
    <row r="295" spans="1:10" ht="22.5" customHeight="1" outlineLevel="4" x14ac:dyDescent="0.3">
      <c r="A295" s="19" t="s">
        <v>151</v>
      </c>
      <c r="B295" s="20" t="s">
        <v>0</v>
      </c>
      <c r="C295" s="20" t="s">
        <v>149</v>
      </c>
      <c r="D295" s="21" t="s">
        <v>152</v>
      </c>
      <c r="E295" s="20" t="s">
        <v>3</v>
      </c>
      <c r="F295" s="16">
        <f>F296</f>
        <v>50000</v>
      </c>
      <c r="G295" s="17">
        <v>0</v>
      </c>
      <c r="H295" s="17">
        <v>0</v>
      </c>
      <c r="I295" s="11"/>
      <c r="J295" s="12"/>
    </row>
    <row r="296" spans="1:10" ht="19.5" customHeight="1" outlineLevel="5" x14ac:dyDescent="0.3">
      <c r="A296" s="19" t="s">
        <v>153</v>
      </c>
      <c r="B296" s="20" t="s">
        <v>0</v>
      </c>
      <c r="C296" s="20" t="s">
        <v>149</v>
      </c>
      <c r="D296" s="21">
        <v>1700117011</v>
      </c>
      <c r="E296" s="20" t="s">
        <v>3</v>
      </c>
      <c r="F296" s="16">
        <f>F297</f>
        <v>50000</v>
      </c>
      <c r="G296" s="17">
        <v>0</v>
      </c>
      <c r="H296" s="17">
        <v>0</v>
      </c>
      <c r="I296" s="11"/>
      <c r="J296" s="12"/>
    </row>
    <row r="297" spans="1:10" ht="15.6" outlineLevel="6" x14ac:dyDescent="0.3">
      <c r="A297" s="19" t="s">
        <v>20</v>
      </c>
      <c r="B297" s="20" t="s">
        <v>0</v>
      </c>
      <c r="C297" s="20" t="s">
        <v>149</v>
      </c>
      <c r="D297" s="21">
        <v>1700117011</v>
      </c>
      <c r="E297" s="20" t="s">
        <v>21</v>
      </c>
      <c r="F297" s="16">
        <f>F298</f>
        <v>50000</v>
      </c>
      <c r="G297" s="17">
        <v>0</v>
      </c>
      <c r="H297" s="17">
        <v>0</v>
      </c>
      <c r="I297" s="11"/>
      <c r="J297" s="12"/>
    </row>
    <row r="298" spans="1:10" ht="15.6" outlineLevel="7" x14ac:dyDescent="0.3">
      <c r="A298" s="19" t="s">
        <v>22</v>
      </c>
      <c r="B298" s="20" t="s">
        <v>0</v>
      </c>
      <c r="C298" s="20" t="s">
        <v>149</v>
      </c>
      <c r="D298" s="21">
        <v>1700117011</v>
      </c>
      <c r="E298" s="20" t="s">
        <v>23</v>
      </c>
      <c r="F298" s="16">
        <v>50000</v>
      </c>
      <c r="G298" s="17">
        <v>0</v>
      </c>
      <c r="H298" s="17">
        <v>0</v>
      </c>
      <c r="I298" s="11"/>
      <c r="J298" s="12"/>
    </row>
    <row r="299" spans="1:10" ht="22.5" customHeight="1" outlineLevel="4" x14ac:dyDescent="0.3">
      <c r="A299" s="19" t="s">
        <v>451</v>
      </c>
      <c r="B299" s="20" t="s">
        <v>0</v>
      </c>
      <c r="C299" s="20" t="s">
        <v>149</v>
      </c>
      <c r="D299" s="21" t="s">
        <v>154</v>
      </c>
      <c r="E299" s="20" t="s">
        <v>3</v>
      </c>
      <c r="F299" s="16">
        <f t="shared" ref="F299:G301" si="133">F300</f>
        <v>2100000</v>
      </c>
      <c r="G299" s="16">
        <f t="shared" si="133"/>
        <v>600000</v>
      </c>
      <c r="H299" s="17">
        <v>0</v>
      </c>
      <c r="I299" s="11"/>
      <c r="J299" s="12"/>
    </row>
    <row r="300" spans="1:10" ht="15.6" outlineLevel="5" x14ac:dyDescent="0.3">
      <c r="A300" s="19" t="s">
        <v>155</v>
      </c>
      <c r="B300" s="20" t="s">
        <v>0</v>
      </c>
      <c r="C300" s="20" t="s">
        <v>149</v>
      </c>
      <c r="D300" s="21">
        <v>1700217021</v>
      </c>
      <c r="E300" s="20" t="s">
        <v>3</v>
      </c>
      <c r="F300" s="16">
        <f t="shared" si="133"/>
        <v>2100000</v>
      </c>
      <c r="G300" s="16">
        <f t="shared" si="133"/>
        <v>600000</v>
      </c>
      <c r="H300" s="17">
        <v>0</v>
      </c>
      <c r="I300" s="11"/>
      <c r="J300" s="12"/>
    </row>
    <row r="301" spans="1:10" ht="15.6" outlineLevel="6" x14ac:dyDescent="0.3">
      <c r="A301" s="19" t="s">
        <v>20</v>
      </c>
      <c r="B301" s="20" t="s">
        <v>0</v>
      </c>
      <c r="C301" s="20" t="s">
        <v>149</v>
      </c>
      <c r="D301" s="21">
        <v>1700217021</v>
      </c>
      <c r="E301" s="20" t="s">
        <v>21</v>
      </c>
      <c r="F301" s="16">
        <f t="shared" si="133"/>
        <v>2100000</v>
      </c>
      <c r="G301" s="16">
        <f t="shared" si="133"/>
        <v>600000</v>
      </c>
      <c r="H301" s="17">
        <v>0</v>
      </c>
      <c r="I301" s="11"/>
      <c r="J301" s="12"/>
    </row>
    <row r="302" spans="1:10" ht="15.6" outlineLevel="7" x14ac:dyDescent="0.3">
      <c r="A302" s="19" t="s">
        <v>22</v>
      </c>
      <c r="B302" s="20" t="s">
        <v>0</v>
      </c>
      <c r="C302" s="20" t="s">
        <v>149</v>
      </c>
      <c r="D302" s="21">
        <v>1700217021</v>
      </c>
      <c r="E302" s="20" t="s">
        <v>23</v>
      </c>
      <c r="F302" s="16">
        <v>2100000</v>
      </c>
      <c r="G302" s="17">
        <v>600000</v>
      </c>
      <c r="H302" s="17">
        <v>0</v>
      </c>
      <c r="I302" s="11"/>
      <c r="J302" s="12"/>
    </row>
    <row r="303" spans="1:10" ht="31.2" outlineLevel="4" x14ac:dyDescent="0.3">
      <c r="A303" s="19" t="s">
        <v>156</v>
      </c>
      <c r="B303" s="20" t="s">
        <v>0</v>
      </c>
      <c r="C303" s="20" t="s">
        <v>149</v>
      </c>
      <c r="D303" s="21" t="s">
        <v>157</v>
      </c>
      <c r="E303" s="20" t="s">
        <v>3</v>
      </c>
      <c r="F303" s="16">
        <f>F304+F319+F307+F313+F316+F322+F325+F328+F331+F310</f>
        <v>3030303.0399999996</v>
      </c>
      <c r="G303" s="16">
        <f t="shared" ref="G303:H303" si="134">G304+G319+G307+G313+G316+G322+G325+G328+G331+G310</f>
        <v>2886174.1</v>
      </c>
      <c r="H303" s="16">
        <f t="shared" si="134"/>
        <v>2886174.1</v>
      </c>
      <c r="I303" s="11"/>
      <c r="J303" s="12"/>
    </row>
    <row r="304" spans="1:10" ht="46.8" outlineLevel="5" x14ac:dyDescent="0.3">
      <c r="A304" s="19" t="s">
        <v>403</v>
      </c>
      <c r="B304" s="20" t="s">
        <v>0</v>
      </c>
      <c r="C304" s="20" t="s">
        <v>149</v>
      </c>
      <c r="D304" s="21">
        <v>1700392610</v>
      </c>
      <c r="E304" s="20" t="s">
        <v>3</v>
      </c>
      <c r="F304" s="16">
        <f>F305</f>
        <v>1209136.81</v>
      </c>
      <c r="G304" s="16">
        <f t="shared" ref="G304:H305" si="135">G305</f>
        <v>0</v>
      </c>
      <c r="H304" s="16">
        <f t="shared" si="135"/>
        <v>1428656.18</v>
      </c>
      <c r="I304" s="11"/>
      <c r="J304" s="12"/>
    </row>
    <row r="305" spans="1:10" ht="15.6" outlineLevel="6" x14ac:dyDescent="0.3">
      <c r="A305" s="19" t="s">
        <v>20</v>
      </c>
      <c r="B305" s="20" t="s">
        <v>0</v>
      </c>
      <c r="C305" s="20" t="s">
        <v>149</v>
      </c>
      <c r="D305" s="21">
        <v>1700392610</v>
      </c>
      <c r="E305" s="20" t="s">
        <v>21</v>
      </c>
      <c r="F305" s="16">
        <f>F306</f>
        <v>1209136.81</v>
      </c>
      <c r="G305" s="16">
        <f t="shared" si="135"/>
        <v>0</v>
      </c>
      <c r="H305" s="16">
        <f t="shared" si="135"/>
        <v>1428656.18</v>
      </c>
      <c r="I305" s="11"/>
      <c r="J305" s="12"/>
    </row>
    <row r="306" spans="1:10" ht="15.6" outlineLevel="7" x14ac:dyDescent="0.3">
      <c r="A306" s="19" t="s">
        <v>22</v>
      </c>
      <c r="B306" s="20" t="s">
        <v>0</v>
      </c>
      <c r="C306" s="20" t="s">
        <v>149</v>
      </c>
      <c r="D306" s="21">
        <v>1700392610</v>
      </c>
      <c r="E306" s="20" t="s">
        <v>23</v>
      </c>
      <c r="F306" s="16">
        <v>1209136.81</v>
      </c>
      <c r="G306" s="17">
        <v>0</v>
      </c>
      <c r="H306" s="17">
        <v>1428656.18</v>
      </c>
      <c r="I306" s="11"/>
      <c r="J306" s="12"/>
    </row>
    <row r="307" spans="1:10" ht="46.8" outlineLevel="7" x14ac:dyDescent="0.3">
      <c r="A307" s="19" t="s">
        <v>341</v>
      </c>
      <c r="B307" s="20" t="s">
        <v>0</v>
      </c>
      <c r="C307" s="20" t="s">
        <v>149</v>
      </c>
      <c r="D307" s="21">
        <v>1700392611</v>
      </c>
      <c r="E307" s="20" t="s">
        <v>3</v>
      </c>
      <c r="F307" s="16">
        <f>F308</f>
        <v>1790863.19</v>
      </c>
      <c r="G307" s="17">
        <f>G308</f>
        <v>0</v>
      </c>
      <c r="H307" s="17">
        <v>0</v>
      </c>
      <c r="I307" s="11"/>
      <c r="J307" s="12"/>
    </row>
    <row r="308" spans="1:10" ht="15.6" outlineLevel="7" x14ac:dyDescent="0.3">
      <c r="A308" s="19" t="s">
        <v>20</v>
      </c>
      <c r="B308" s="20" t="s">
        <v>0</v>
      </c>
      <c r="C308" s="20" t="s">
        <v>149</v>
      </c>
      <c r="D308" s="21">
        <v>1700392611</v>
      </c>
      <c r="E308" s="20" t="s">
        <v>21</v>
      </c>
      <c r="F308" s="16">
        <f>F309</f>
        <v>1790863.19</v>
      </c>
      <c r="G308" s="17">
        <f>G309</f>
        <v>0</v>
      </c>
      <c r="H308" s="17">
        <v>0</v>
      </c>
      <c r="I308" s="11"/>
      <c r="J308" s="12"/>
    </row>
    <row r="309" spans="1:10" ht="15.6" outlineLevel="7" x14ac:dyDescent="0.3">
      <c r="A309" s="19" t="s">
        <v>22</v>
      </c>
      <c r="B309" s="20" t="s">
        <v>0</v>
      </c>
      <c r="C309" s="20" t="s">
        <v>149</v>
      </c>
      <c r="D309" s="21">
        <v>1700392611</v>
      </c>
      <c r="E309" s="20" t="s">
        <v>23</v>
      </c>
      <c r="F309" s="16">
        <v>1790863.19</v>
      </c>
      <c r="G309" s="17">
        <v>0</v>
      </c>
      <c r="H309" s="17">
        <v>0</v>
      </c>
      <c r="I309" s="11"/>
      <c r="J309" s="12"/>
    </row>
    <row r="310" spans="1:10" ht="46.8" outlineLevel="7" x14ac:dyDescent="0.3">
      <c r="A310" s="19" t="s">
        <v>445</v>
      </c>
      <c r="B310" s="20" t="s">
        <v>0</v>
      </c>
      <c r="C310" s="20" t="s">
        <v>149</v>
      </c>
      <c r="D310" s="21">
        <v>1700392612</v>
      </c>
      <c r="E310" s="20" t="s">
        <v>3</v>
      </c>
      <c r="F310" s="16">
        <v>0</v>
      </c>
      <c r="G310" s="17">
        <v>0</v>
      </c>
      <c r="H310" s="17">
        <v>1428656.18</v>
      </c>
      <c r="I310" s="11"/>
      <c r="J310" s="12"/>
    </row>
    <row r="311" spans="1:10" ht="15.6" outlineLevel="7" x14ac:dyDescent="0.3">
      <c r="A311" s="19" t="s">
        <v>20</v>
      </c>
      <c r="B311" s="20" t="s">
        <v>0</v>
      </c>
      <c r="C311" s="20" t="s">
        <v>149</v>
      </c>
      <c r="D311" s="21">
        <v>1700392612</v>
      </c>
      <c r="E311" s="20" t="s">
        <v>21</v>
      </c>
      <c r="F311" s="16">
        <v>0</v>
      </c>
      <c r="G311" s="17">
        <v>0</v>
      </c>
      <c r="H311" s="17">
        <v>1428656.18</v>
      </c>
      <c r="I311" s="11"/>
      <c r="J311" s="12"/>
    </row>
    <row r="312" spans="1:10" ht="15.6" outlineLevel="7" x14ac:dyDescent="0.3">
      <c r="A312" s="19" t="s">
        <v>22</v>
      </c>
      <c r="B312" s="20" t="s">
        <v>0</v>
      </c>
      <c r="C312" s="20" t="s">
        <v>149</v>
      </c>
      <c r="D312" s="21">
        <v>1700392612</v>
      </c>
      <c r="E312" s="20" t="s">
        <v>23</v>
      </c>
      <c r="F312" s="16">
        <v>0</v>
      </c>
      <c r="G312" s="17">
        <v>0</v>
      </c>
      <c r="H312" s="17">
        <v>1428656.18</v>
      </c>
      <c r="I312" s="11"/>
      <c r="J312" s="12"/>
    </row>
    <row r="313" spans="1:10" ht="46.8" outlineLevel="7" x14ac:dyDescent="0.3">
      <c r="A313" s="19" t="s">
        <v>343</v>
      </c>
      <c r="B313" s="20" t="s">
        <v>0</v>
      </c>
      <c r="C313" s="20" t="s">
        <v>149</v>
      </c>
      <c r="D313" s="21">
        <v>1700392614</v>
      </c>
      <c r="E313" s="20" t="s">
        <v>3</v>
      </c>
      <c r="F313" s="16">
        <v>0</v>
      </c>
      <c r="G313" s="17">
        <f>G314</f>
        <v>1428656.18</v>
      </c>
      <c r="H313" s="17">
        <v>0</v>
      </c>
      <c r="I313" s="11"/>
      <c r="J313" s="12"/>
    </row>
    <row r="314" spans="1:10" ht="15.6" outlineLevel="7" x14ac:dyDescent="0.3">
      <c r="A314" s="19" t="s">
        <v>20</v>
      </c>
      <c r="B314" s="20" t="s">
        <v>0</v>
      </c>
      <c r="C314" s="20" t="s">
        <v>149</v>
      </c>
      <c r="D314" s="21">
        <v>1700392614</v>
      </c>
      <c r="E314" s="20" t="s">
        <v>21</v>
      </c>
      <c r="F314" s="16">
        <v>0</v>
      </c>
      <c r="G314" s="17">
        <f>G315</f>
        <v>1428656.18</v>
      </c>
      <c r="H314" s="17">
        <v>0</v>
      </c>
      <c r="I314" s="11"/>
      <c r="J314" s="12"/>
    </row>
    <row r="315" spans="1:10" ht="15.6" outlineLevel="7" x14ac:dyDescent="0.3">
      <c r="A315" s="19" t="s">
        <v>22</v>
      </c>
      <c r="B315" s="20" t="s">
        <v>0</v>
      </c>
      <c r="C315" s="20" t="s">
        <v>149</v>
      </c>
      <c r="D315" s="21">
        <v>1700392614</v>
      </c>
      <c r="E315" s="20" t="s">
        <v>23</v>
      </c>
      <c r="F315" s="16">
        <v>0</v>
      </c>
      <c r="G315" s="17">
        <v>1428656.18</v>
      </c>
      <c r="H315" s="17">
        <v>0</v>
      </c>
      <c r="I315" s="11"/>
      <c r="J315" s="12"/>
    </row>
    <row r="316" spans="1:10" ht="46.8" outlineLevel="7" x14ac:dyDescent="0.3">
      <c r="A316" s="19" t="s">
        <v>344</v>
      </c>
      <c r="B316" s="20" t="s">
        <v>0</v>
      </c>
      <c r="C316" s="20" t="s">
        <v>149</v>
      </c>
      <c r="D316" s="21">
        <v>1700392615</v>
      </c>
      <c r="E316" s="20" t="s">
        <v>3</v>
      </c>
      <c r="F316" s="16">
        <v>0</v>
      </c>
      <c r="G316" s="17">
        <v>1428656.18</v>
      </c>
      <c r="H316" s="17">
        <v>0</v>
      </c>
      <c r="I316" s="11"/>
      <c r="J316" s="12"/>
    </row>
    <row r="317" spans="1:10" ht="15.6" outlineLevel="7" x14ac:dyDescent="0.3">
      <c r="A317" s="19" t="s">
        <v>20</v>
      </c>
      <c r="B317" s="20" t="s">
        <v>0</v>
      </c>
      <c r="C317" s="20" t="s">
        <v>149</v>
      </c>
      <c r="D317" s="21">
        <v>1700392615</v>
      </c>
      <c r="E317" s="20" t="s">
        <v>21</v>
      </c>
      <c r="F317" s="16">
        <v>0</v>
      </c>
      <c r="G317" s="17">
        <v>1428656.18</v>
      </c>
      <c r="H317" s="17">
        <v>0</v>
      </c>
      <c r="I317" s="11"/>
      <c r="J317" s="12"/>
    </row>
    <row r="318" spans="1:10" ht="15.6" outlineLevel="7" x14ac:dyDescent="0.3">
      <c r="A318" s="19" t="s">
        <v>22</v>
      </c>
      <c r="B318" s="20" t="s">
        <v>0</v>
      </c>
      <c r="C318" s="20" t="s">
        <v>149</v>
      </c>
      <c r="D318" s="21">
        <v>1700392615</v>
      </c>
      <c r="E318" s="20" t="s">
        <v>23</v>
      </c>
      <c r="F318" s="16">
        <v>0</v>
      </c>
      <c r="G318" s="17">
        <v>1428656.18</v>
      </c>
      <c r="H318" s="17">
        <v>0</v>
      </c>
      <c r="I318" s="11"/>
      <c r="J318" s="12"/>
    </row>
    <row r="319" spans="1:10" ht="36" customHeight="1" outlineLevel="5" x14ac:dyDescent="0.3">
      <c r="A319" s="19" t="s">
        <v>404</v>
      </c>
      <c r="B319" s="20" t="s">
        <v>0</v>
      </c>
      <c r="C319" s="20" t="s">
        <v>149</v>
      </c>
      <c r="D319" s="21" t="s">
        <v>358</v>
      </c>
      <c r="E319" s="20" t="s">
        <v>3</v>
      </c>
      <c r="F319" s="16">
        <f>F320</f>
        <v>12213.51</v>
      </c>
      <c r="G319" s="16">
        <f t="shared" ref="G319:H320" si="136">G320</f>
        <v>0</v>
      </c>
      <c r="H319" s="16">
        <f t="shared" si="136"/>
        <v>14430.87</v>
      </c>
      <c r="I319" s="11"/>
      <c r="J319" s="12"/>
    </row>
    <row r="320" spans="1:10" ht="15.6" outlineLevel="6" x14ac:dyDescent="0.3">
      <c r="A320" s="19" t="s">
        <v>20</v>
      </c>
      <c r="B320" s="20" t="s">
        <v>0</v>
      </c>
      <c r="C320" s="20" t="s">
        <v>149</v>
      </c>
      <c r="D320" s="21" t="s">
        <v>358</v>
      </c>
      <c r="E320" s="20" t="s">
        <v>21</v>
      </c>
      <c r="F320" s="16">
        <f>F321</f>
        <v>12213.51</v>
      </c>
      <c r="G320" s="16">
        <f t="shared" si="136"/>
        <v>0</v>
      </c>
      <c r="H320" s="16">
        <f t="shared" si="136"/>
        <v>14430.87</v>
      </c>
      <c r="I320" s="11"/>
      <c r="J320" s="12"/>
    </row>
    <row r="321" spans="1:10" ht="15.6" outlineLevel="7" x14ac:dyDescent="0.3">
      <c r="A321" s="19" t="s">
        <v>22</v>
      </c>
      <c r="B321" s="20" t="s">
        <v>0</v>
      </c>
      <c r="C321" s="20" t="s">
        <v>149</v>
      </c>
      <c r="D321" s="21" t="s">
        <v>358</v>
      </c>
      <c r="E321" s="20" t="s">
        <v>23</v>
      </c>
      <c r="F321" s="16">
        <v>12213.51</v>
      </c>
      <c r="G321" s="17">
        <v>0</v>
      </c>
      <c r="H321" s="17">
        <v>14430.87</v>
      </c>
      <c r="I321" s="11"/>
      <c r="J321" s="12"/>
    </row>
    <row r="322" spans="1:10" ht="31.2" outlineLevel="7" x14ac:dyDescent="0.3">
      <c r="A322" s="19" t="s">
        <v>444</v>
      </c>
      <c r="B322" s="20" t="s">
        <v>0</v>
      </c>
      <c r="C322" s="20" t="s">
        <v>149</v>
      </c>
      <c r="D322" s="21" t="s">
        <v>360</v>
      </c>
      <c r="E322" s="20" t="s">
        <v>3</v>
      </c>
      <c r="F322" s="16">
        <f t="shared" ref="F322:H323" si="137">F323</f>
        <v>0</v>
      </c>
      <c r="G322" s="17">
        <f t="shared" si="137"/>
        <v>0</v>
      </c>
      <c r="H322" s="17">
        <f t="shared" si="137"/>
        <v>14430.87</v>
      </c>
      <c r="I322" s="11"/>
      <c r="J322" s="12"/>
    </row>
    <row r="323" spans="1:10" ht="15.6" outlineLevel="7" x14ac:dyDescent="0.3">
      <c r="A323" s="19" t="s">
        <v>20</v>
      </c>
      <c r="B323" s="20" t="s">
        <v>0</v>
      </c>
      <c r="C323" s="20" t="s">
        <v>149</v>
      </c>
      <c r="D323" s="21" t="s">
        <v>360</v>
      </c>
      <c r="E323" s="20" t="s">
        <v>21</v>
      </c>
      <c r="F323" s="16">
        <f t="shared" si="137"/>
        <v>0</v>
      </c>
      <c r="G323" s="17">
        <f t="shared" si="137"/>
        <v>0</v>
      </c>
      <c r="H323" s="17">
        <f t="shared" si="137"/>
        <v>14430.87</v>
      </c>
      <c r="I323" s="11"/>
      <c r="J323" s="12"/>
    </row>
    <row r="324" spans="1:10" ht="15.6" outlineLevel="7" x14ac:dyDescent="0.3">
      <c r="A324" s="19" t="s">
        <v>22</v>
      </c>
      <c r="B324" s="20" t="s">
        <v>0</v>
      </c>
      <c r="C324" s="20" t="s">
        <v>149</v>
      </c>
      <c r="D324" s="21" t="s">
        <v>360</v>
      </c>
      <c r="E324" s="20" t="s">
        <v>23</v>
      </c>
      <c r="F324" s="16">
        <v>0</v>
      </c>
      <c r="G324" s="17">
        <v>0</v>
      </c>
      <c r="H324" s="17">
        <v>14430.87</v>
      </c>
      <c r="I324" s="11"/>
      <c r="J324" s="12"/>
    </row>
    <row r="325" spans="1:10" ht="31.2" outlineLevel="7" x14ac:dyDescent="0.3">
      <c r="A325" s="19" t="s">
        <v>342</v>
      </c>
      <c r="B325" s="20" t="s">
        <v>0</v>
      </c>
      <c r="C325" s="20" t="s">
        <v>149</v>
      </c>
      <c r="D325" s="21" t="s">
        <v>359</v>
      </c>
      <c r="E325" s="20" t="s">
        <v>3</v>
      </c>
      <c r="F325" s="16">
        <f t="shared" ref="F325:H326" si="138">F326</f>
        <v>18089.53</v>
      </c>
      <c r="G325" s="17">
        <f t="shared" si="138"/>
        <v>0</v>
      </c>
      <c r="H325" s="17">
        <f t="shared" si="138"/>
        <v>0</v>
      </c>
      <c r="I325" s="11"/>
      <c r="J325" s="12"/>
    </row>
    <row r="326" spans="1:10" ht="15.6" outlineLevel="7" x14ac:dyDescent="0.3">
      <c r="A326" s="19" t="s">
        <v>20</v>
      </c>
      <c r="B326" s="20" t="s">
        <v>0</v>
      </c>
      <c r="C326" s="20" t="s">
        <v>149</v>
      </c>
      <c r="D326" s="21" t="s">
        <v>359</v>
      </c>
      <c r="E326" s="20" t="s">
        <v>21</v>
      </c>
      <c r="F326" s="16">
        <f t="shared" si="138"/>
        <v>18089.53</v>
      </c>
      <c r="G326" s="17">
        <f t="shared" si="138"/>
        <v>0</v>
      </c>
      <c r="H326" s="17">
        <f t="shared" si="138"/>
        <v>0</v>
      </c>
      <c r="I326" s="11"/>
      <c r="J326" s="12"/>
    </row>
    <row r="327" spans="1:10" ht="15.6" outlineLevel="7" x14ac:dyDescent="0.3">
      <c r="A327" s="19" t="s">
        <v>22</v>
      </c>
      <c r="B327" s="20" t="s">
        <v>0</v>
      </c>
      <c r="C327" s="20" t="s">
        <v>149</v>
      </c>
      <c r="D327" s="21" t="s">
        <v>359</v>
      </c>
      <c r="E327" s="20" t="s">
        <v>23</v>
      </c>
      <c r="F327" s="16">
        <v>18089.53</v>
      </c>
      <c r="G327" s="17">
        <v>0</v>
      </c>
      <c r="H327" s="17">
        <v>0</v>
      </c>
      <c r="I327" s="11"/>
      <c r="J327" s="12"/>
    </row>
    <row r="328" spans="1:10" ht="31.2" outlineLevel="7" x14ac:dyDescent="0.3">
      <c r="A328" s="19" t="s">
        <v>345</v>
      </c>
      <c r="B328" s="20" t="s">
        <v>0</v>
      </c>
      <c r="C328" s="20" t="s">
        <v>149</v>
      </c>
      <c r="D328" s="21" t="s">
        <v>361</v>
      </c>
      <c r="E328" s="20" t="s">
        <v>3</v>
      </c>
      <c r="F328" s="16">
        <v>0</v>
      </c>
      <c r="G328" s="17">
        <f>G329</f>
        <v>14430.87</v>
      </c>
      <c r="H328" s="17">
        <f>H329</f>
        <v>0</v>
      </c>
      <c r="I328" s="11"/>
      <c r="J328" s="12"/>
    </row>
    <row r="329" spans="1:10" ht="15.6" outlineLevel="7" x14ac:dyDescent="0.3">
      <c r="A329" s="19" t="s">
        <v>20</v>
      </c>
      <c r="B329" s="20" t="s">
        <v>0</v>
      </c>
      <c r="C329" s="20" t="s">
        <v>149</v>
      </c>
      <c r="D329" s="21" t="s">
        <v>361</v>
      </c>
      <c r="E329" s="20" t="s">
        <v>21</v>
      </c>
      <c r="F329" s="16">
        <v>0</v>
      </c>
      <c r="G329" s="17">
        <f>G330</f>
        <v>14430.87</v>
      </c>
      <c r="H329" s="17">
        <f>H330</f>
        <v>0</v>
      </c>
      <c r="I329" s="11"/>
      <c r="J329" s="12"/>
    </row>
    <row r="330" spans="1:10" ht="15.6" outlineLevel="7" x14ac:dyDescent="0.3">
      <c r="A330" s="19" t="s">
        <v>22</v>
      </c>
      <c r="B330" s="20" t="s">
        <v>0</v>
      </c>
      <c r="C330" s="20" t="s">
        <v>149</v>
      </c>
      <c r="D330" s="21" t="s">
        <v>361</v>
      </c>
      <c r="E330" s="20" t="s">
        <v>23</v>
      </c>
      <c r="F330" s="16">
        <v>0</v>
      </c>
      <c r="G330" s="17">
        <v>14430.87</v>
      </c>
      <c r="H330" s="17">
        <v>0</v>
      </c>
      <c r="I330" s="11"/>
      <c r="J330" s="12"/>
    </row>
    <row r="331" spans="1:10" ht="31.2" outlineLevel="7" x14ac:dyDescent="0.3">
      <c r="A331" s="19" t="s">
        <v>346</v>
      </c>
      <c r="B331" s="20" t="s">
        <v>0</v>
      </c>
      <c r="C331" s="20" t="s">
        <v>149</v>
      </c>
      <c r="D331" s="21" t="s">
        <v>362</v>
      </c>
      <c r="E331" s="20" t="s">
        <v>3</v>
      </c>
      <c r="F331" s="16">
        <v>0</v>
      </c>
      <c r="G331" s="17">
        <f>G332</f>
        <v>14430.87</v>
      </c>
      <c r="H331" s="17">
        <v>0</v>
      </c>
      <c r="I331" s="11"/>
      <c r="J331" s="12"/>
    </row>
    <row r="332" spans="1:10" ht="15.6" outlineLevel="7" x14ac:dyDescent="0.3">
      <c r="A332" s="19" t="s">
        <v>20</v>
      </c>
      <c r="B332" s="20" t="s">
        <v>0</v>
      </c>
      <c r="C332" s="20" t="s">
        <v>149</v>
      </c>
      <c r="D332" s="21" t="s">
        <v>362</v>
      </c>
      <c r="E332" s="20" t="s">
        <v>21</v>
      </c>
      <c r="F332" s="16">
        <v>0</v>
      </c>
      <c r="G332" s="17">
        <f>G333</f>
        <v>14430.87</v>
      </c>
      <c r="H332" s="17">
        <v>0</v>
      </c>
      <c r="I332" s="11"/>
      <c r="J332" s="12"/>
    </row>
    <row r="333" spans="1:10" ht="15.6" outlineLevel="7" x14ac:dyDescent="0.3">
      <c r="A333" s="19" t="s">
        <v>22</v>
      </c>
      <c r="B333" s="20" t="s">
        <v>0</v>
      </c>
      <c r="C333" s="20" t="s">
        <v>149</v>
      </c>
      <c r="D333" s="21" t="s">
        <v>362</v>
      </c>
      <c r="E333" s="20" t="s">
        <v>23</v>
      </c>
      <c r="F333" s="16">
        <v>0</v>
      </c>
      <c r="G333" s="17">
        <v>14430.87</v>
      </c>
      <c r="H333" s="17">
        <v>0</v>
      </c>
      <c r="I333" s="11"/>
      <c r="J333" s="12"/>
    </row>
    <row r="334" spans="1:10" ht="24" customHeight="1" outlineLevel="7" x14ac:dyDescent="0.3">
      <c r="A334" s="19" t="s">
        <v>347</v>
      </c>
      <c r="B334" s="20" t="s">
        <v>0</v>
      </c>
      <c r="C334" s="20" t="s">
        <v>149</v>
      </c>
      <c r="D334" s="21">
        <v>1700400000</v>
      </c>
      <c r="E334" s="20" t="s">
        <v>3</v>
      </c>
      <c r="F334" s="16">
        <f>F335+F338+F341+F353+F356+F359+F344+F362+F347+F350+F365+F368</f>
        <v>0</v>
      </c>
      <c r="G334" s="16">
        <f t="shared" ref="G334:H334" si="139">G335+G338+G341+G353+G356+G359+G344+G362+G347+G350+G365+G368</f>
        <v>3556359.6199999996</v>
      </c>
      <c r="H334" s="16">
        <f t="shared" si="139"/>
        <v>3556359.6199999996</v>
      </c>
      <c r="I334" s="11"/>
      <c r="J334" s="12"/>
    </row>
    <row r="335" spans="1:10" ht="46.8" outlineLevel="7" x14ac:dyDescent="0.3">
      <c r="A335" s="19" t="s">
        <v>348</v>
      </c>
      <c r="B335" s="20" t="s">
        <v>0</v>
      </c>
      <c r="C335" s="20" t="s">
        <v>149</v>
      </c>
      <c r="D335" s="21">
        <v>1700492618</v>
      </c>
      <c r="E335" s="20" t="s">
        <v>3</v>
      </c>
      <c r="F335" s="16">
        <v>0</v>
      </c>
      <c r="G335" s="17">
        <v>1172715.6299999999</v>
      </c>
      <c r="H335" s="17">
        <v>0</v>
      </c>
      <c r="I335" s="11"/>
      <c r="J335" s="12"/>
    </row>
    <row r="336" spans="1:10" ht="15.6" outlineLevel="7" x14ac:dyDescent="0.3">
      <c r="A336" s="19" t="s">
        <v>20</v>
      </c>
      <c r="B336" s="20" t="s">
        <v>0</v>
      </c>
      <c r="C336" s="20" t="s">
        <v>149</v>
      </c>
      <c r="D336" s="21">
        <v>1700492618</v>
      </c>
      <c r="E336" s="20" t="s">
        <v>21</v>
      </c>
      <c r="F336" s="16">
        <v>0</v>
      </c>
      <c r="G336" s="17">
        <v>1172715.6299999999</v>
      </c>
      <c r="H336" s="17">
        <v>0</v>
      </c>
      <c r="I336" s="11"/>
      <c r="J336" s="12"/>
    </row>
    <row r="337" spans="1:10" ht="15.6" outlineLevel="7" x14ac:dyDescent="0.3">
      <c r="A337" s="19" t="s">
        <v>22</v>
      </c>
      <c r="B337" s="20" t="s">
        <v>0</v>
      </c>
      <c r="C337" s="20" t="s">
        <v>149</v>
      </c>
      <c r="D337" s="21">
        <v>1700492618</v>
      </c>
      <c r="E337" s="20" t="s">
        <v>23</v>
      </c>
      <c r="F337" s="16">
        <v>0</v>
      </c>
      <c r="G337" s="17">
        <v>1172715.6299999999</v>
      </c>
      <c r="H337" s="17">
        <v>0</v>
      </c>
      <c r="I337" s="11"/>
      <c r="J337" s="12"/>
    </row>
    <row r="338" spans="1:10" ht="46.8" outlineLevel="7" x14ac:dyDescent="0.3">
      <c r="A338" s="19" t="s">
        <v>349</v>
      </c>
      <c r="B338" s="20" t="s">
        <v>0</v>
      </c>
      <c r="C338" s="20" t="s">
        <v>149</v>
      </c>
      <c r="D338" s="21">
        <v>1700492619</v>
      </c>
      <c r="E338" s="20" t="s">
        <v>3</v>
      </c>
      <c r="F338" s="16">
        <v>0</v>
      </c>
      <c r="G338" s="17">
        <v>1172715.6299999999</v>
      </c>
      <c r="H338" s="17">
        <v>0</v>
      </c>
      <c r="I338" s="11"/>
      <c r="J338" s="12"/>
    </row>
    <row r="339" spans="1:10" ht="15.6" outlineLevel="7" x14ac:dyDescent="0.3">
      <c r="A339" s="19" t="s">
        <v>20</v>
      </c>
      <c r="B339" s="20" t="s">
        <v>0</v>
      </c>
      <c r="C339" s="20" t="s">
        <v>149</v>
      </c>
      <c r="D339" s="21">
        <v>1700492619</v>
      </c>
      <c r="E339" s="20" t="s">
        <v>21</v>
      </c>
      <c r="F339" s="16">
        <v>0</v>
      </c>
      <c r="G339" s="17">
        <v>1172715.6299999999</v>
      </c>
      <c r="H339" s="17">
        <v>0</v>
      </c>
      <c r="I339" s="11"/>
      <c r="J339" s="12"/>
    </row>
    <row r="340" spans="1:10" ht="15.6" outlineLevel="7" x14ac:dyDescent="0.3">
      <c r="A340" s="19" t="s">
        <v>22</v>
      </c>
      <c r="B340" s="20" t="s">
        <v>0</v>
      </c>
      <c r="C340" s="20" t="s">
        <v>149</v>
      </c>
      <c r="D340" s="21">
        <v>1700492619</v>
      </c>
      <c r="E340" s="20" t="s">
        <v>23</v>
      </c>
      <c r="F340" s="16">
        <v>0</v>
      </c>
      <c r="G340" s="17">
        <v>1172715.6299999999</v>
      </c>
      <c r="H340" s="17">
        <v>0</v>
      </c>
      <c r="I340" s="11"/>
      <c r="J340" s="12"/>
    </row>
    <row r="341" spans="1:10" ht="46.8" outlineLevel="7" x14ac:dyDescent="0.3">
      <c r="A341" s="19" t="s">
        <v>350</v>
      </c>
      <c r="B341" s="20" t="s">
        <v>0</v>
      </c>
      <c r="C341" s="20" t="s">
        <v>149</v>
      </c>
      <c r="D341" s="21" t="s">
        <v>363</v>
      </c>
      <c r="E341" s="20" t="s">
        <v>3</v>
      </c>
      <c r="F341" s="16">
        <v>0</v>
      </c>
      <c r="G341" s="17">
        <v>1175364.76</v>
      </c>
      <c r="H341" s="17">
        <v>0</v>
      </c>
      <c r="I341" s="11"/>
      <c r="J341" s="12"/>
    </row>
    <row r="342" spans="1:10" ht="15.6" outlineLevel="7" x14ac:dyDescent="0.3">
      <c r="A342" s="19" t="s">
        <v>20</v>
      </c>
      <c r="B342" s="20" t="s">
        <v>0</v>
      </c>
      <c r="C342" s="20" t="s">
        <v>149</v>
      </c>
      <c r="D342" s="21" t="s">
        <v>363</v>
      </c>
      <c r="E342" s="20" t="s">
        <v>21</v>
      </c>
      <c r="F342" s="16">
        <v>0</v>
      </c>
      <c r="G342" s="17">
        <v>1175364.76</v>
      </c>
      <c r="H342" s="17">
        <v>0</v>
      </c>
      <c r="I342" s="11"/>
      <c r="J342" s="12"/>
    </row>
    <row r="343" spans="1:10" ht="15.6" outlineLevel="7" x14ac:dyDescent="0.3">
      <c r="A343" s="19" t="s">
        <v>22</v>
      </c>
      <c r="B343" s="20" t="s">
        <v>0</v>
      </c>
      <c r="C343" s="20" t="s">
        <v>149</v>
      </c>
      <c r="D343" s="21" t="s">
        <v>363</v>
      </c>
      <c r="E343" s="20" t="s">
        <v>23</v>
      </c>
      <c r="F343" s="16">
        <v>0</v>
      </c>
      <c r="G343" s="17">
        <v>1175364.76</v>
      </c>
      <c r="H343" s="17">
        <v>0</v>
      </c>
      <c r="I343" s="11"/>
      <c r="J343" s="12"/>
    </row>
    <row r="344" spans="1:10" ht="46.8" outlineLevel="7" x14ac:dyDescent="0.3">
      <c r="A344" s="19" t="s">
        <v>417</v>
      </c>
      <c r="B344" s="20" t="s">
        <v>0</v>
      </c>
      <c r="C344" s="20" t="s">
        <v>149</v>
      </c>
      <c r="D344" s="21" t="s">
        <v>418</v>
      </c>
      <c r="E344" s="20" t="s">
        <v>3</v>
      </c>
      <c r="F344" s="16">
        <v>0</v>
      </c>
      <c r="G344" s="17">
        <v>0</v>
      </c>
      <c r="H344" s="17">
        <f>H345</f>
        <v>1172715.6299999999</v>
      </c>
      <c r="I344" s="11"/>
      <c r="J344" s="12"/>
    </row>
    <row r="345" spans="1:10" ht="15.6" outlineLevel="7" x14ac:dyDescent="0.3">
      <c r="A345" s="19" t="s">
        <v>20</v>
      </c>
      <c r="B345" s="20" t="s">
        <v>0</v>
      </c>
      <c r="C345" s="20" t="s">
        <v>149</v>
      </c>
      <c r="D345" s="21" t="s">
        <v>418</v>
      </c>
      <c r="E345" s="20" t="s">
        <v>21</v>
      </c>
      <c r="F345" s="16">
        <v>0</v>
      </c>
      <c r="G345" s="17">
        <v>0</v>
      </c>
      <c r="H345" s="17">
        <f>H346</f>
        <v>1172715.6299999999</v>
      </c>
      <c r="I345" s="11"/>
      <c r="J345" s="12"/>
    </row>
    <row r="346" spans="1:10" ht="15.6" outlineLevel="7" x14ac:dyDescent="0.3">
      <c r="A346" s="19" t="s">
        <v>22</v>
      </c>
      <c r="B346" s="20" t="s">
        <v>0</v>
      </c>
      <c r="C346" s="20" t="s">
        <v>149</v>
      </c>
      <c r="D346" s="21" t="s">
        <v>418</v>
      </c>
      <c r="E346" s="20" t="s">
        <v>23</v>
      </c>
      <c r="F346" s="16">
        <v>0</v>
      </c>
      <c r="G346" s="17">
        <v>0</v>
      </c>
      <c r="H346" s="17">
        <v>1172715.6299999999</v>
      </c>
      <c r="I346" s="11"/>
      <c r="J346" s="12"/>
    </row>
    <row r="347" spans="1:10" ht="69" customHeight="1" outlineLevel="7" x14ac:dyDescent="0.3">
      <c r="A347" s="38" t="s">
        <v>422</v>
      </c>
      <c r="B347" s="20" t="s">
        <v>0</v>
      </c>
      <c r="C347" s="20" t="s">
        <v>149</v>
      </c>
      <c r="D347" s="21" t="s">
        <v>421</v>
      </c>
      <c r="E347" s="20" t="s">
        <v>3</v>
      </c>
      <c r="F347" s="16">
        <v>0</v>
      </c>
      <c r="G347" s="17">
        <v>0</v>
      </c>
      <c r="H347" s="17">
        <f>H348</f>
        <v>1172715.6299999999</v>
      </c>
      <c r="I347" s="11"/>
      <c r="J347" s="12"/>
    </row>
    <row r="348" spans="1:10" ht="15.6" outlineLevel="7" x14ac:dyDescent="0.3">
      <c r="A348" s="19" t="s">
        <v>20</v>
      </c>
      <c r="B348" s="20" t="s">
        <v>0</v>
      </c>
      <c r="C348" s="20" t="s">
        <v>149</v>
      </c>
      <c r="D348" s="21" t="s">
        <v>421</v>
      </c>
      <c r="E348" s="20" t="s">
        <v>21</v>
      </c>
      <c r="F348" s="16">
        <v>0</v>
      </c>
      <c r="G348" s="17">
        <v>0</v>
      </c>
      <c r="H348" s="17">
        <f>H349</f>
        <v>1172715.6299999999</v>
      </c>
      <c r="I348" s="11"/>
      <c r="J348" s="12"/>
    </row>
    <row r="349" spans="1:10" ht="15.6" outlineLevel="7" x14ac:dyDescent="0.3">
      <c r="A349" s="19" t="s">
        <v>22</v>
      </c>
      <c r="B349" s="20" t="s">
        <v>0</v>
      </c>
      <c r="C349" s="20" t="s">
        <v>149</v>
      </c>
      <c r="D349" s="21" t="s">
        <v>421</v>
      </c>
      <c r="E349" s="20" t="s">
        <v>23</v>
      </c>
      <c r="F349" s="16">
        <v>0</v>
      </c>
      <c r="G349" s="17">
        <v>0</v>
      </c>
      <c r="H349" s="17">
        <v>1172715.6299999999</v>
      </c>
      <c r="I349" s="11"/>
      <c r="J349" s="12"/>
    </row>
    <row r="350" spans="1:10" ht="46.8" outlineLevel="7" x14ac:dyDescent="0.3">
      <c r="A350" s="38" t="s">
        <v>423</v>
      </c>
      <c r="B350" s="20" t="s">
        <v>0</v>
      </c>
      <c r="C350" s="20" t="s">
        <v>149</v>
      </c>
      <c r="D350" s="21" t="s">
        <v>472</v>
      </c>
      <c r="E350" s="20" t="s">
        <v>3</v>
      </c>
      <c r="F350" s="16">
        <v>0</v>
      </c>
      <c r="G350" s="17">
        <v>0</v>
      </c>
      <c r="H350" s="17">
        <f>H351</f>
        <v>1175364.76</v>
      </c>
      <c r="I350" s="11"/>
      <c r="J350" s="12"/>
    </row>
    <row r="351" spans="1:10" ht="15.6" outlineLevel="7" x14ac:dyDescent="0.3">
      <c r="A351" s="19" t="s">
        <v>20</v>
      </c>
      <c r="B351" s="20" t="s">
        <v>0</v>
      </c>
      <c r="C351" s="20" t="s">
        <v>149</v>
      </c>
      <c r="D351" s="21" t="s">
        <v>472</v>
      </c>
      <c r="E351" s="20" t="s">
        <v>21</v>
      </c>
      <c r="F351" s="16">
        <v>0</v>
      </c>
      <c r="G351" s="17">
        <v>0</v>
      </c>
      <c r="H351" s="17">
        <f>H352</f>
        <v>1175364.76</v>
      </c>
      <c r="I351" s="11"/>
      <c r="J351" s="12"/>
    </row>
    <row r="352" spans="1:10" ht="15.6" outlineLevel="7" x14ac:dyDescent="0.3">
      <c r="A352" s="19" t="s">
        <v>22</v>
      </c>
      <c r="B352" s="20" t="s">
        <v>0</v>
      </c>
      <c r="C352" s="20" t="s">
        <v>149</v>
      </c>
      <c r="D352" s="21" t="s">
        <v>472</v>
      </c>
      <c r="E352" s="20" t="s">
        <v>23</v>
      </c>
      <c r="F352" s="16">
        <v>0</v>
      </c>
      <c r="G352" s="17">
        <v>0</v>
      </c>
      <c r="H352" s="17">
        <v>1175364.76</v>
      </c>
      <c r="I352" s="11"/>
      <c r="J352" s="12"/>
    </row>
    <row r="353" spans="1:10" ht="37.200000000000003" customHeight="1" outlineLevel="7" x14ac:dyDescent="0.3">
      <c r="A353" s="19" t="s">
        <v>351</v>
      </c>
      <c r="B353" s="20" t="s">
        <v>0</v>
      </c>
      <c r="C353" s="20" t="s">
        <v>149</v>
      </c>
      <c r="D353" s="21" t="s">
        <v>364</v>
      </c>
      <c r="E353" s="20" t="s">
        <v>3</v>
      </c>
      <c r="F353" s="16">
        <v>0</v>
      </c>
      <c r="G353" s="17">
        <v>11845.61</v>
      </c>
      <c r="H353" s="17">
        <v>0</v>
      </c>
      <c r="I353" s="11"/>
      <c r="J353" s="12"/>
    </row>
    <row r="354" spans="1:10" ht="15.6" outlineLevel="7" x14ac:dyDescent="0.3">
      <c r="A354" s="19" t="s">
        <v>20</v>
      </c>
      <c r="B354" s="20" t="s">
        <v>0</v>
      </c>
      <c r="C354" s="20" t="s">
        <v>149</v>
      </c>
      <c r="D354" s="21" t="s">
        <v>364</v>
      </c>
      <c r="E354" s="20" t="s">
        <v>21</v>
      </c>
      <c r="F354" s="16">
        <v>0</v>
      </c>
      <c r="G354" s="17">
        <v>11845.61</v>
      </c>
      <c r="H354" s="17">
        <v>0</v>
      </c>
      <c r="I354" s="11"/>
      <c r="J354" s="12"/>
    </row>
    <row r="355" spans="1:10" ht="15.6" outlineLevel="7" x14ac:dyDescent="0.3">
      <c r="A355" s="19" t="s">
        <v>22</v>
      </c>
      <c r="B355" s="20" t="s">
        <v>0</v>
      </c>
      <c r="C355" s="20" t="s">
        <v>149</v>
      </c>
      <c r="D355" s="21" t="s">
        <v>364</v>
      </c>
      <c r="E355" s="20" t="s">
        <v>23</v>
      </c>
      <c r="F355" s="16">
        <v>0</v>
      </c>
      <c r="G355" s="17">
        <v>11845.61</v>
      </c>
      <c r="H355" s="17">
        <v>0</v>
      </c>
      <c r="I355" s="11"/>
      <c r="J355" s="12"/>
    </row>
    <row r="356" spans="1:10" ht="31.2" outlineLevel="7" x14ac:dyDescent="0.3">
      <c r="A356" s="19" t="s">
        <v>352</v>
      </c>
      <c r="B356" s="20" t="s">
        <v>0</v>
      </c>
      <c r="C356" s="20" t="s">
        <v>149</v>
      </c>
      <c r="D356" s="21" t="s">
        <v>365</v>
      </c>
      <c r="E356" s="20" t="s">
        <v>3</v>
      </c>
      <c r="F356" s="16">
        <v>0</v>
      </c>
      <c r="G356" s="17">
        <v>11845.62</v>
      </c>
      <c r="H356" s="17">
        <v>0</v>
      </c>
      <c r="I356" s="11"/>
      <c r="J356" s="12"/>
    </row>
    <row r="357" spans="1:10" ht="15.6" outlineLevel="7" x14ac:dyDescent="0.3">
      <c r="A357" s="19" t="s">
        <v>20</v>
      </c>
      <c r="B357" s="20" t="s">
        <v>0</v>
      </c>
      <c r="C357" s="20" t="s">
        <v>149</v>
      </c>
      <c r="D357" s="21" t="s">
        <v>365</v>
      </c>
      <c r="E357" s="20" t="s">
        <v>21</v>
      </c>
      <c r="F357" s="16">
        <v>0</v>
      </c>
      <c r="G357" s="17">
        <v>11845.62</v>
      </c>
      <c r="H357" s="17">
        <v>0</v>
      </c>
      <c r="I357" s="11"/>
      <c r="J357" s="12"/>
    </row>
    <row r="358" spans="1:10" ht="15.6" outlineLevel="7" x14ac:dyDescent="0.3">
      <c r="A358" s="19" t="s">
        <v>22</v>
      </c>
      <c r="B358" s="20" t="s">
        <v>0</v>
      </c>
      <c r="C358" s="20" t="s">
        <v>149</v>
      </c>
      <c r="D358" s="21" t="s">
        <v>365</v>
      </c>
      <c r="E358" s="20" t="s">
        <v>23</v>
      </c>
      <c r="F358" s="16">
        <v>0</v>
      </c>
      <c r="G358" s="17">
        <v>11845.62</v>
      </c>
      <c r="H358" s="17">
        <v>0</v>
      </c>
      <c r="I358" s="11"/>
      <c r="J358" s="12"/>
    </row>
    <row r="359" spans="1:10" ht="31.2" outlineLevel="7" x14ac:dyDescent="0.3">
      <c r="A359" s="19" t="s">
        <v>353</v>
      </c>
      <c r="B359" s="20" t="s">
        <v>0</v>
      </c>
      <c r="C359" s="20" t="s">
        <v>149</v>
      </c>
      <c r="D359" s="21" t="s">
        <v>366</v>
      </c>
      <c r="E359" s="20" t="s">
        <v>3</v>
      </c>
      <c r="F359" s="16">
        <v>0</v>
      </c>
      <c r="G359" s="17">
        <v>11872.37</v>
      </c>
      <c r="H359" s="17">
        <v>0</v>
      </c>
      <c r="I359" s="11"/>
      <c r="J359" s="12"/>
    </row>
    <row r="360" spans="1:10" ht="15.6" outlineLevel="7" x14ac:dyDescent="0.3">
      <c r="A360" s="19" t="s">
        <v>20</v>
      </c>
      <c r="B360" s="20" t="s">
        <v>0</v>
      </c>
      <c r="C360" s="20" t="s">
        <v>149</v>
      </c>
      <c r="D360" s="21" t="s">
        <v>366</v>
      </c>
      <c r="E360" s="20" t="s">
        <v>21</v>
      </c>
      <c r="F360" s="16">
        <v>0</v>
      </c>
      <c r="G360" s="17">
        <v>11872.37</v>
      </c>
      <c r="H360" s="17">
        <v>0</v>
      </c>
      <c r="I360" s="11"/>
      <c r="J360" s="12"/>
    </row>
    <row r="361" spans="1:10" ht="15.6" outlineLevel="7" x14ac:dyDescent="0.3">
      <c r="A361" s="19" t="s">
        <v>22</v>
      </c>
      <c r="B361" s="20" t="s">
        <v>0</v>
      </c>
      <c r="C361" s="20" t="s">
        <v>149</v>
      </c>
      <c r="D361" s="21" t="s">
        <v>366</v>
      </c>
      <c r="E361" s="20" t="s">
        <v>23</v>
      </c>
      <c r="F361" s="16">
        <v>0</v>
      </c>
      <c r="G361" s="17">
        <v>11872.37</v>
      </c>
      <c r="H361" s="17">
        <v>0</v>
      </c>
      <c r="I361" s="11"/>
      <c r="J361" s="12"/>
    </row>
    <row r="362" spans="1:10" ht="31.2" outlineLevel="7" x14ac:dyDescent="0.3">
      <c r="A362" s="19" t="s">
        <v>419</v>
      </c>
      <c r="B362" s="20" t="s">
        <v>0</v>
      </c>
      <c r="C362" s="20" t="s">
        <v>149</v>
      </c>
      <c r="D362" s="21" t="s">
        <v>420</v>
      </c>
      <c r="E362" s="20" t="s">
        <v>3</v>
      </c>
      <c r="F362" s="16">
        <f>F363</f>
        <v>0</v>
      </c>
      <c r="G362" s="16">
        <f t="shared" ref="G362:H362" si="140">G363</f>
        <v>0</v>
      </c>
      <c r="H362" s="16">
        <f t="shared" si="140"/>
        <v>11845.62</v>
      </c>
      <c r="I362" s="11"/>
      <c r="J362" s="12"/>
    </row>
    <row r="363" spans="1:10" ht="15.6" outlineLevel="7" x14ac:dyDescent="0.3">
      <c r="A363" s="19" t="s">
        <v>20</v>
      </c>
      <c r="B363" s="20" t="s">
        <v>0</v>
      </c>
      <c r="C363" s="20" t="s">
        <v>149</v>
      </c>
      <c r="D363" s="21" t="s">
        <v>420</v>
      </c>
      <c r="E363" s="20" t="s">
        <v>21</v>
      </c>
      <c r="F363" s="16">
        <f>F364</f>
        <v>0</v>
      </c>
      <c r="G363" s="16">
        <f t="shared" ref="G363:H363" si="141">G364</f>
        <v>0</v>
      </c>
      <c r="H363" s="16">
        <f t="shared" si="141"/>
        <v>11845.62</v>
      </c>
      <c r="I363" s="11"/>
      <c r="J363" s="12"/>
    </row>
    <row r="364" spans="1:10" ht="15.6" outlineLevel="7" x14ac:dyDescent="0.3">
      <c r="A364" s="19" t="s">
        <v>22</v>
      </c>
      <c r="B364" s="20" t="s">
        <v>0</v>
      </c>
      <c r="C364" s="20" t="s">
        <v>149</v>
      </c>
      <c r="D364" s="21" t="s">
        <v>420</v>
      </c>
      <c r="E364" s="20" t="s">
        <v>23</v>
      </c>
      <c r="F364" s="16">
        <v>0</v>
      </c>
      <c r="G364" s="17">
        <v>0</v>
      </c>
      <c r="H364" s="17">
        <v>11845.62</v>
      </c>
      <c r="I364" s="11"/>
      <c r="J364" s="12"/>
    </row>
    <row r="365" spans="1:10" ht="48.75" customHeight="1" outlineLevel="7" x14ac:dyDescent="0.3">
      <c r="A365" s="19" t="s">
        <v>424</v>
      </c>
      <c r="B365" s="20" t="s">
        <v>0</v>
      </c>
      <c r="C365" s="20" t="s">
        <v>149</v>
      </c>
      <c r="D365" s="21" t="s">
        <v>425</v>
      </c>
      <c r="E365" s="20" t="s">
        <v>3</v>
      </c>
      <c r="F365" s="16">
        <v>0</v>
      </c>
      <c r="G365" s="17">
        <v>0</v>
      </c>
      <c r="H365" s="17">
        <f>H366</f>
        <v>11845.61</v>
      </c>
      <c r="I365" s="11"/>
      <c r="J365" s="12"/>
    </row>
    <row r="366" spans="1:10" ht="15.6" outlineLevel="7" x14ac:dyDescent="0.3">
      <c r="A366" s="19" t="s">
        <v>20</v>
      </c>
      <c r="B366" s="20" t="s">
        <v>0</v>
      </c>
      <c r="C366" s="20" t="s">
        <v>149</v>
      </c>
      <c r="D366" s="21" t="s">
        <v>425</v>
      </c>
      <c r="E366" s="20" t="s">
        <v>21</v>
      </c>
      <c r="F366" s="16">
        <v>0</v>
      </c>
      <c r="G366" s="17">
        <v>0</v>
      </c>
      <c r="H366" s="17">
        <f>H367</f>
        <v>11845.61</v>
      </c>
      <c r="I366" s="11"/>
      <c r="J366" s="12"/>
    </row>
    <row r="367" spans="1:10" ht="15.6" outlineLevel="7" x14ac:dyDescent="0.3">
      <c r="A367" s="19" t="s">
        <v>22</v>
      </c>
      <c r="B367" s="20" t="s">
        <v>0</v>
      </c>
      <c r="C367" s="20" t="s">
        <v>149</v>
      </c>
      <c r="D367" s="21" t="s">
        <v>425</v>
      </c>
      <c r="E367" s="20" t="s">
        <v>23</v>
      </c>
      <c r="F367" s="16">
        <v>0</v>
      </c>
      <c r="G367" s="17">
        <v>0</v>
      </c>
      <c r="H367" s="17">
        <v>11845.61</v>
      </c>
      <c r="I367" s="11"/>
      <c r="J367" s="12"/>
    </row>
    <row r="368" spans="1:10" ht="31.2" outlineLevel="7" x14ac:dyDescent="0.3">
      <c r="A368" s="19" t="s">
        <v>426</v>
      </c>
      <c r="B368" s="20" t="s">
        <v>0</v>
      </c>
      <c r="C368" s="20" t="s">
        <v>149</v>
      </c>
      <c r="D368" s="21" t="s">
        <v>427</v>
      </c>
      <c r="E368" s="20" t="s">
        <v>3</v>
      </c>
      <c r="F368" s="16">
        <v>0</v>
      </c>
      <c r="G368" s="17">
        <v>0</v>
      </c>
      <c r="H368" s="17">
        <f>H369</f>
        <v>11872.37</v>
      </c>
      <c r="I368" s="11"/>
      <c r="J368" s="12"/>
    </row>
    <row r="369" spans="1:10" ht="15.6" outlineLevel="7" x14ac:dyDescent="0.3">
      <c r="A369" s="19" t="s">
        <v>20</v>
      </c>
      <c r="B369" s="20" t="s">
        <v>0</v>
      </c>
      <c r="C369" s="20" t="s">
        <v>149</v>
      </c>
      <c r="D369" s="21" t="s">
        <v>427</v>
      </c>
      <c r="E369" s="20" t="s">
        <v>21</v>
      </c>
      <c r="F369" s="16">
        <v>0</v>
      </c>
      <c r="G369" s="17">
        <v>0</v>
      </c>
      <c r="H369" s="17">
        <f>H370</f>
        <v>11872.37</v>
      </c>
      <c r="I369" s="11"/>
      <c r="J369" s="12"/>
    </row>
    <row r="370" spans="1:10" ht="15.6" outlineLevel="7" x14ac:dyDescent="0.3">
      <c r="A370" s="19" t="s">
        <v>22</v>
      </c>
      <c r="B370" s="20" t="s">
        <v>0</v>
      </c>
      <c r="C370" s="20" t="s">
        <v>149</v>
      </c>
      <c r="D370" s="21" t="s">
        <v>427</v>
      </c>
      <c r="E370" s="20" t="s">
        <v>23</v>
      </c>
      <c r="F370" s="16">
        <v>0</v>
      </c>
      <c r="G370" s="17">
        <v>0</v>
      </c>
      <c r="H370" s="17">
        <v>11872.37</v>
      </c>
      <c r="I370" s="11"/>
      <c r="J370" s="12"/>
    </row>
    <row r="371" spans="1:10" ht="15.6" outlineLevel="2" x14ac:dyDescent="0.3">
      <c r="A371" s="19" t="s">
        <v>158</v>
      </c>
      <c r="B371" s="20" t="s">
        <v>0</v>
      </c>
      <c r="C371" s="20" t="s">
        <v>159</v>
      </c>
      <c r="D371" s="21" t="s">
        <v>2</v>
      </c>
      <c r="E371" s="20" t="s">
        <v>3</v>
      </c>
      <c r="F371" s="16">
        <f t="shared" ref="F371:H372" si="142">F372</f>
        <v>46588.55</v>
      </c>
      <c r="G371" s="16">
        <f t="shared" si="142"/>
        <v>48969.5</v>
      </c>
      <c r="H371" s="16">
        <f t="shared" si="142"/>
        <v>50928.65</v>
      </c>
      <c r="I371" s="11"/>
      <c r="J371" s="12"/>
    </row>
    <row r="372" spans="1:10" ht="15.6" outlineLevel="3" x14ac:dyDescent="0.3">
      <c r="A372" s="19" t="s">
        <v>8</v>
      </c>
      <c r="B372" s="20" t="s">
        <v>0</v>
      </c>
      <c r="C372" s="20" t="s">
        <v>159</v>
      </c>
      <c r="D372" s="21" t="s">
        <v>9</v>
      </c>
      <c r="E372" s="20" t="s">
        <v>3</v>
      </c>
      <c r="F372" s="16">
        <f t="shared" si="142"/>
        <v>46588.55</v>
      </c>
      <c r="G372" s="16">
        <f t="shared" si="142"/>
        <v>48969.5</v>
      </c>
      <c r="H372" s="16">
        <f t="shared" si="142"/>
        <v>50928.65</v>
      </c>
      <c r="I372" s="11"/>
      <c r="J372" s="12"/>
    </row>
    <row r="373" spans="1:10" ht="20.25" customHeight="1" outlineLevel="4" x14ac:dyDescent="0.3">
      <c r="A373" s="19" t="s">
        <v>10</v>
      </c>
      <c r="B373" s="20" t="s">
        <v>0</v>
      </c>
      <c r="C373" s="20" t="s">
        <v>159</v>
      </c>
      <c r="D373" s="21" t="s">
        <v>11</v>
      </c>
      <c r="E373" s="20" t="s">
        <v>3</v>
      </c>
      <c r="F373" s="16">
        <f>F374</f>
        <v>46588.55</v>
      </c>
      <c r="G373" s="16">
        <f t="shared" ref="G373:H374" si="143">G374</f>
        <v>48969.5</v>
      </c>
      <c r="H373" s="16">
        <f t="shared" si="143"/>
        <v>50928.65</v>
      </c>
      <c r="I373" s="11"/>
      <c r="J373" s="12"/>
    </row>
    <row r="374" spans="1:10" ht="46.8" outlineLevel="5" x14ac:dyDescent="0.3">
      <c r="A374" s="19" t="s">
        <v>160</v>
      </c>
      <c r="B374" s="20" t="s">
        <v>0</v>
      </c>
      <c r="C374" s="20" t="s">
        <v>159</v>
      </c>
      <c r="D374" s="21" t="s">
        <v>161</v>
      </c>
      <c r="E374" s="20" t="s">
        <v>3</v>
      </c>
      <c r="F374" s="16">
        <f>F375</f>
        <v>46588.55</v>
      </c>
      <c r="G374" s="16">
        <f t="shared" si="143"/>
        <v>48969.5</v>
      </c>
      <c r="H374" s="16">
        <f t="shared" si="143"/>
        <v>50928.65</v>
      </c>
      <c r="I374" s="11"/>
      <c r="J374" s="12"/>
    </row>
    <row r="375" spans="1:10" ht="46.8" outlineLevel="6" x14ac:dyDescent="0.3">
      <c r="A375" s="19" t="s">
        <v>14</v>
      </c>
      <c r="B375" s="20" t="s">
        <v>0</v>
      </c>
      <c r="C375" s="20" t="s">
        <v>159</v>
      </c>
      <c r="D375" s="21" t="s">
        <v>161</v>
      </c>
      <c r="E375" s="20" t="s">
        <v>15</v>
      </c>
      <c r="F375" s="16">
        <f>F376</f>
        <v>46588.55</v>
      </c>
      <c r="G375" s="16">
        <f t="shared" ref="G375:H375" si="144">G376</f>
        <v>48969.5</v>
      </c>
      <c r="H375" s="16">
        <f t="shared" si="144"/>
        <v>50928.65</v>
      </c>
      <c r="I375" s="11"/>
      <c r="J375" s="12"/>
    </row>
    <row r="376" spans="1:10" ht="15.6" outlineLevel="7" x14ac:dyDescent="0.3">
      <c r="A376" s="19" t="s">
        <v>16</v>
      </c>
      <c r="B376" s="20" t="s">
        <v>0</v>
      </c>
      <c r="C376" s="20" t="s">
        <v>159</v>
      </c>
      <c r="D376" s="21" t="s">
        <v>161</v>
      </c>
      <c r="E376" s="20" t="s">
        <v>17</v>
      </c>
      <c r="F376" s="16">
        <v>46588.55</v>
      </c>
      <c r="G376" s="17">
        <v>48969.5</v>
      </c>
      <c r="H376" s="17">
        <v>50928.65</v>
      </c>
      <c r="I376" s="11"/>
      <c r="J376" s="12"/>
    </row>
    <row r="377" spans="1:10" ht="15.6" outlineLevel="1" x14ac:dyDescent="0.3">
      <c r="A377" s="19" t="s">
        <v>162</v>
      </c>
      <c r="B377" s="20" t="s">
        <v>0</v>
      </c>
      <c r="C377" s="20" t="s">
        <v>163</v>
      </c>
      <c r="D377" s="21" t="s">
        <v>2</v>
      </c>
      <c r="E377" s="20" t="s">
        <v>3</v>
      </c>
      <c r="F377" s="16">
        <f>F378+F396+F457+F487+F493</f>
        <v>659492734.63999999</v>
      </c>
      <c r="G377" s="16">
        <f>G378+G396+G457+G487+G493</f>
        <v>448489935.48999995</v>
      </c>
      <c r="H377" s="16">
        <f>H378+H396+H457+H487+H493</f>
        <v>450254632.04000002</v>
      </c>
      <c r="I377" s="11"/>
      <c r="J377" s="12"/>
    </row>
    <row r="378" spans="1:10" ht="15.6" outlineLevel="2" x14ac:dyDescent="0.3">
      <c r="A378" s="19" t="s">
        <v>164</v>
      </c>
      <c r="B378" s="20" t="s">
        <v>0</v>
      </c>
      <c r="C378" s="20" t="s">
        <v>165</v>
      </c>
      <c r="D378" s="21" t="s">
        <v>2</v>
      </c>
      <c r="E378" s="20" t="s">
        <v>3</v>
      </c>
      <c r="F378" s="16">
        <f>F379</f>
        <v>119684111.15000001</v>
      </c>
      <c r="G378" s="16">
        <f t="shared" ref="G378:H379" si="145">G379</f>
        <v>115724912</v>
      </c>
      <c r="H378" s="16">
        <f t="shared" si="145"/>
        <v>116374802</v>
      </c>
      <c r="I378" s="11"/>
      <c r="J378" s="12"/>
    </row>
    <row r="379" spans="1:10" ht="31.2" outlineLevel="3" x14ac:dyDescent="0.3">
      <c r="A379" s="19" t="s">
        <v>355</v>
      </c>
      <c r="B379" s="20" t="s">
        <v>0</v>
      </c>
      <c r="C379" s="20" t="s">
        <v>165</v>
      </c>
      <c r="D379" s="21" t="s">
        <v>166</v>
      </c>
      <c r="E379" s="20" t="s">
        <v>3</v>
      </c>
      <c r="F379" s="16">
        <f>F380</f>
        <v>119684111.15000001</v>
      </c>
      <c r="G379" s="16">
        <f t="shared" si="145"/>
        <v>115724912</v>
      </c>
      <c r="H379" s="16">
        <f t="shared" si="145"/>
        <v>116374802</v>
      </c>
      <c r="I379" s="11"/>
      <c r="J379" s="12"/>
    </row>
    <row r="380" spans="1:10" ht="31.2" outlineLevel="4" x14ac:dyDescent="0.3">
      <c r="A380" s="19" t="s">
        <v>167</v>
      </c>
      <c r="B380" s="20" t="s">
        <v>0</v>
      </c>
      <c r="C380" s="20" t="s">
        <v>165</v>
      </c>
      <c r="D380" s="21" t="s">
        <v>168</v>
      </c>
      <c r="E380" s="20" t="s">
        <v>3</v>
      </c>
      <c r="F380" s="16">
        <f>F381+F384+F391</f>
        <v>119684111.15000001</v>
      </c>
      <c r="G380" s="16">
        <f>G381+G384+G391</f>
        <v>115724912</v>
      </c>
      <c r="H380" s="16">
        <f>H381+H384+H391</f>
        <v>116374802</v>
      </c>
      <c r="I380" s="11"/>
      <c r="J380" s="12"/>
    </row>
    <row r="381" spans="1:10" ht="31.2" outlineLevel="5" x14ac:dyDescent="0.3">
      <c r="A381" s="19" t="s">
        <v>169</v>
      </c>
      <c r="B381" s="20" t="s">
        <v>0</v>
      </c>
      <c r="C381" s="20" t="s">
        <v>165</v>
      </c>
      <c r="D381" s="21" t="s">
        <v>170</v>
      </c>
      <c r="E381" s="20" t="s">
        <v>3</v>
      </c>
      <c r="F381" s="16">
        <f>F382</f>
        <v>9073106.1500000004</v>
      </c>
      <c r="G381" s="16">
        <f t="shared" ref="G381:H381" si="146">G382</f>
        <v>8803800</v>
      </c>
      <c r="H381" s="16">
        <f t="shared" si="146"/>
        <v>8803800</v>
      </c>
      <c r="I381" s="11"/>
      <c r="J381" s="12"/>
    </row>
    <row r="382" spans="1:10" ht="15.6" outlineLevel="6" x14ac:dyDescent="0.3">
      <c r="A382" s="19" t="s">
        <v>20</v>
      </c>
      <c r="B382" s="20" t="s">
        <v>0</v>
      </c>
      <c r="C382" s="20" t="s">
        <v>165</v>
      </c>
      <c r="D382" s="21" t="s">
        <v>170</v>
      </c>
      <c r="E382" s="20" t="s">
        <v>21</v>
      </c>
      <c r="F382" s="16">
        <f>F383</f>
        <v>9073106.1500000004</v>
      </c>
      <c r="G382" s="16">
        <f t="shared" ref="G382:H382" si="147">G383</f>
        <v>8803800</v>
      </c>
      <c r="H382" s="16">
        <f t="shared" si="147"/>
        <v>8803800</v>
      </c>
      <c r="I382" s="11"/>
      <c r="J382" s="12"/>
    </row>
    <row r="383" spans="1:10" ht="15.6" outlineLevel="7" x14ac:dyDescent="0.3">
      <c r="A383" s="19" t="s">
        <v>22</v>
      </c>
      <c r="B383" s="20" t="s">
        <v>0</v>
      </c>
      <c r="C383" s="20" t="s">
        <v>165</v>
      </c>
      <c r="D383" s="21" t="s">
        <v>170</v>
      </c>
      <c r="E383" s="20" t="s">
        <v>23</v>
      </c>
      <c r="F383" s="16">
        <v>9073106.1500000004</v>
      </c>
      <c r="G383" s="17">
        <v>8803800</v>
      </c>
      <c r="H383" s="17">
        <v>8803800</v>
      </c>
      <c r="I383" s="11"/>
      <c r="J383" s="12"/>
    </row>
    <row r="384" spans="1:10" ht="31.2" outlineLevel="5" x14ac:dyDescent="0.3">
      <c r="A384" s="19" t="s">
        <v>171</v>
      </c>
      <c r="B384" s="20" t="s">
        <v>0</v>
      </c>
      <c r="C384" s="20" t="s">
        <v>165</v>
      </c>
      <c r="D384" s="21" t="s">
        <v>172</v>
      </c>
      <c r="E384" s="20" t="s">
        <v>3</v>
      </c>
      <c r="F384" s="16">
        <f>F385+F387+F389</f>
        <v>46139840</v>
      </c>
      <c r="G384" s="16">
        <f t="shared" ref="G384:H384" si="148">G385+G387+G389</f>
        <v>38060920</v>
      </c>
      <c r="H384" s="16">
        <f t="shared" si="148"/>
        <v>34563890</v>
      </c>
      <c r="I384" s="11"/>
      <c r="J384" s="12"/>
    </row>
    <row r="385" spans="1:10" ht="46.8" outlineLevel="6" x14ac:dyDescent="0.3">
      <c r="A385" s="19" t="s">
        <v>14</v>
      </c>
      <c r="B385" s="20" t="s">
        <v>0</v>
      </c>
      <c r="C385" s="20" t="s">
        <v>165</v>
      </c>
      <c r="D385" s="21" t="s">
        <v>172</v>
      </c>
      <c r="E385" s="20" t="s">
        <v>15</v>
      </c>
      <c r="F385" s="16">
        <f>F386</f>
        <v>32898380</v>
      </c>
      <c r="G385" s="16">
        <f t="shared" ref="G385:H385" si="149">G386</f>
        <v>32618090</v>
      </c>
      <c r="H385" s="16">
        <f t="shared" si="149"/>
        <v>28439820</v>
      </c>
      <c r="I385" s="11"/>
      <c r="J385" s="12"/>
    </row>
    <row r="386" spans="1:10" ht="15.6" outlineLevel="7" x14ac:dyDescent="0.3">
      <c r="A386" s="19" t="s">
        <v>67</v>
      </c>
      <c r="B386" s="20" t="s">
        <v>0</v>
      </c>
      <c r="C386" s="20" t="s">
        <v>165</v>
      </c>
      <c r="D386" s="21" t="s">
        <v>172</v>
      </c>
      <c r="E386" s="20" t="s">
        <v>68</v>
      </c>
      <c r="F386" s="16">
        <v>32898380</v>
      </c>
      <c r="G386" s="17">
        <v>32618090</v>
      </c>
      <c r="H386" s="17">
        <v>28439820</v>
      </c>
      <c r="I386" s="11"/>
      <c r="J386" s="12"/>
    </row>
    <row r="387" spans="1:10" ht="15.6" outlineLevel="6" x14ac:dyDescent="0.3">
      <c r="A387" s="19" t="s">
        <v>20</v>
      </c>
      <c r="B387" s="20" t="s">
        <v>0</v>
      </c>
      <c r="C387" s="20" t="s">
        <v>165</v>
      </c>
      <c r="D387" s="21" t="s">
        <v>172</v>
      </c>
      <c r="E387" s="20" t="s">
        <v>21</v>
      </c>
      <c r="F387" s="16">
        <f>F388</f>
        <v>12641354</v>
      </c>
      <c r="G387" s="16">
        <f t="shared" ref="G387:H387" si="150">G388</f>
        <v>5207950</v>
      </c>
      <c r="H387" s="16">
        <f t="shared" si="150"/>
        <v>5859800</v>
      </c>
      <c r="I387" s="11"/>
      <c r="J387" s="12"/>
    </row>
    <row r="388" spans="1:10" ht="15.6" outlineLevel="7" x14ac:dyDescent="0.3">
      <c r="A388" s="19" t="s">
        <v>22</v>
      </c>
      <c r="B388" s="20" t="s">
        <v>0</v>
      </c>
      <c r="C388" s="20" t="s">
        <v>165</v>
      </c>
      <c r="D388" s="21" t="s">
        <v>172</v>
      </c>
      <c r="E388" s="20" t="s">
        <v>23</v>
      </c>
      <c r="F388" s="16">
        <v>12641354</v>
      </c>
      <c r="G388" s="17">
        <v>5207950</v>
      </c>
      <c r="H388" s="17">
        <v>5859800</v>
      </c>
      <c r="I388" s="11"/>
      <c r="J388" s="12"/>
    </row>
    <row r="389" spans="1:10" ht="15.6" outlineLevel="6" x14ac:dyDescent="0.3">
      <c r="A389" s="19" t="s">
        <v>30</v>
      </c>
      <c r="B389" s="20" t="s">
        <v>0</v>
      </c>
      <c r="C389" s="20" t="s">
        <v>165</v>
      </c>
      <c r="D389" s="21" t="s">
        <v>172</v>
      </c>
      <c r="E389" s="20" t="s">
        <v>31</v>
      </c>
      <c r="F389" s="16">
        <f>F390</f>
        <v>600106</v>
      </c>
      <c r="G389" s="16">
        <f t="shared" ref="G389:H389" si="151">G390</f>
        <v>234880</v>
      </c>
      <c r="H389" s="16">
        <f t="shared" si="151"/>
        <v>264270</v>
      </c>
      <c r="I389" s="11"/>
      <c r="J389" s="12"/>
    </row>
    <row r="390" spans="1:10" ht="15.6" outlineLevel="7" x14ac:dyDescent="0.3">
      <c r="A390" s="19" t="s">
        <v>32</v>
      </c>
      <c r="B390" s="20" t="s">
        <v>0</v>
      </c>
      <c r="C390" s="20" t="s">
        <v>165</v>
      </c>
      <c r="D390" s="21" t="s">
        <v>172</v>
      </c>
      <c r="E390" s="20" t="s">
        <v>33</v>
      </c>
      <c r="F390" s="16">
        <v>600106</v>
      </c>
      <c r="G390" s="17">
        <v>234880</v>
      </c>
      <c r="H390" s="17">
        <v>264270</v>
      </c>
      <c r="I390" s="11"/>
      <c r="J390" s="12"/>
    </row>
    <row r="391" spans="1:10" ht="46.8" outlineLevel="5" x14ac:dyDescent="0.3">
      <c r="A391" s="19" t="s">
        <v>173</v>
      </c>
      <c r="B391" s="20" t="s">
        <v>0</v>
      </c>
      <c r="C391" s="20" t="s">
        <v>165</v>
      </c>
      <c r="D391" s="21" t="s">
        <v>174</v>
      </c>
      <c r="E391" s="20" t="s">
        <v>3</v>
      </c>
      <c r="F391" s="16">
        <f>F392+F394</f>
        <v>64471165</v>
      </c>
      <c r="G391" s="16">
        <f t="shared" ref="G391:H391" si="152">G392+G394</f>
        <v>68860192</v>
      </c>
      <c r="H391" s="16">
        <f t="shared" si="152"/>
        <v>73007112</v>
      </c>
      <c r="I391" s="11"/>
      <c r="J391" s="12"/>
    </row>
    <row r="392" spans="1:10" ht="46.8" outlineLevel="6" x14ac:dyDescent="0.3">
      <c r="A392" s="19" t="s">
        <v>14</v>
      </c>
      <c r="B392" s="20" t="s">
        <v>0</v>
      </c>
      <c r="C392" s="20" t="s">
        <v>165</v>
      </c>
      <c r="D392" s="21" t="s">
        <v>174</v>
      </c>
      <c r="E392" s="20" t="s">
        <v>15</v>
      </c>
      <c r="F392" s="16">
        <f>F393</f>
        <v>62676889</v>
      </c>
      <c r="G392" s="16">
        <f t="shared" ref="G392:H392" si="153">G393</f>
        <v>67065916</v>
      </c>
      <c r="H392" s="16">
        <f t="shared" si="153"/>
        <v>71212836</v>
      </c>
      <c r="I392" s="11"/>
      <c r="J392" s="12"/>
    </row>
    <row r="393" spans="1:10" ht="15.6" outlineLevel="7" x14ac:dyDescent="0.3">
      <c r="A393" s="19" t="s">
        <v>67</v>
      </c>
      <c r="B393" s="20" t="s">
        <v>0</v>
      </c>
      <c r="C393" s="20" t="s">
        <v>165</v>
      </c>
      <c r="D393" s="21" t="s">
        <v>174</v>
      </c>
      <c r="E393" s="20" t="s">
        <v>68</v>
      </c>
      <c r="F393" s="16">
        <v>62676889</v>
      </c>
      <c r="G393" s="17">
        <v>67065916</v>
      </c>
      <c r="H393" s="17">
        <v>71212836</v>
      </c>
      <c r="I393" s="11"/>
      <c r="J393" s="12"/>
    </row>
    <row r="394" spans="1:10" ht="15.6" outlineLevel="6" x14ac:dyDescent="0.3">
      <c r="A394" s="19" t="s">
        <v>20</v>
      </c>
      <c r="B394" s="20" t="s">
        <v>0</v>
      </c>
      <c r="C394" s="20" t="s">
        <v>165</v>
      </c>
      <c r="D394" s="21" t="s">
        <v>174</v>
      </c>
      <c r="E394" s="20" t="s">
        <v>21</v>
      </c>
      <c r="F394" s="16">
        <f>F395</f>
        <v>1794276</v>
      </c>
      <c r="G394" s="16">
        <f t="shared" ref="G394:H394" si="154">G395</f>
        <v>1794276</v>
      </c>
      <c r="H394" s="16">
        <f t="shared" si="154"/>
        <v>1794276</v>
      </c>
      <c r="I394" s="11"/>
      <c r="J394" s="12"/>
    </row>
    <row r="395" spans="1:10" ht="15.6" outlineLevel="7" x14ac:dyDescent="0.3">
      <c r="A395" s="19" t="s">
        <v>22</v>
      </c>
      <c r="B395" s="20" t="s">
        <v>0</v>
      </c>
      <c r="C395" s="20" t="s">
        <v>165</v>
      </c>
      <c r="D395" s="21" t="s">
        <v>174</v>
      </c>
      <c r="E395" s="20" t="s">
        <v>23</v>
      </c>
      <c r="F395" s="16">
        <v>1794276</v>
      </c>
      <c r="G395" s="17">
        <v>1794276</v>
      </c>
      <c r="H395" s="17">
        <v>1794276</v>
      </c>
      <c r="I395" s="11"/>
      <c r="J395" s="12"/>
    </row>
    <row r="396" spans="1:10" ht="15.6" outlineLevel="2" x14ac:dyDescent="0.3">
      <c r="A396" s="19" t="s">
        <v>175</v>
      </c>
      <c r="B396" s="20" t="s">
        <v>0</v>
      </c>
      <c r="C396" s="20" t="s">
        <v>176</v>
      </c>
      <c r="D396" s="21" t="s">
        <v>2</v>
      </c>
      <c r="E396" s="20" t="s">
        <v>3</v>
      </c>
      <c r="F396" s="16">
        <f>F397</f>
        <v>443286732.98000002</v>
      </c>
      <c r="G396" s="16">
        <f t="shared" ref="G396:H396" si="155">G397</f>
        <v>273285307.47999996</v>
      </c>
      <c r="H396" s="16">
        <f t="shared" si="155"/>
        <v>280236506.88</v>
      </c>
      <c r="I396" s="11"/>
      <c r="J396" s="12"/>
    </row>
    <row r="397" spans="1:10" ht="31.2" outlineLevel="3" x14ac:dyDescent="0.3">
      <c r="A397" s="19" t="s">
        <v>355</v>
      </c>
      <c r="B397" s="20" t="s">
        <v>0</v>
      </c>
      <c r="C397" s="20" t="s">
        <v>176</v>
      </c>
      <c r="D397" s="21" t="s">
        <v>166</v>
      </c>
      <c r="E397" s="20" t="s">
        <v>3</v>
      </c>
      <c r="F397" s="16">
        <f>F398+F441+F449+F445+F428+F453</f>
        <v>443286732.98000002</v>
      </c>
      <c r="G397" s="16">
        <f t="shared" ref="G397:H397" si="156">G398+G441+G449+G445+G428+G453</f>
        <v>273285307.47999996</v>
      </c>
      <c r="H397" s="16">
        <f t="shared" si="156"/>
        <v>280236506.88</v>
      </c>
      <c r="I397" s="11"/>
      <c r="J397" s="12"/>
    </row>
    <row r="398" spans="1:10" ht="31.2" outlineLevel="4" x14ac:dyDescent="0.3">
      <c r="A398" s="19" t="s">
        <v>177</v>
      </c>
      <c r="B398" s="20" t="s">
        <v>0</v>
      </c>
      <c r="C398" s="20" t="s">
        <v>176</v>
      </c>
      <c r="D398" s="21" t="s">
        <v>178</v>
      </c>
      <c r="E398" s="20" t="s">
        <v>3</v>
      </c>
      <c r="F398" s="16">
        <f>F399+F404+F414+F417+F422+F425+F411</f>
        <v>261280674.82999998</v>
      </c>
      <c r="G398" s="16">
        <f>G399+G404+G414+G417+G422+G425</f>
        <v>270287033.07999998</v>
      </c>
      <c r="H398" s="16">
        <f>H399+H404+H414+H417+H422+H425</f>
        <v>277268232.48000002</v>
      </c>
      <c r="I398" s="11"/>
      <c r="J398" s="12"/>
    </row>
    <row r="399" spans="1:10" ht="31.2" outlineLevel="5" x14ac:dyDescent="0.3">
      <c r="A399" s="19" t="s">
        <v>179</v>
      </c>
      <c r="B399" s="20" t="s">
        <v>0</v>
      </c>
      <c r="C399" s="20" t="s">
        <v>176</v>
      </c>
      <c r="D399" s="21" t="s">
        <v>180</v>
      </c>
      <c r="E399" s="20" t="s">
        <v>3</v>
      </c>
      <c r="F399" s="16">
        <f>F400+F402</f>
        <v>249000</v>
      </c>
      <c r="G399" s="16">
        <f t="shared" ref="G399:H399" si="157">G400+G402</f>
        <v>0</v>
      </c>
      <c r="H399" s="16">
        <f t="shared" si="157"/>
        <v>0</v>
      </c>
      <c r="I399" s="11"/>
      <c r="J399" s="12"/>
    </row>
    <row r="400" spans="1:10" ht="46.8" outlineLevel="6" x14ac:dyDescent="0.3">
      <c r="A400" s="19" t="s">
        <v>14</v>
      </c>
      <c r="B400" s="20" t="s">
        <v>0</v>
      </c>
      <c r="C400" s="20" t="s">
        <v>176</v>
      </c>
      <c r="D400" s="21" t="s">
        <v>180</v>
      </c>
      <c r="E400" s="20" t="s">
        <v>15</v>
      </c>
      <c r="F400" s="24">
        <f>F401</f>
        <v>85000</v>
      </c>
      <c r="G400" s="24">
        <f t="shared" ref="G400:H400" si="158">G401</f>
        <v>0</v>
      </c>
      <c r="H400" s="24">
        <f t="shared" si="158"/>
        <v>0</v>
      </c>
      <c r="I400" s="11"/>
      <c r="J400" s="12"/>
    </row>
    <row r="401" spans="1:10" ht="24.75" customHeight="1" outlineLevel="7" x14ac:dyDescent="0.3">
      <c r="A401" s="19" t="s">
        <v>67</v>
      </c>
      <c r="B401" s="20" t="s">
        <v>0</v>
      </c>
      <c r="C401" s="20" t="s">
        <v>176</v>
      </c>
      <c r="D401" s="21" t="s">
        <v>180</v>
      </c>
      <c r="E401" s="20" t="s">
        <v>68</v>
      </c>
      <c r="F401" s="24">
        <v>85000</v>
      </c>
      <c r="G401" s="25">
        <v>0</v>
      </c>
      <c r="H401" s="25">
        <v>0</v>
      </c>
      <c r="I401" s="11"/>
      <c r="J401" s="12"/>
    </row>
    <row r="402" spans="1:10" ht="15.6" outlineLevel="6" x14ac:dyDescent="0.3">
      <c r="A402" s="19" t="s">
        <v>20</v>
      </c>
      <c r="B402" s="20" t="s">
        <v>0</v>
      </c>
      <c r="C402" s="20" t="s">
        <v>176</v>
      </c>
      <c r="D402" s="21" t="s">
        <v>180</v>
      </c>
      <c r="E402" s="20" t="s">
        <v>21</v>
      </c>
      <c r="F402" s="24">
        <f>F403</f>
        <v>164000</v>
      </c>
      <c r="G402" s="24">
        <f t="shared" ref="G402:H402" si="159">G403</f>
        <v>0</v>
      </c>
      <c r="H402" s="24">
        <f t="shared" si="159"/>
        <v>0</v>
      </c>
      <c r="I402" s="11"/>
      <c r="J402" s="12"/>
    </row>
    <row r="403" spans="1:10" ht="15.6" outlineLevel="7" x14ac:dyDescent="0.3">
      <c r="A403" s="19" t="s">
        <v>22</v>
      </c>
      <c r="B403" s="20" t="s">
        <v>0</v>
      </c>
      <c r="C403" s="20" t="s">
        <v>176</v>
      </c>
      <c r="D403" s="21" t="s">
        <v>180</v>
      </c>
      <c r="E403" s="20" t="s">
        <v>23</v>
      </c>
      <c r="F403" s="24">
        <v>164000</v>
      </c>
      <c r="G403" s="25">
        <v>0</v>
      </c>
      <c r="H403" s="25">
        <v>0</v>
      </c>
      <c r="I403" s="11"/>
      <c r="J403" s="12"/>
    </row>
    <row r="404" spans="1:10" ht="31.2" outlineLevel="5" x14ac:dyDescent="0.3">
      <c r="A404" s="19" t="s">
        <v>181</v>
      </c>
      <c r="B404" s="20" t="s">
        <v>0</v>
      </c>
      <c r="C404" s="20" t="s">
        <v>176</v>
      </c>
      <c r="D404" s="21" t="s">
        <v>182</v>
      </c>
      <c r="E404" s="20" t="s">
        <v>3</v>
      </c>
      <c r="F404" s="16">
        <f>F405+F407+F409</f>
        <v>62732079.829999998</v>
      </c>
      <c r="G404" s="16">
        <f t="shared" ref="G404:H404" si="160">G405+G407+G409</f>
        <v>51655146.079999998</v>
      </c>
      <c r="H404" s="16">
        <f t="shared" si="160"/>
        <v>47236476.480000004</v>
      </c>
      <c r="I404" s="11"/>
      <c r="J404" s="12"/>
    </row>
    <row r="405" spans="1:10" ht="46.8" outlineLevel="6" x14ac:dyDescent="0.3">
      <c r="A405" s="19" t="s">
        <v>14</v>
      </c>
      <c r="B405" s="20" t="s">
        <v>0</v>
      </c>
      <c r="C405" s="20" t="s">
        <v>176</v>
      </c>
      <c r="D405" s="21" t="s">
        <v>182</v>
      </c>
      <c r="E405" s="20" t="s">
        <v>15</v>
      </c>
      <c r="F405" s="16">
        <f>F406</f>
        <v>44084260</v>
      </c>
      <c r="G405" s="16">
        <f t="shared" ref="G405:H405" si="161">G406</f>
        <v>42973300</v>
      </c>
      <c r="H405" s="16">
        <f t="shared" si="161"/>
        <v>37468550</v>
      </c>
      <c r="I405" s="11"/>
      <c r="J405" s="12"/>
    </row>
    <row r="406" spans="1:10" ht="25.5" customHeight="1" outlineLevel="7" x14ac:dyDescent="0.3">
      <c r="A406" s="19" t="s">
        <v>67</v>
      </c>
      <c r="B406" s="20" t="s">
        <v>0</v>
      </c>
      <c r="C406" s="20" t="s">
        <v>176</v>
      </c>
      <c r="D406" s="21" t="s">
        <v>182</v>
      </c>
      <c r="E406" s="20" t="s">
        <v>68</v>
      </c>
      <c r="F406" s="16">
        <v>44084260</v>
      </c>
      <c r="G406" s="16">
        <v>42973300</v>
      </c>
      <c r="H406" s="16">
        <v>37468550</v>
      </c>
      <c r="I406" s="11"/>
      <c r="J406" s="12"/>
    </row>
    <row r="407" spans="1:10" ht="15.6" outlineLevel="6" x14ac:dyDescent="0.3">
      <c r="A407" s="19" t="s">
        <v>20</v>
      </c>
      <c r="B407" s="20" t="s">
        <v>0</v>
      </c>
      <c r="C407" s="20" t="s">
        <v>176</v>
      </c>
      <c r="D407" s="21" t="s">
        <v>182</v>
      </c>
      <c r="E407" s="20" t="s">
        <v>21</v>
      </c>
      <c r="F407" s="16">
        <f>F408</f>
        <v>18502720.829999998</v>
      </c>
      <c r="G407" s="16">
        <f t="shared" ref="G407:H407" si="162">G408</f>
        <v>8623136.0800000001</v>
      </c>
      <c r="H407" s="16">
        <f t="shared" si="162"/>
        <v>9701876.4800000004</v>
      </c>
      <c r="I407" s="11"/>
      <c r="J407" s="12"/>
    </row>
    <row r="408" spans="1:10" ht="15.6" outlineLevel="7" x14ac:dyDescent="0.3">
      <c r="A408" s="19" t="s">
        <v>22</v>
      </c>
      <c r="B408" s="20" t="s">
        <v>0</v>
      </c>
      <c r="C408" s="20" t="s">
        <v>176</v>
      </c>
      <c r="D408" s="21" t="s">
        <v>182</v>
      </c>
      <c r="E408" s="22">
        <v>240</v>
      </c>
      <c r="F408" s="16">
        <v>18502720.829999998</v>
      </c>
      <c r="G408" s="17">
        <v>8623136.0800000001</v>
      </c>
      <c r="H408" s="17">
        <v>9701876.4800000004</v>
      </c>
      <c r="I408" s="11"/>
      <c r="J408" s="12"/>
    </row>
    <row r="409" spans="1:10" ht="20.25" customHeight="1" outlineLevel="6" x14ac:dyDescent="0.3">
      <c r="A409" s="19" t="s">
        <v>30</v>
      </c>
      <c r="B409" s="20" t="s">
        <v>0</v>
      </c>
      <c r="C409" s="20" t="s">
        <v>176</v>
      </c>
      <c r="D409" s="21" t="s">
        <v>182</v>
      </c>
      <c r="E409" s="20" t="s">
        <v>31</v>
      </c>
      <c r="F409" s="16">
        <f>F410</f>
        <v>145099</v>
      </c>
      <c r="G409" s="16">
        <f t="shared" ref="G409:H409" si="163">G410</f>
        <v>58710</v>
      </c>
      <c r="H409" s="16">
        <f t="shared" si="163"/>
        <v>66050</v>
      </c>
      <c r="I409" s="11"/>
      <c r="J409" s="12"/>
    </row>
    <row r="410" spans="1:10" ht="20.25" customHeight="1" outlineLevel="7" x14ac:dyDescent="0.3">
      <c r="A410" s="19" t="s">
        <v>32</v>
      </c>
      <c r="B410" s="20" t="s">
        <v>0</v>
      </c>
      <c r="C410" s="20" t="s">
        <v>176</v>
      </c>
      <c r="D410" s="21" t="s">
        <v>182</v>
      </c>
      <c r="E410" s="20" t="s">
        <v>33</v>
      </c>
      <c r="F410" s="16">
        <v>145099</v>
      </c>
      <c r="G410" s="17">
        <v>58710</v>
      </c>
      <c r="H410" s="17">
        <v>66050</v>
      </c>
      <c r="I410" s="11"/>
      <c r="J410" s="12"/>
    </row>
    <row r="411" spans="1:10" ht="64.2" customHeight="1" outlineLevel="7" x14ac:dyDescent="0.3">
      <c r="A411" s="19" t="s">
        <v>484</v>
      </c>
      <c r="B411" s="20" t="s">
        <v>0</v>
      </c>
      <c r="C411" s="20" t="s">
        <v>176</v>
      </c>
      <c r="D411" s="21">
        <v>1500221993</v>
      </c>
      <c r="E411" s="20" t="s">
        <v>3</v>
      </c>
      <c r="F411" s="16">
        <f>F412</f>
        <v>135000</v>
      </c>
      <c r="G411" s="17">
        <f>G412</f>
        <v>0</v>
      </c>
      <c r="H411" s="17">
        <f>H412</f>
        <v>0</v>
      </c>
      <c r="I411" s="11"/>
      <c r="J411" s="12"/>
    </row>
    <row r="412" spans="1:10" ht="20.25" customHeight="1" outlineLevel="7" x14ac:dyDescent="0.3">
      <c r="A412" s="19" t="s">
        <v>20</v>
      </c>
      <c r="B412" s="20" t="s">
        <v>0</v>
      </c>
      <c r="C412" s="20" t="s">
        <v>176</v>
      </c>
      <c r="D412" s="21">
        <v>1500221993</v>
      </c>
      <c r="E412" s="20" t="s">
        <v>21</v>
      </c>
      <c r="F412" s="16">
        <f>F413</f>
        <v>135000</v>
      </c>
      <c r="G412" s="16">
        <f t="shared" ref="G412:H412" si="164">G413</f>
        <v>0</v>
      </c>
      <c r="H412" s="16">
        <f t="shared" si="164"/>
        <v>0</v>
      </c>
      <c r="I412" s="11"/>
      <c r="J412" s="12"/>
    </row>
    <row r="413" spans="1:10" ht="20.25" customHeight="1" outlineLevel="7" x14ac:dyDescent="0.3">
      <c r="A413" s="19" t="s">
        <v>22</v>
      </c>
      <c r="B413" s="20" t="s">
        <v>0</v>
      </c>
      <c r="C413" s="20" t="s">
        <v>176</v>
      </c>
      <c r="D413" s="21">
        <v>1500221993</v>
      </c>
      <c r="E413" s="22">
        <v>240</v>
      </c>
      <c r="F413" s="16">
        <v>135000</v>
      </c>
      <c r="G413" s="17">
        <v>0</v>
      </c>
      <c r="H413" s="17">
        <v>0</v>
      </c>
      <c r="I413" s="11"/>
      <c r="J413" s="12"/>
    </row>
    <row r="414" spans="1:10" ht="46.8" outlineLevel="5" x14ac:dyDescent="0.3">
      <c r="A414" s="19" t="s">
        <v>322</v>
      </c>
      <c r="B414" s="20" t="s">
        <v>0</v>
      </c>
      <c r="C414" s="20" t="s">
        <v>176</v>
      </c>
      <c r="D414" s="21" t="s">
        <v>183</v>
      </c>
      <c r="E414" s="20" t="s">
        <v>3</v>
      </c>
      <c r="F414" s="16">
        <f>F415</f>
        <v>17128800</v>
      </c>
      <c r="G414" s="16">
        <f t="shared" ref="G414:H414" si="165">G415</f>
        <v>25833600</v>
      </c>
      <c r="H414" s="16">
        <f t="shared" si="165"/>
        <v>25833600</v>
      </c>
      <c r="I414" s="11"/>
      <c r="J414" s="12"/>
    </row>
    <row r="415" spans="1:10" ht="46.8" outlineLevel="6" x14ac:dyDescent="0.3">
      <c r="A415" s="19" t="s">
        <v>14</v>
      </c>
      <c r="B415" s="20" t="s">
        <v>0</v>
      </c>
      <c r="C415" s="20" t="s">
        <v>176</v>
      </c>
      <c r="D415" s="21" t="s">
        <v>183</v>
      </c>
      <c r="E415" s="20" t="s">
        <v>15</v>
      </c>
      <c r="F415" s="16">
        <f>F416</f>
        <v>17128800</v>
      </c>
      <c r="G415" s="16">
        <f t="shared" ref="G415:H415" si="166">G416</f>
        <v>25833600</v>
      </c>
      <c r="H415" s="16">
        <f t="shared" si="166"/>
        <v>25833600</v>
      </c>
      <c r="I415" s="11"/>
      <c r="J415" s="12"/>
    </row>
    <row r="416" spans="1:10" ht="25.5" customHeight="1" outlineLevel="7" x14ac:dyDescent="0.3">
      <c r="A416" s="19" t="s">
        <v>67</v>
      </c>
      <c r="B416" s="20" t="s">
        <v>0</v>
      </c>
      <c r="C416" s="20" t="s">
        <v>176</v>
      </c>
      <c r="D416" s="21" t="s">
        <v>183</v>
      </c>
      <c r="E416" s="20" t="s">
        <v>68</v>
      </c>
      <c r="F416" s="16">
        <v>17128800</v>
      </c>
      <c r="G416" s="17">
        <v>25833600</v>
      </c>
      <c r="H416" s="17">
        <v>25833600</v>
      </c>
      <c r="I416" s="11"/>
      <c r="J416" s="12"/>
    </row>
    <row r="417" spans="1:10" ht="68.400000000000006" customHeight="1" outlineLevel="5" x14ac:dyDescent="0.3">
      <c r="A417" s="19" t="s">
        <v>184</v>
      </c>
      <c r="B417" s="20" t="s">
        <v>0</v>
      </c>
      <c r="C417" s="20" t="s">
        <v>176</v>
      </c>
      <c r="D417" s="21" t="s">
        <v>185</v>
      </c>
      <c r="E417" s="20" t="s">
        <v>3</v>
      </c>
      <c r="F417" s="16">
        <f>F418+F420</f>
        <v>168720995</v>
      </c>
      <c r="G417" s="16">
        <f t="shared" ref="G417:H417" si="167">G418+G420</f>
        <v>180483487</v>
      </c>
      <c r="H417" s="16">
        <f t="shared" si="167"/>
        <v>191738856</v>
      </c>
      <c r="I417" s="11"/>
      <c r="J417" s="12"/>
    </row>
    <row r="418" spans="1:10" ht="46.8" outlineLevel="6" x14ac:dyDescent="0.3">
      <c r="A418" s="19" t="s">
        <v>14</v>
      </c>
      <c r="B418" s="20" t="s">
        <v>0</v>
      </c>
      <c r="C418" s="20" t="s">
        <v>176</v>
      </c>
      <c r="D418" s="21" t="s">
        <v>185</v>
      </c>
      <c r="E418" s="20" t="s">
        <v>15</v>
      </c>
      <c r="F418" s="16">
        <f>F419</f>
        <v>161764633</v>
      </c>
      <c r="G418" s="16">
        <f t="shared" ref="G418:H418" si="168">G419</f>
        <v>173527125</v>
      </c>
      <c r="H418" s="16">
        <f t="shared" si="168"/>
        <v>184782494</v>
      </c>
      <c r="I418" s="11"/>
      <c r="J418" s="12"/>
    </row>
    <row r="419" spans="1:10" ht="23.25" customHeight="1" outlineLevel="7" x14ac:dyDescent="0.3">
      <c r="A419" s="19" t="s">
        <v>67</v>
      </c>
      <c r="B419" s="20" t="s">
        <v>0</v>
      </c>
      <c r="C419" s="20" t="s">
        <v>176</v>
      </c>
      <c r="D419" s="21" t="s">
        <v>185</v>
      </c>
      <c r="E419" s="20" t="s">
        <v>68</v>
      </c>
      <c r="F419" s="16">
        <v>161764633</v>
      </c>
      <c r="G419" s="17">
        <v>173527125</v>
      </c>
      <c r="H419" s="17">
        <v>184782494</v>
      </c>
      <c r="I419" s="11"/>
      <c r="J419" s="12"/>
    </row>
    <row r="420" spans="1:10" ht="15.6" outlineLevel="6" x14ac:dyDescent="0.3">
      <c r="A420" s="19" t="s">
        <v>20</v>
      </c>
      <c r="B420" s="20" t="s">
        <v>0</v>
      </c>
      <c r="C420" s="20" t="s">
        <v>176</v>
      </c>
      <c r="D420" s="21" t="s">
        <v>185</v>
      </c>
      <c r="E420" s="20" t="s">
        <v>21</v>
      </c>
      <c r="F420" s="16">
        <f>F421</f>
        <v>6956362</v>
      </c>
      <c r="G420" s="16">
        <f t="shared" ref="G420:H420" si="169">G421</f>
        <v>6956362</v>
      </c>
      <c r="H420" s="16">
        <f t="shared" si="169"/>
        <v>6956362</v>
      </c>
      <c r="I420" s="11"/>
      <c r="J420" s="12"/>
    </row>
    <row r="421" spans="1:10" ht="15.6" outlineLevel="7" x14ac:dyDescent="0.3">
      <c r="A421" s="19" t="s">
        <v>22</v>
      </c>
      <c r="B421" s="20" t="s">
        <v>0</v>
      </c>
      <c r="C421" s="20" t="s">
        <v>176</v>
      </c>
      <c r="D421" s="21" t="s">
        <v>185</v>
      </c>
      <c r="E421" s="20" t="s">
        <v>23</v>
      </c>
      <c r="F421" s="16">
        <v>6956362</v>
      </c>
      <c r="G421" s="17">
        <v>6956362</v>
      </c>
      <c r="H421" s="17">
        <v>6956362</v>
      </c>
      <c r="I421" s="11"/>
      <c r="J421" s="12"/>
    </row>
    <row r="422" spans="1:10" ht="67.2" customHeight="1" outlineLevel="5" x14ac:dyDescent="0.3">
      <c r="A422" s="19" t="s">
        <v>186</v>
      </c>
      <c r="B422" s="20" t="s">
        <v>0</v>
      </c>
      <c r="C422" s="20" t="s">
        <v>176</v>
      </c>
      <c r="D422" s="21" t="s">
        <v>187</v>
      </c>
      <c r="E422" s="20" t="s">
        <v>3</v>
      </c>
      <c r="F422" s="16">
        <f>F423</f>
        <v>3890450</v>
      </c>
      <c r="G422" s="16">
        <f t="shared" ref="G422:H422" si="170">G423</f>
        <v>3890450</v>
      </c>
      <c r="H422" s="16">
        <f t="shared" si="170"/>
        <v>3890450</v>
      </c>
      <c r="I422" s="11"/>
      <c r="J422" s="12"/>
    </row>
    <row r="423" spans="1:10" ht="15.6" outlineLevel="6" x14ac:dyDescent="0.3">
      <c r="A423" s="19" t="s">
        <v>20</v>
      </c>
      <c r="B423" s="20" t="s">
        <v>0</v>
      </c>
      <c r="C423" s="20" t="s">
        <v>176</v>
      </c>
      <c r="D423" s="21" t="s">
        <v>187</v>
      </c>
      <c r="E423" s="20" t="s">
        <v>21</v>
      </c>
      <c r="F423" s="16">
        <f>F424</f>
        <v>3890450</v>
      </c>
      <c r="G423" s="16">
        <f t="shared" ref="G423:H423" si="171">G424</f>
        <v>3890450</v>
      </c>
      <c r="H423" s="16">
        <f t="shared" si="171"/>
        <v>3890450</v>
      </c>
      <c r="I423" s="11"/>
      <c r="J423" s="12"/>
    </row>
    <row r="424" spans="1:10" ht="15.6" outlineLevel="7" x14ac:dyDescent="0.3">
      <c r="A424" s="19" t="s">
        <v>22</v>
      </c>
      <c r="B424" s="20" t="s">
        <v>0</v>
      </c>
      <c r="C424" s="20" t="s">
        <v>176</v>
      </c>
      <c r="D424" s="21" t="s">
        <v>187</v>
      </c>
      <c r="E424" s="20" t="s">
        <v>23</v>
      </c>
      <c r="F424" s="16">
        <v>3890450</v>
      </c>
      <c r="G424" s="17">
        <v>3890450</v>
      </c>
      <c r="H424" s="17">
        <v>3890450</v>
      </c>
      <c r="I424" s="11"/>
      <c r="J424" s="12"/>
    </row>
    <row r="425" spans="1:10" ht="51" customHeight="1" outlineLevel="5" x14ac:dyDescent="0.3">
      <c r="A425" s="19" t="s">
        <v>334</v>
      </c>
      <c r="B425" s="20" t="s">
        <v>0</v>
      </c>
      <c r="C425" s="20" t="s">
        <v>176</v>
      </c>
      <c r="D425" s="21" t="s">
        <v>333</v>
      </c>
      <c r="E425" s="20" t="s">
        <v>3</v>
      </c>
      <c r="F425" s="16">
        <f>F426</f>
        <v>8424350</v>
      </c>
      <c r="G425" s="16">
        <f t="shared" ref="G425:H425" si="172">G426</f>
        <v>8424350</v>
      </c>
      <c r="H425" s="16">
        <f t="shared" si="172"/>
        <v>8568850</v>
      </c>
      <c r="I425" s="11"/>
      <c r="J425" s="12"/>
    </row>
    <row r="426" spans="1:10" ht="15.6" outlineLevel="6" x14ac:dyDescent="0.3">
      <c r="A426" s="19" t="s">
        <v>20</v>
      </c>
      <c r="B426" s="20" t="s">
        <v>0</v>
      </c>
      <c r="C426" s="20" t="s">
        <v>176</v>
      </c>
      <c r="D426" s="21" t="s">
        <v>333</v>
      </c>
      <c r="E426" s="20" t="s">
        <v>21</v>
      </c>
      <c r="F426" s="16">
        <f>F427</f>
        <v>8424350</v>
      </c>
      <c r="G426" s="16">
        <f t="shared" ref="G426:H426" si="173">G427</f>
        <v>8424350</v>
      </c>
      <c r="H426" s="16">
        <f t="shared" si="173"/>
        <v>8568850</v>
      </c>
      <c r="I426" s="11"/>
      <c r="J426" s="12"/>
    </row>
    <row r="427" spans="1:10" ht="15.6" outlineLevel="7" x14ac:dyDescent="0.3">
      <c r="A427" s="19" t="s">
        <v>22</v>
      </c>
      <c r="B427" s="20" t="s">
        <v>0</v>
      </c>
      <c r="C427" s="20" t="s">
        <v>176</v>
      </c>
      <c r="D427" s="21" t="s">
        <v>333</v>
      </c>
      <c r="E427" s="20" t="s">
        <v>23</v>
      </c>
      <c r="F427" s="16">
        <v>8424350</v>
      </c>
      <c r="G427" s="17">
        <v>8424350</v>
      </c>
      <c r="H427" s="17">
        <v>8568850</v>
      </c>
      <c r="I427" s="11"/>
      <c r="J427" s="12"/>
    </row>
    <row r="428" spans="1:10" ht="31.2" outlineLevel="7" x14ac:dyDescent="0.3">
      <c r="A428" s="36" t="s">
        <v>459</v>
      </c>
      <c r="B428" s="20" t="s">
        <v>0</v>
      </c>
      <c r="C428" s="56" t="s">
        <v>176</v>
      </c>
      <c r="D428" s="57" t="s">
        <v>460</v>
      </c>
      <c r="E428" s="56" t="s">
        <v>3</v>
      </c>
      <c r="F428" s="58">
        <f>F431+F434+F438+F435</f>
        <v>29661369.390000001</v>
      </c>
      <c r="G428" s="58">
        <f t="shared" ref="G428:H428" si="174">G429+G432</f>
        <v>0</v>
      </c>
      <c r="H428" s="58">
        <f t="shared" si="174"/>
        <v>0</v>
      </c>
      <c r="I428" s="11"/>
      <c r="J428" s="12"/>
    </row>
    <row r="429" spans="1:10" ht="25.8" customHeight="1" outlineLevel="7" x14ac:dyDescent="0.3">
      <c r="A429" s="36" t="s">
        <v>467</v>
      </c>
      <c r="B429" s="20" t="s">
        <v>0</v>
      </c>
      <c r="C429" s="56" t="s">
        <v>176</v>
      </c>
      <c r="D429" s="57">
        <v>1500492340</v>
      </c>
      <c r="E429" s="56" t="s">
        <v>3</v>
      </c>
      <c r="F429" s="58">
        <f>F430</f>
        <v>3195919.98</v>
      </c>
      <c r="G429" s="58">
        <f t="shared" ref="G429:H429" si="175">G430</f>
        <v>0</v>
      </c>
      <c r="H429" s="58">
        <f t="shared" si="175"/>
        <v>0</v>
      </c>
      <c r="I429" s="11"/>
      <c r="J429" s="12"/>
    </row>
    <row r="430" spans="1:10" ht="15.6" outlineLevel="7" x14ac:dyDescent="0.3">
      <c r="A430" s="36" t="s">
        <v>20</v>
      </c>
      <c r="B430" s="20" t="s">
        <v>0</v>
      </c>
      <c r="C430" s="56" t="s">
        <v>176</v>
      </c>
      <c r="D430" s="57">
        <v>1500492340</v>
      </c>
      <c r="E430" s="56" t="s">
        <v>21</v>
      </c>
      <c r="F430" s="58">
        <f>F431</f>
        <v>3195919.98</v>
      </c>
      <c r="G430" s="54">
        <v>0</v>
      </c>
      <c r="H430" s="54">
        <v>0</v>
      </c>
      <c r="I430" s="11"/>
      <c r="J430" s="12"/>
    </row>
    <row r="431" spans="1:10" ht="15.6" outlineLevel="7" x14ac:dyDescent="0.3">
      <c r="A431" s="36" t="s">
        <v>22</v>
      </c>
      <c r="B431" s="20" t="s">
        <v>0</v>
      </c>
      <c r="C431" s="56" t="s">
        <v>176</v>
      </c>
      <c r="D431" s="57">
        <v>1500492340</v>
      </c>
      <c r="E431" s="56" t="s">
        <v>23</v>
      </c>
      <c r="F431" s="58">
        <v>3195919.98</v>
      </c>
      <c r="G431" s="54">
        <v>0</v>
      </c>
      <c r="H431" s="54">
        <v>0</v>
      </c>
      <c r="I431" s="11"/>
      <c r="J431" s="12"/>
    </row>
    <row r="432" spans="1:10" ht="36" customHeight="1" outlineLevel="7" x14ac:dyDescent="0.3">
      <c r="A432" s="36" t="s">
        <v>468</v>
      </c>
      <c r="B432" s="20" t="s">
        <v>0</v>
      </c>
      <c r="C432" s="56" t="s">
        <v>176</v>
      </c>
      <c r="D432" s="57" t="s">
        <v>461</v>
      </c>
      <c r="E432" s="56" t="s">
        <v>3</v>
      </c>
      <c r="F432" s="58">
        <f>F433</f>
        <v>32282.02</v>
      </c>
      <c r="G432" s="58">
        <f t="shared" ref="G432:H436" si="176">G433</f>
        <v>0</v>
      </c>
      <c r="H432" s="58">
        <f t="shared" si="176"/>
        <v>0</v>
      </c>
      <c r="I432" s="11"/>
      <c r="J432" s="12"/>
    </row>
    <row r="433" spans="1:10" ht="20.399999999999999" customHeight="1" outlineLevel="7" x14ac:dyDescent="0.3">
      <c r="A433" s="36" t="s">
        <v>20</v>
      </c>
      <c r="B433" s="20" t="s">
        <v>0</v>
      </c>
      <c r="C433" s="56" t="s">
        <v>176</v>
      </c>
      <c r="D433" s="57" t="s">
        <v>461</v>
      </c>
      <c r="E433" s="56" t="s">
        <v>21</v>
      </c>
      <c r="F433" s="58">
        <f>F434</f>
        <v>32282.02</v>
      </c>
      <c r="G433" s="58">
        <f t="shared" si="176"/>
        <v>0</v>
      </c>
      <c r="H433" s="58">
        <f t="shared" si="176"/>
        <v>0</v>
      </c>
      <c r="I433" s="11"/>
      <c r="J433" s="12"/>
    </row>
    <row r="434" spans="1:10" ht="21" customHeight="1" outlineLevel="7" x14ac:dyDescent="0.3">
      <c r="A434" s="36" t="s">
        <v>22</v>
      </c>
      <c r="B434" s="22">
        <v>228</v>
      </c>
      <c r="C434" s="56" t="s">
        <v>176</v>
      </c>
      <c r="D434" s="57" t="s">
        <v>461</v>
      </c>
      <c r="E434" s="56" t="s">
        <v>23</v>
      </c>
      <c r="F434" s="58">
        <v>32282.02</v>
      </c>
      <c r="G434" s="54">
        <v>0</v>
      </c>
      <c r="H434" s="54">
        <v>0</v>
      </c>
      <c r="I434" s="11"/>
      <c r="J434" s="12"/>
    </row>
    <row r="435" spans="1:10" ht="34.799999999999997" customHeight="1" outlineLevel="7" x14ac:dyDescent="0.3">
      <c r="A435" s="36" t="s">
        <v>485</v>
      </c>
      <c r="B435" s="20" t="s">
        <v>0</v>
      </c>
      <c r="C435" s="56" t="s">
        <v>176</v>
      </c>
      <c r="D435" s="57">
        <v>1500402440</v>
      </c>
      <c r="E435" s="56" t="s">
        <v>3</v>
      </c>
      <c r="F435" s="58">
        <f>F436</f>
        <v>295000</v>
      </c>
      <c r="G435" s="58">
        <f t="shared" si="176"/>
        <v>0</v>
      </c>
      <c r="H435" s="58">
        <f t="shared" si="176"/>
        <v>0</v>
      </c>
      <c r="I435" s="11"/>
      <c r="J435" s="12"/>
    </row>
    <row r="436" spans="1:10" ht="21" customHeight="1" outlineLevel="7" x14ac:dyDescent="0.3">
      <c r="A436" s="36" t="s">
        <v>20</v>
      </c>
      <c r="B436" s="20" t="s">
        <v>0</v>
      </c>
      <c r="C436" s="56" t="s">
        <v>176</v>
      </c>
      <c r="D436" s="57">
        <v>150042440</v>
      </c>
      <c r="E436" s="56" t="s">
        <v>21</v>
      </c>
      <c r="F436" s="58">
        <f>F437</f>
        <v>295000</v>
      </c>
      <c r="G436" s="58">
        <f t="shared" si="176"/>
        <v>0</v>
      </c>
      <c r="H436" s="58">
        <f t="shared" si="176"/>
        <v>0</v>
      </c>
      <c r="I436" s="11"/>
      <c r="J436" s="12"/>
    </row>
    <row r="437" spans="1:10" ht="21" customHeight="1" outlineLevel="7" x14ac:dyDescent="0.3">
      <c r="A437" s="36" t="s">
        <v>22</v>
      </c>
      <c r="B437" s="22">
        <v>228</v>
      </c>
      <c r="C437" s="56" t="s">
        <v>176</v>
      </c>
      <c r="D437" s="57">
        <v>150042440</v>
      </c>
      <c r="E437" s="56" t="s">
        <v>23</v>
      </c>
      <c r="F437" s="58">
        <v>295000</v>
      </c>
      <c r="G437" s="54">
        <v>0</v>
      </c>
      <c r="H437" s="54">
        <v>0</v>
      </c>
      <c r="I437" s="11"/>
      <c r="J437" s="12"/>
    </row>
    <row r="438" spans="1:10" ht="40.200000000000003" customHeight="1" outlineLevel="7" x14ac:dyDescent="0.3">
      <c r="A438" s="36" t="s">
        <v>469</v>
      </c>
      <c r="B438" s="20" t="s">
        <v>0</v>
      </c>
      <c r="C438" s="56" t="s">
        <v>176</v>
      </c>
      <c r="D438" s="57" t="s">
        <v>462</v>
      </c>
      <c r="E438" s="56" t="s">
        <v>3</v>
      </c>
      <c r="F438" s="58">
        <f>F439</f>
        <v>26138167.390000001</v>
      </c>
      <c r="G438" s="58">
        <f t="shared" ref="G438:H438" si="177">G439</f>
        <v>0</v>
      </c>
      <c r="H438" s="58">
        <f t="shared" si="177"/>
        <v>0</v>
      </c>
      <c r="I438" s="11"/>
      <c r="J438" s="12"/>
    </row>
    <row r="439" spans="1:10" ht="21.6" customHeight="1" outlineLevel="7" x14ac:dyDescent="0.3">
      <c r="A439" s="36" t="s">
        <v>20</v>
      </c>
      <c r="B439" s="20" t="s">
        <v>0</v>
      </c>
      <c r="C439" s="56" t="s">
        <v>176</v>
      </c>
      <c r="D439" s="57" t="s">
        <v>462</v>
      </c>
      <c r="E439" s="56" t="s">
        <v>21</v>
      </c>
      <c r="F439" s="58">
        <f>F440</f>
        <v>26138167.390000001</v>
      </c>
      <c r="G439" s="54">
        <v>0</v>
      </c>
      <c r="H439" s="54">
        <v>0</v>
      </c>
      <c r="I439" s="11"/>
      <c r="J439" s="12"/>
    </row>
    <row r="440" spans="1:10" ht="19.2" customHeight="1" outlineLevel="7" x14ac:dyDescent="0.3">
      <c r="A440" s="36" t="s">
        <v>22</v>
      </c>
      <c r="B440" s="20" t="s">
        <v>0</v>
      </c>
      <c r="C440" s="56" t="s">
        <v>176</v>
      </c>
      <c r="D440" s="57" t="s">
        <v>462</v>
      </c>
      <c r="E440" s="56" t="s">
        <v>23</v>
      </c>
      <c r="F440" s="58">
        <v>26138167.390000001</v>
      </c>
      <c r="G440" s="54">
        <v>0</v>
      </c>
      <c r="H440" s="54">
        <v>0</v>
      </c>
      <c r="I440" s="11"/>
      <c r="J440" s="12"/>
    </row>
    <row r="441" spans="1:10" ht="37.950000000000003" customHeight="1" outlineLevel="4" x14ac:dyDescent="0.3">
      <c r="A441" s="19" t="s">
        <v>188</v>
      </c>
      <c r="B441" s="20" t="s">
        <v>0</v>
      </c>
      <c r="C441" s="20" t="s">
        <v>176</v>
      </c>
      <c r="D441" s="21" t="s">
        <v>189</v>
      </c>
      <c r="E441" s="20" t="s">
        <v>3</v>
      </c>
      <c r="F441" s="16">
        <f>F442</f>
        <v>300000</v>
      </c>
      <c r="G441" s="16">
        <f t="shared" ref="G441:H442" si="178">G442</f>
        <v>30000</v>
      </c>
      <c r="H441" s="16">
        <f t="shared" si="178"/>
        <v>0</v>
      </c>
      <c r="I441" s="11"/>
      <c r="J441" s="12"/>
    </row>
    <row r="442" spans="1:10" ht="31.2" outlineLevel="5" x14ac:dyDescent="0.3">
      <c r="A442" s="19" t="s">
        <v>190</v>
      </c>
      <c r="B442" s="20" t="s">
        <v>0</v>
      </c>
      <c r="C442" s="20" t="s">
        <v>176</v>
      </c>
      <c r="D442" s="21" t="s">
        <v>191</v>
      </c>
      <c r="E442" s="20" t="s">
        <v>3</v>
      </c>
      <c r="F442" s="16">
        <f>F443</f>
        <v>300000</v>
      </c>
      <c r="G442" s="16">
        <f t="shared" si="178"/>
        <v>30000</v>
      </c>
      <c r="H442" s="16">
        <f t="shared" si="178"/>
        <v>0</v>
      </c>
      <c r="I442" s="11"/>
      <c r="J442" s="12"/>
    </row>
    <row r="443" spans="1:10" ht="15.6" outlineLevel="6" x14ac:dyDescent="0.3">
      <c r="A443" s="19" t="s">
        <v>20</v>
      </c>
      <c r="B443" s="20" t="s">
        <v>0</v>
      </c>
      <c r="C443" s="20" t="s">
        <v>176</v>
      </c>
      <c r="D443" s="21" t="s">
        <v>191</v>
      </c>
      <c r="E443" s="20" t="s">
        <v>21</v>
      </c>
      <c r="F443" s="16">
        <f>F444</f>
        <v>300000</v>
      </c>
      <c r="G443" s="16">
        <f t="shared" ref="G443:H443" si="179">G444</f>
        <v>30000</v>
      </c>
      <c r="H443" s="16">
        <f t="shared" si="179"/>
        <v>0</v>
      </c>
      <c r="I443" s="11"/>
      <c r="J443" s="12"/>
    </row>
    <row r="444" spans="1:10" ht="15.6" outlineLevel="7" x14ac:dyDescent="0.3">
      <c r="A444" s="19" t="s">
        <v>22</v>
      </c>
      <c r="B444" s="20" t="s">
        <v>0</v>
      </c>
      <c r="C444" s="20" t="s">
        <v>176</v>
      </c>
      <c r="D444" s="21" t="s">
        <v>191</v>
      </c>
      <c r="E444" s="20" t="s">
        <v>23</v>
      </c>
      <c r="F444" s="16">
        <v>300000</v>
      </c>
      <c r="G444" s="17">
        <v>30000</v>
      </c>
      <c r="H444" s="17">
        <v>0</v>
      </c>
      <c r="I444" s="11"/>
      <c r="J444" s="12"/>
    </row>
    <row r="445" spans="1:10" ht="50.25" customHeight="1" outlineLevel="7" x14ac:dyDescent="0.3">
      <c r="A445" s="19" t="s">
        <v>439</v>
      </c>
      <c r="B445" s="20" t="s">
        <v>0</v>
      </c>
      <c r="C445" s="20" t="s">
        <v>176</v>
      </c>
      <c r="D445" s="21" t="s">
        <v>440</v>
      </c>
      <c r="E445" s="20" t="s">
        <v>3</v>
      </c>
      <c r="F445" s="16">
        <f>F446</f>
        <v>100000</v>
      </c>
      <c r="G445" s="17">
        <v>0</v>
      </c>
      <c r="H445" s="17">
        <v>0</v>
      </c>
      <c r="I445" s="11"/>
      <c r="J445" s="12"/>
    </row>
    <row r="446" spans="1:10" ht="46.8" outlineLevel="7" x14ac:dyDescent="0.3">
      <c r="A446" s="19" t="s">
        <v>441</v>
      </c>
      <c r="B446" s="20" t="s">
        <v>0</v>
      </c>
      <c r="C446" s="20" t="s">
        <v>176</v>
      </c>
      <c r="D446" s="21">
        <v>1500921556</v>
      </c>
      <c r="E446" s="20" t="s">
        <v>3</v>
      </c>
      <c r="F446" s="16">
        <f>F447</f>
        <v>100000</v>
      </c>
      <c r="G446" s="17">
        <v>0</v>
      </c>
      <c r="H446" s="17">
        <v>0</v>
      </c>
      <c r="I446" s="11"/>
      <c r="J446" s="12"/>
    </row>
    <row r="447" spans="1:10" ht="15.6" outlineLevel="7" x14ac:dyDescent="0.3">
      <c r="A447" s="19" t="s">
        <v>20</v>
      </c>
      <c r="B447" s="20" t="s">
        <v>0</v>
      </c>
      <c r="C447" s="20" t="s">
        <v>176</v>
      </c>
      <c r="D447" s="21">
        <v>1500921556</v>
      </c>
      <c r="E447" s="22">
        <v>200</v>
      </c>
      <c r="F447" s="16">
        <f>F448</f>
        <v>100000</v>
      </c>
      <c r="G447" s="17">
        <v>0</v>
      </c>
      <c r="H447" s="17">
        <v>0</v>
      </c>
      <c r="I447" s="11"/>
      <c r="J447" s="12"/>
    </row>
    <row r="448" spans="1:10" ht="15.6" outlineLevel="7" x14ac:dyDescent="0.3">
      <c r="A448" s="19" t="s">
        <v>22</v>
      </c>
      <c r="B448" s="20" t="s">
        <v>0</v>
      </c>
      <c r="C448" s="20" t="s">
        <v>176</v>
      </c>
      <c r="D448" s="21">
        <v>1500921556</v>
      </c>
      <c r="E448" s="22">
        <v>240</v>
      </c>
      <c r="F448" s="16">
        <v>100000</v>
      </c>
      <c r="G448" s="17">
        <v>0</v>
      </c>
      <c r="H448" s="17">
        <v>0</v>
      </c>
      <c r="I448" s="11"/>
      <c r="J448" s="12"/>
    </row>
    <row r="449" spans="1:10" ht="36" customHeight="1" outlineLevel="7" x14ac:dyDescent="0.3">
      <c r="A449" s="19" t="s">
        <v>337</v>
      </c>
      <c r="B449" s="20" t="s">
        <v>0</v>
      </c>
      <c r="C449" s="20" t="s">
        <v>176</v>
      </c>
      <c r="D449" s="21" t="s">
        <v>255</v>
      </c>
      <c r="E449" s="20" t="s">
        <v>3</v>
      </c>
      <c r="F449" s="16">
        <f>F450</f>
        <v>151202620.16</v>
      </c>
      <c r="G449" s="16">
        <f t="shared" ref="G449:H449" si="180">G450</f>
        <v>0</v>
      </c>
      <c r="H449" s="16">
        <f t="shared" si="180"/>
        <v>0</v>
      </c>
      <c r="I449" s="11"/>
      <c r="J449" s="12"/>
    </row>
    <row r="450" spans="1:10" ht="52.5" customHeight="1" outlineLevel="7" x14ac:dyDescent="0.3">
      <c r="A450" s="19" t="s">
        <v>370</v>
      </c>
      <c r="B450" s="20" t="s">
        <v>0</v>
      </c>
      <c r="C450" s="20" t="s">
        <v>176</v>
      </c>
      <c r="D450" s="21" t="s">
        <v>336</v>
      </c>
      <c r="E450" s="20" t="s">
        <v>3</v>
      </c>
      <c r="F450" s="16">
        <f>F451</f>
        <v>151202620.16</v>
      </c>
      <c r="G450" s="16">
        <f>G451</f>
        <v>0</v>
      </c>
      <c r="H450" s="17">
        <v>0</v>
      </c>
      <c r="I450" s="11"/>
      <c r="J450" s="12"/>
    </row>
    <row r="451" spans="1:10" ht="21.75" customHeight="1" outlineLevel="7" x14ac:dyDescent="0.3">
      <c r="A451" s="19" t="s">
        <v>62</v>
      </c>
      <c r="B451" s="20" t="s">
        <v>0</v>
      </c>
      <c r="C451" s="20" t="s">
        <v>176</v>
      </c>
      <c r="D451" s="21" t="s">
        <v>336</v>
      </c>
      <c r="E451" s="20" t="s">
        <v>63</v>
      </c>
      <c r="F451" s="16">
        <f>F452</f>
        <v>151202620.16</v>
      </c>
      <c r="G451" s="16">
        <f>G452</f>
        <v>0</v>
      </c>
      <c r="H451" s="17">
        <v>0</v>
      </c>
      <c r="I451" s="11"/>
      <c r="J451" s="12"/>
    </row>
    <row r="452" spans="1:10" ht="15.6" outlineLevel="7" x14ac:dyDescent="0.3">
      <c r="A452" s="19" t="s">
        <v>64</v>
      </c>
      <c r="B452" s="20" t="s">
        <v>0</v>
      </c>
      <c r="C452" s="20" t="s">
        <v>176</v>
      </c>
      <c r="D452" s="21" t="s">
        <v>336</v>
      </c>
      <c r="E452" s="20" t="s">
        <v>65</v>
      </c>
      <c r="F452" s="16">
        <v>151202620.16</v>
      </c>
      <c r="G452" s="17">
        <v>0</v>
      </c>
      <c r="H452" s="17">
        <v>0</v>
      </c>
      <c r="I452" s="11"/>
      <c r="J452" s="12"/>
    </row>
    <row r="453" spans="1:10" ht="39.6" outlineLevel="7" x14ac:dyDescent="0.3">
      <c r="A453" s="63" t="s">
        <v>490</v>
      </c>
      <c r="B453" s="20" t="s">
        <v>0</v>
      </c>
      <c r="C453" s="20" t="s">
        <v>176</v>
      </c>
      <c r="D453" s="21" t="s">
        <v>491</v>
      </c>
      <c r="E453" s="20" t="s">
        <v>3</v>
      </c>
      <c r="F453" s="16">
        <f>F454</f>
        <v>742068.6</v>
      </c>
      <c r="G453" s="16">
        <f t="shared" ref="G453:H453" si="181">G454</f>
        <v>2968274.4</v>
      </c>
      <c r="H453" s="16">
        <f t="shared" si="181"/>
        <v>2968274.4</v>
      </c>
      <c r="I453" s="11"/>
      <c r="J453" s="12"/>
    </row>
    <row r="454" spans="1:10" ht="46.8" outlineLevel="7" x14ac:dyDescent="0.3">
      <c r="A454" s="19" t="s">
        <v>470</v>
      </c>
      <c r="B454" s="20" t="s">
        <v>0</v>
      </c>
      <c r="C454" s="20" t="s">
        <v>176</v>
      </c>
      <c r="D454" s="21" t="s">
        <v>489</v>
      </c>
      <c r="E454" s="20" t="s">
        <v>3</v>
      </c>
      <c r="F454" s="16">
        <f>F455</f>
        <v>742068.6</v>
      </c>
      <c r="G454" s="16">
        <f t="shared" ref="G454:H455" si="182">G455</f>
        <v>2968274.4</v>
      </c>
      <c r="H454" s="16">
        <f t="shared" si="182"/>
        <v>2968274.4</v>
      </c>
      <c r="I454" s="11"/>
      <c r="J454" s="12"/>
    </row>
    <row r="455" spans="1:10" ht="46.8" outlineLevel="7" x14ac:dyDescent="0.3">
      <c r="A455" s="19" t="s">
        <v>14</v>
      </c>
      <c r="B455" s="20" t="s">
        <v>0</v>
      </c>
      <c r="C455" s="20" t="s">
        <v>176</v>
      </c>
      <c r="D455" s="21" t="s">
        <v>489</v>
      </c>
      <c r="E455" s="20" t="s">
        <v>15</v>
      </c>
      <c r="F455" s="16">
        <f>F456</f>
        <v>742068.6</v>
      </c>
      <c r="G455" s="16">
        <f t="shared" si="182"/>
        <v>2968274.4</v>
      </c>
      <c r="H455" s="16">
        <f t="shared" si="182"/>
        <v>2968274.4</v>
      </c>
      <c r="I455" s="11"/>
      <c r="J455" s="12"/>
    </row>
    <row r="456" spans="1:10" ht="15.6" outlineLevel="7" x14ac:dyDescent="0.3">
      <c r="A456" s="19" t="s">
        <v>67</v>
      </c>
      <c r="B456" s="20" t="s">
        <v>0</v>
      </c>
      <c r="C456" s="20" t="s">
        <v>176</v>
      </c>
      <c r="D456" s="21" t="s">
        <v>489</v>
      </c>
      <c r="E456" s="20" t="s">
        <v>68</v>
      </c>
      <c r="F456" s="16">
        <v>742068.6</v>
      </c>
      <c r="G456" s="17">
        <v>2968274.4</v>
      </c>
      <c r="H456" s="17">
        <v>2968274.4</v>
      </c>
      <c r="I456" s="11"/>
      <c r="J456" s="12"/>
    </row>
    <row r="457" spans="1:10" ht="15.6" outlineLevel="2" x14ac:dyDescent="0.3">
      <c r="A457" s="19" t="s">
        <v>192</v>
      </c>
      <c r="B457" s="20" t="s">
        <v>0</v>
      </c>
      <c r="C457" s="20" t="s">
        <v>193</v>
      </c>
      <c r="D457" s="21" t="s">
        <v>2</v>
      </c>
      <c r="E457" s="20" t="s">
        <v>3</v>
      </c>
      <c r="F457" s="16">
        <f>F458+F475</f>
        <v>68926285.909999996</v>
      </c>
      <c r="G457" s="16">
        <f t="shared" ref="G457:H457" si="183">G458+G475</f>
        <v>33249821.010000002</v>
      </c>
      <c r="H457" s="16">
        <f t="shared" si="183"/>
        <v>29721468.16</v>
      </c>
      <c r="I457" s="11"/>
      <c r="J457" s="12"/>
    </row>
    <row r="458" spans="1:10" ht="31.2" outlineLevel="3" x14ac:dyDescent="0.3">
      <c r="A458" s="19" t="s">
        <v>355</v>
      </c>
      <c r="B458" s="20" t="s">
        <v>0</v>
      </c>
      <c r="C458" s="20" t="s">
        <v>193</v>
      </c>
      <c r="D458" s="21" t="s">
        <v>166</v>
      </c>
      <c r="E458" s="20" t="s">
        <v>3</v>
      </c>
      <c r="F458" s="16">
        <f>F459</f>
        <v>35301296.820000008</v>
      </c>
      <c r="G458" s="16">
        <f t="shared" ref="G458:H458" si="184">G459</f>
        <v>32239720</v>
      </c>
      <c r="H458" s="16">
        <f t="shared" si="184"/>
        <v>28711367.149999999</v>
      </c>
      <c r="I458" s="11"/>
      <c r="J458" s="12"/>
    </row>
    <row r="459" spans="1:10" ht="31.2" outlineLevel="4" x14ac:dyDescent="0.3">
      <c r="A459" s="19" t="s">
        <v>194</v>
      </c>
      <c r="B459" s="20" t="s">
        <v>0</v>
      </c>
      <c r="C459" s="20" t="s">
        <v>193</v>
      </c>
      <c r="D459" s="21" t="s">
        <v>195</v>
      </c>
      <c r="E459" s="20" t="s">
        <v>3</v>
      </c>
      <c r="F459" s="16">
        <f>F460+F465+F472</f>
        <v>35301296.820000008</v>
      </c>
      <c r="G459" s="16">
        <f t="shared" ref="G459:H459" si="185">G460+G465+G472</f>
        <v>32239720</v>
      </c>
      <c r="H459" s="16">
        <f t="shared" si="185"/>
        <v>28711367.149999999</v>
      </c>
      <c r="I459" s="11"/>
      <c r="J459" s="12"/>
    </row>
    <row r="460" spans="1:10" ht="31.2" outlineLevel="5" x14ac:dyDescent="0.3">
      <c r="A460" s="19" t="s">
        <v>321</v>
      </c>
      <c r="B460" s="20" t="s">
        <v>0</v>
      </c>
      <c r="C460" s="20" t="s">
        <v>193</v>
      </c>
      <c r="D460" s="21" t="s">
        <v>196</v>
      </c>
      <c r="E460" s="20" t="s">
        <v>3</v>
      </c>
      <c r="F460" s="16">
        <f>F463+F461</f>
        <v>505705.7</v>
      </c>
      <c r="G460" s="16">
        <f t="shared" ref="G460:H460" si="186">G463+G461</f>
        <v>412800</v>
      </c>
      <c r="H460" s="16">
        <f t="shared" si="186"/>
        <v>412800</v>
      </c>
      <c r="I460" s="11"/>
      <c r="J460" s="12"/>
    </row>
    <row r="461" spans="1:10" ht="46.8" outlineLevel="5" x14ac:dyDescent="0.3">
      <c r="A461" s="19" t="s">
        <v>385</v>
      </c>
      <c r="B461" s="20" t="s">
        <v>0</v>
      </c>
      <c r="C461" s="20" t="s">
        <v>193</v>
      </c>
      <c r="D461" s="21" t="s">
        <v>196</v>
      </c>
      <c r="E461" s="20" t="s">
        <v>15</v>
      </c>
      <c r="F461" s="16">
        <f>F462</f>
        <v>90000</v>
      </c>
      <c r="G461" s="16">
        <f t="shared" ref="G461:H461" si="187">G462</f>
        <v>90000</v>
      </c>
      <c r="H461" s="16">
        <f t="shared" si="187"/>
        <v>90000</v>
      </c>
      <c r="I461" s="11"/>
      <c r="J461" s="12"/>
    </row>
    <row r="462" spans="1:10" ht="15.6" outlineLevel="5" x14ac:dyDescent="0.3">
      <c r="A462" s="19" t="s">
        <v>386</v>
      </c>
      <c r="B462" s="20" t="s">
        <v>0</v>
      </c>
      <c r="C462" s="20" t="s">
        <v>193</v>
      </c>
      <c r="D462" s="21" t="s">
        <v>196</v>
      </c>
      <c r="E462" s="20" t="s">
        <v>68</v>
      </c>
      <c r="F462" s="16">
        <v>90000</v>
      </c>
      <c r="G462" s="16">
        <v>90000</v>
      </c>
      <c r="H462" s="16">
        <v>90000</v>
      </c>
      <c r="I462" s="11"/>
      <c r="J462" s="12"/>
    </row>
    <row r="463" spans="1:10" ht="15.6" outlineLevel="6" x14ac:dyDescent="0.3">
      <c r="A463" s="19" t="s">
        <v>20</v>
      </c>
      <c r="B463" s="20" t="s">
        <v>0</v>
      </c>
      <c r="C463" s="20" t="s">
        <v>193</v>
      </c>
      <c r="D463" s="21" t="s">
        <v>196</v>
      </c>
      <c r="E463" s="20" t="s">
        <v>21</v>
      </c>
      <c r="F463" s="16">
        <f>F464</f>
        <v>415705.7</v>
      </c>
      <c r="G463" s="16">
        <f t="shared" ref="G463:H463" si="188">G464</f>
        <v>322800</v>
      </c>
      <c r="H463" s="16">
        <f t="shared" si="188"/>
        <v>322800</v>
      </c>
      <c r="I463" s="11"/>
      <c r="J463" s="12"/>
    </row>
    <row r="464" spans="1:10" ht="15.6" outlineLevel="7" x14ac:dyDescent="0.3">
      <c r="A464" s="19" t="s">
        <v>22</v>
      </c>
      <c r="B464" s="20" t="s">
        <v>0</v>
      </c>
      <c r="C464" s="20" t="s">
        <v>193</v>
      </c>
      <c r="D464" s="21" t="s">
        <v>196</v>
      </c>
      <c r="E464" s="20" t="s">
        <v>23</v>
      </c>
      <c r="F464" s="16">
        <v>415705.7</v>
      </c>
      <c r="G464" s="17">
        <v>322800</v>
      </c>
      <c r="H464" s="17">
        <v>322800</v>
      </c>
      <c r="I464" s="11"/>
      <c r="J464" s="12"/>
    </row>
    <row r="465" spans="1:10" ht="31.2" outlineLevel="5" x14ac:dyDescent="0.3">
      <c r="A465" s="19" t="s">
        <v>319</v>
      </c>
      <c r="B465" s="20" t="s">
        <v>0</v>
      </c>
      <c r="C465" s="20" t="s">
        <v>193</v>
      </c>
      <c r="D465" s="21" t="s">
        <v>197</v>
      </c>
      <c r="E465" s="20" t="s">
        <v>3</v>
      </c>
      <c r="F465" s="16">
        <f>F466+F468+F470</f>
        <v>33991576.120000005</v>
      </c>
      <c r="G465" s="16">
        <f t="shared" ref="G465:H465" si="189">G466+G468+G470</f>
        <v>31022905</v>
      </c>
      <c r="H465" s="16">
        <f t="shared" si="189"/>
        <v>28298567.149999999</v>
      </c>
      <c r="I465" s="11"/>
      <c r="J465" s="12"/>
    </row>
    <row r="466" spans="1:10" ht="46.8" outlineLevel="6" x14ac:dyDescent="0.3">
      <c r="A466" s="19" t="s">
        <v>14</v>
      </c>
      <c r="B466" s="20" t="s">
        <v>0</v>
      </c>
      <c r="C466" s="20" t="s">
        <v>193</v>
      </c>
      <c r="D466" s="21" t="s">
        <v>197</v>
      </c>
      <c r="E466" s="20" t="s">
        <v>15</v>
      </c>
      <c r="F466" s="16">
        <f>F467</f>
        <v>29656755</v>
      </c>
      <c r="G466" s="16">
        <f t="shared" ref="G466:H466" si="190">G467</f>
        <v>28856755</v>
      </c>
      <c r="H466" s="16">
        <f t="shared" si="190"/>
        <v>25861320</v>
      </c>
      <c r="I466" s="11"/>
      <c r="J466" s="12"/>
    </row>
    <row r="467" spans="1:10" ht="23.25" customHeight="1" outlineLevel="7" x14ac:dyDescent="0.3">
      <c r="A467" s="19" t="s">
        <v>67</v>
      </c>
      <c r="B467" s="20" t="s">
        <v>0</v>
      </c>
      <c r="C467" s="20" t="s">
        <v>193</v>
      </c>
      <c r="D467" s="21" t="s">
        <v>197</v>
      </c>
      <c r="E467" s="20" t="s">
        <v>68</v>
      </c>
      <c r="F467" s="16">
        <v>29656755</v>
      </c>
      <c r="G467" s="17">
        <v>28856755</v>
      </c>
      <c r="H467" s="17">
        <v>25861320</v>
      </c>
      <c r="I467" s="11"/>
      <c r="J467" s="12"/>
    </row>
    <row r="468" spans="1:10" ht="15.6" outlineLevel="6" x14ac:dyDescent="0.3">
      <c r="A468" s="19" t="s">
        <v>20</v>
      </c>
      <c r="B468" s="20" t="s">
        <v>0</v>
      </c>
      <c r="C468" s="20" t="s">
        <v>193</v>
      </c>
      <c r="D468" s="21">
        <v>1500623990</v>
      </c>
      <c r="E468" s="20" t="s">
        <v>21</v>
      </c>
      <c r="F468" s="16">
        <f>F469</f>
        <v>3498540.12</v>
      </c>
      <c r="G468" s="16">
        <f t="shared" ref="G468:H468" si="191">G469</f>
        <v>1840670</v>
      </c>
      <c r="H468" s="16">
        <f t="shared" si="191"/>
        <v>2071027.15</v>
      </c>
      <c r="I468" s="11"/>
      <c r="J468" s="12"/>
    </row>
    <row r="469" spans="1:10" ht="15.6" outlineLevel="7" x14ac:dyDescent="0.3">
      <c r="A469" s="19" t="s">
        <v>22</v>
      </c>
      <c r="B469" s="20" t="s">
        <v>0</v>
      </c>
      <c r="C469" s="20" t="s">
        <v>193</v>
      </c>
      <c r="D469" s="21" t="s">
        <v>197</v>
      </c>
      <c r="E469" s="20" t="s">
        <v>23</v>
      </c>
      <c r="F469" s="16">
        <v>3498540.12</v>
      </c>
      <c r="G469" s="17">
        <v>1840670</v>
      </c>
      <c r="H469" s="17">
        <v>2071027.15</v>
      </c>
      <c r="I469" s="11"/>
      <c r="J469" s="12"/>
    </row>
    <row r="470" spans="1:10" ht="15.6" outlineLevel="6" x14ac:dyDescent="0.3">
      <c r="A470" s="19" t="s">
        <v>30</v>
      </c>
      <c r="B470" s="20" t="s">
        <v>0</v>
      </c>
      <c r="C470" s="20" t="s">
        <v>193</v>
      </c>
      <c r="D470" s="21" t="s">
        <v>197</v>
      </c>
      <c r="E470" s="20" t="s">
        <v>31</v>
      </c>
      <c r="F470" s="16">
        <f>F471</f>
        <v>836281</v>
      </c>
      <c r="G470" s="16">
        <f t="shared" ref="G470:H470" si="192">G471</f>
        <v>325480</v>
      </c>
      <c r="H470" s="16">
        <f t="shared" si="192"/>
        <v>366220</v>
      </c>
      <c r="I470" s="11"/>
      <c r="J470" s="12"/>
    </row>
    <row r="471" spans="1:10" ht="15.6" outlineLevel="7" x14ac:dyDescent="0.3">
      <c r="A471" s="19" t="s">
        <v>32</v>
      </c>
      <c r="B471" s="20" t="s">
        <v>0</v>
      </c>
      <c r="C471" s="20" t="s">
        <v>193</v>
      </c>
      <c r="D471" s="21" t="s">
        <v>197</v>
      </c>
      <c r="E471" s="20" t="s">
        <v>33</v>
      </c>
      <c r="F471" s="16">
        <v>836281</v>
      </c>
      <c r="G471" s="17">
        <v>325480</v>
      </c>
      <c r="H471" s="17">
        <v>366220</v>
      </c>
      <c r="I471" s="11"/>
      <c r="J471" s="12"/>
    </row>
    <row r="472" spans="1:10" ht="24" customHeight="1" outlineLevel="7" x14ac:dyDescent="0.3">
      <c r="A472" s="19" t="s">
        <v>416</v>
      </c>
      <c r="B472" s="20" t="s">
        <v>0</v>
      </c>
      <c r="C472" s="20" t="s">
        <v>193</v>
      </c>
      <c r="D472" s="21">
        <v>1500623994</v>
      </c>
      <c r="E472" s="20" t="s">
        <v>3</v>
      </c>
      <c r="F472" s="16">
        <f>F473</f>
        <v>804015</v>
      </c>
      <c r="G472" s="16">
        <f t="shared" ref="G472:H472" si="193">G473</f>
        <v>804015</v>
      </c>
      <c r="H472" s="16">
        <f t="shared" si="193"/>
        <v>0</v>
      </c>
      <c r="I472" s="11"/>
      <c r="J472" s="12"/>
    </row>
    <row r="473" spans="1:10" ht="46.8" outlineLevel="7" x14ac:dyDescent="0.3">
      <c r="A473" s="19" t="s">
        <v>14</v>
      </c>
      <c r="B473" s="20" t="s">
        <v>0</v>
      </c>
      <c r="C473" s="20" t="s">
        <v>193</v>
      </c>
      <c r="D473" s="21">
        <v>1500623994</v>
      </c>
      <c r="E473" s="20" t="s">
        <v>15</v>
      </c>
      <c r="F473" s="16">
        <f>F474</f>
        <v>804015</v>
      </c>
      <c r="G473" s="16">
        <f t="shared" ref="G473:H473" si="194">G474</f>
        <v>804015</v>
      </c>
      <c r="H473" s="16">
        <f t="shared" si="194"/>
        <v>0</v>
      </c>
      <c r="I473" s="11"/>
      <c r="J473" s="12"/>
    </row>
    <row r="474" spans="1:10" ht="15.6" outlineLevel="7" x14ac:dyDescent="0.3">
      <c r="A474" s="19" t="s">
        <v>67</v>
      </c>
      <c r="B474" s="20" t="s">
        <v>0</v>
      </c>
      <c r="C474" s="20" t="s">
        <v>193</v>
      </c>
      <c r="D474" s="21">
        <v>1500623994</v>
      </c>
      <c r="E474" s="20" t="s">
        <v>68</v>
      </c>
      <c r="F474" s="16">
        <v>804015</v>
      </c>
      <c r="G474" s="17">
        <v>804015</v>
      </c>
      <c r="H474" s="17">
        <v>0</v>
      </c>
      <c r="I474" s="11"/>
      <c r="J474" s="12"/>
    </row>
    <row r="475" spans="1:10" ht="31.2" outlineLevel="3" x14ac:dyDescent="0.3">
      <c r="A475" s="19" t="s">
        <v>320</v>
      </c>
      <c r="B475" s="20" t="s">
        <v>0</v>
      </c>
      <c r="C475" s="20" t="s">
        <v>193</v>
      </c>
      <c r="D475" s="21" t="s">
        <v>199</v>
      </c>
      <c r="E475" s="20" t="s">
        <v>3</v>
      </c>
      <c r="F475" s="16">
        <f>F476+F483</f>
        <v>33624989.089999996</v>
      </c>
      <c r="G475" s="16">
        <f t="shared" ref="G475:H475" si="195">G476</f>
        <v>1010101.01</v>
      </c>
      <c r="H475" s="16">
        <f t="shared" si="195"/>
        <v>1010101.01</v>
      </c>
      <c r="I475" s="11"/>
      <c r="J475" s="12"/>
    </row>
    <row r="476" spans="1:10" ht="31.2" outlineLevel="4" x14ac:dyDescent="0.3">
      <c r="A476" s="19" t="s">
        <v>200</v>
      </c>
      <c r="B476" s="20" t="s">
        <v>0</v>
      </c>
      <c r="C476" s="20" t="s">
        <v>193</v>
      </c>
      <c r="D476" s="21" t="s">
        <v>201</v>
      </c>
      <c r="E476" s="20" t="s">
        <v>3</v>
      </c>
      <c r="F476" s="16">
        <f>F477+F480</f>
        <v>1010101.01</v>
      </c>
      <c r="G476" s="16">
        <f t="shared" ref="G476:H476" si="196">G477+G480</f>
        <v>1010101.01</v>
      </c>
      <c r="H476" s="16">
        <f t="shared" si="196"/>
        <v>1010101.01</v>
      </c>
      <c r="I476" s="11"/>
      <c r="J476" s="12"/>
    </row>
    <row r="477" spans="1:10" ht="31.2" outlineLevel="5" x14ac:dyDescent="0.3">
      <c r="A477" s="19" t="s">
        <v>452</v>
      </c>
      <c r="B477" s="20" t="s">
        <v>0</v>
      </c>
      <c r="C477" s="20" t="s">
        <v>193</v>
      </c>
      <c r="D477" s="21" t="s">
        <v>202</v>
      </c>
      <c r="E477" s="20" t="s">
        <v>3</v>
      </c>
      <c r="F477" s="16">
        <f t="shared" ref="F477:H478" si="197">F478</f>
        <v>1000000</v>
      </c>
      <c r="G477" s="17">
        <f t="shared" si="197"/>
        <v>1000000</v>
      </c>
      <c r="H477" s="17">
        <f t="shared" si="197"/>
        <v>1000000</v>
      </c>
      <c r="I477" s="11"/>
      <c r="J477" s="12"/>
    </row>
    <row r="478" spans="1:10" ht="15.6" outlineLevel="6" x14ac:dyDescent="0.3">
      <c r="A478" s="19" t="s">
        <v>20</v>
      </c>
      <c r="B478" s="20" t="s">
        <v>0</v>
      </c>
      <c r="C478" s="20" t="s">
        <v>193</v>
      </c>
      <c r="D478" s="21" t="s">
        <v>202</v>
      </c>
      <c r="E478" s="20" t="s">
        <v>21</v>
      </c>
      <c r="F478" s="16">
        <f t="shared" si="197"/>
        <v>1000000</v>
      </c>
      <c r="G478" s="17">
        <f t="shared" si="197"/>
        <v>1000000</v>
      </c>
      <c r="H478" s="17">
        <f t="shared" si="197"/>
        <v>1000000</v>
      </c>
      <c r="I478" s="11"/>
      <c r="J478" s="12"/>
    </row>
    <row r="479" spans="1:10" ht="15.6" outlineLevel="7" x14ac:dyDescent="0.3">
      <c r="A479" s="19" t="s">
        <v>22</v>
      </c>
      <c r="B479" s="20" t="s">
        <v>0</v>
      </c>
      <c r="C479" s="20" t="s">
        <v>193</v>
      </c>
      <c r="D479" s="21" t="s">
        <v>202</v>
      </c>
      <c r="E479" s="20" t="s">
        <v>23</v>
      </c>
      <c r="F479" s="16">
        <v>1000000</v>
      </c>
      <c r="G479" s="17">
        <v>1000000</v>
      </c>
      <c r="H479" s="17">
        <v>1000000</v>
      </c>
      <c r="I479" s="11"/>
      <c r="J479" s="12"/>
    </row>
    <row r="480" spans="1:10" ht="48.75" customHeight="1" outlineLevel="5" x14ac:dyDescent="0.3">
      <c r="A480" s="19" t="s">
        <v>453</v>
      </c>
      <c r="B480" s="20" t="s">
        <v>0</v>
      </c>
      <c r="C480" s="20" t="s">
        <v>193</v>
      </c>
      <c r="D480" s="21" t="s">
        <v>203</v>
      </c>
      <c r="E480" s="20" t="s">
        <v>3</v>
      </c>
      <c r="F480" s="16">
        <f t="shared" ref="F480:H481" si="198">F481</f>
        <v>10101.01</v>
      </c>
      <c r="G480" s="17">
        <f t="shared" si="198"/>
        <v>10101.01</v>
      </c>
      <c r="H480" s="17">
        <f t="shared" si="198"/>
        <v>10101.01</v>
      </c>
      <c r="I480" s="11"/>
      <c r="J480" s="12"/>
    </row>
    <row r="481" spans="1:10" ht="15.6" outlineLevel="6" x14ac:dyDescent="0.3">
      <c r="A481" s="19" t="s">
        <v>20</v>
      </c>
      <c r="B481" s="20" t="s">
        <v>0</v>
      </c>
      <c r="C481" s="20" t="s">
        <v>193</v>
      </c>
      <c r="D481" s="21" t="s">
        <v>203</v>
      </c>
      <c r="E481" s="20" t="s">
        <v>21</v>
      </c>
      <c r="F481" s="16">
        <f t="shared" si="198"/>
        <v>10101.01</v>
      </c>
      <c r="G481" s="17">
        <f t="shared" si="198"/>
        <v>10101.01</v>
      </c>
      <c r="H481" s="17">
        <f t="shared" si="198"/>
        <v>10101.01</v>
      </c>
      <c r="I481" s="11"/>
      <c r="J481" s="12"/>
    </row>
    <row r="482" spans="1:10" ht="15.6" outlineLevel="7" x14ac:dyDescent="0.3">
      <c r="A482" s="19" t="s">
        <v>22</v>
      </c>
      <c r="B482" s="20" t="s">
        <v>0</v>
      </c>
      <c r="C482" s="20" t="s">
        <v>193</v>
      </c>
      <c r="D482" s="21" t="s">
        <v>203</v>
      </c>
      <c r="E482" s="20" t="s">
        <v>23</v>
      </c>
      <c r="F482" s="16">
        <v>10101.01</v>
      </c>
      <c r="G482" s="17">
        <v>10101.01</v>
      </c>
      <c r="H482" s="17">
        <v>10101.01</v>
      </c>
      <c r="I482" s="11"/>
      <c r="J482" s="12"/>
    </row>
    <row r="483" spans="1:10" ht="31.2" outlineLevel="7" x14ac:dyDescent="0.3">
      <c r="A483" s="19" t="s">
        <v>466</v>
      </c>
      <c r="B483" s="20" t="s">
        <v>0</v>
      </c>
      <c r="C483" s="20" t="s">
        <v>193</v>
      </c>
      <c r="D483" s="21" t="s">
        <v>464</v>
      </c>
      <c r="E483" s="20" t="s">
        <v>3</v>
      </c>
      <c r="F483" s="16">
        <f>F484</f>
        <v>32614888.079999998</v>
      </c>
      <c r="G483" s="16">
        <f t="shared" ref="G483:H483" si="199">G484</f>
        <v>0</v>
      </c>
      <c r="H483" s="16">
        <f t="shared" si="199"/>
        <v>0</v>
      </c>
      <c r="I483" s="11"/>
      <c r="J483" s="12"/>
    </row>
    <row r="484" spans="1:10" ht="50.4" customHeight="1" outlineLevel="7" x14ac:dyDescent="0.3">
      <c r="A484" s="19" t="s">
        <v>465</v>
      </c>
      <c r="B484" s="20" t="s">
        <v>0</v>
      </c>
      <c r="C484" s="20" t="s">
        <v>193</v>
      </c>
      <c r="D484" s="21" t="s">
        <v>463</v>
      </c>
      <c r="E484" s="20" t="s">
        <v>3</v>
      </c>
      <c r="F484" s="16">
        <f>F485</f>
        <v>32614888.079999998</v>
      </c>
      <c r="G484" s="16">
        <f>G485</f>
        <v>0</v>
      </c>
      <c r="H484" s="17">
        <v>0</v>
      </c>
      <c r="I484" s="11"/>
      <c r="J484" s="12"/>
    </row>
    <row r="485" spans="1:10" ht="19.95" customHeight="1" outlineLevel="7" x14ac:dyDescent="0.3">
      <c r="A485" s="19" t="s">
        <v>20</v>
      </c>
      <c r="B485" s="20" t="s">
        <v>0</v>
      </c>
      <c r="C485" s="20" t="s">
        <v>193</v>
      </c>
      <c r="D485" s="21" t="s">
        <v>463</v>
      </c>
      <c r="E485" s="20" t="s">
        <v>21</v>
      </c>
      <c r="F485" s="16">
        <f>F486</f>
        <v>32614888.079999998</v>
      </c>
      <c r="G485" s="16">
        <f>G486</f>
        <v>0</v>
      </c>
      <c r="H485" s="17">
        <v>0</v>
      </c>
      <c r="I485" s="11"/>
      <c r="J485" s="12"/>
    </row>
    <row r="486" spans="1:10" ht="25.2" customHeight="1" outlineLevel="7" x14ac:dyDescent="0.3">
      <c r="A486" s="19" t="s">
        <v>22</v>
      </c>
      <c r="B486" s="20" t="s">
        <v>0</v>
      </c>
      <c r="C486" s="20" t="s">
        <v>193</v>
      </c>
      <c r="D486" s="21" t="s">
        <v>463</v>
      </c>
      <c r="E486" s="20" t="s">
        <v>23</v>
      </c>
      <c r="F486" s="16">
        <v>32614888.079999998</v>
      </c>
      <c r="G486" s="17">
        <v>0</v>
      </c>
      <c r="H486" s="17">
        <v>0</v>
      </c>
      <c r="I486" s="11"/>
      <c r="J486" s="12"/>
    </row>
    <row r="487" spans="1:10" ht="15.6" outlineLevel="2" x14ac:dyDescent="0.3">
      <c r="A487" s="19" t="s">
        <v>493</v>
      </c>
      <c r="B487" s="20" t="s">
        <v>0</v>
      </c>
      <c r="C487" s="20" t="s">
        <v>204</v>
      </c>
      <c r="D487" s="21" t="s">
        <v>2</v>
      </c>
      <c r="E487" s="20" t="s">
        <v>3</v>
      </c>
      <c r="F487" s="16">
        <f>F488</f>
        <v>120000</v>
      </c>
      <c r="G487" s="16">
        <f t="shared" ref="G487:H487" si="200">G488</f>
        <v>0</v>
      </c>
      <c r="H487" s="16">
        <f t="shared" si="200"/>
        <v>0</v>
      </c>
      <c r="I487" s="11"/>
      <c r="J487" s="12"/>
    </row>
    <row r="488" spans="1:10" ht="31.2" outlineLevel="2" x14ac:dyDescent="0.3">
      <c r="A488" s="19" t="s">
        <v>428</v>
      </c>
      <c r="B488" s="20" t="s">
        <v>0</v>
      </c>
      <c r="C488" s="20" t="s">
        <v>204</v>
      </c>
      <c r="D488" s="21">
        <v>1200000000</v>
      </c>
      <c r="E488" s="20" t="s">
        <v>3</v>
      </c>
      <c r="F488" s="16">
        <f>F489</f>
        <v>120000</v>
      </c>
      <c r="G488" s="16">
        <f t="shared" ref="G488:H488" si="201">G489</f>
        <v>0</v>
      </c>
      <c r="H488" s="16">
        <f t="shared" si="201"/>
        <v>0</v>
      </c>
      <c r="I488" s="11"/>
      <c r="J488" s="12"/>
    </row>
    <row r="489" spans="1:10" ht="31.2" outlineLevel="2" x14ac:dyDescent="0.3">
      <c r="A489" s="19" t="s">
        <v>429</v>
      </c>
      <c r="B489" s="20" t="s">
        <v>0</v>
      </c>
      <c r="C489" s="20" t="s">
        <v>204</v>
      </c>
      <c r="D489" s="21">
        <v>1200100000</v>
      </c>
      <c r="E489" s="20" t="s">
        <v>3</v>
      </c>
      <c r="F489" s="16">
        <f>F490</f>
        <v>120000</v>
      </c>
      <c r="G489" s="16">
        <f t="shared" ref="G489:H489" si="202">G490</f>
        <v>0</v>
      </c>
      <c r="H489" s="16">
        <f t="shared" si="202"/>
        <v>0</v>
      </c>
      <c r="I489" s="11"/>
      <c r="J489" s="12"/>
    </row>
    <row r="490" spans="1:10" ht="31.2" outlineLevel="2" x14ac:dyDescent="0.3">
      <c r="A490" s="19" t="s">
        <v>430</v>
      </c>
      <c r="B490" s="20" t="s">
        <v>0</v>
      </c>
      <c r="C490" s="20" t="s">
        <v>204</v>
      </c>
      <c r="D490" s="21">
        <v>1200112010</v>
      </c>
      <c r="E490" s="20" t="s">
        <v>3</v>
      </c>
      <c r="F490" s="16">
        <f>F491</f>
        <v>120000</v>
      </c>
      <c r="G490" s="16">
        <f t="shared" ref="G490:H490" si="203">G491</f>
        <v>0</v>
      </c>
      <c r="H490" s="16">
        <f t="shared" si="203"/>
        <v>0</v>
      </c>
      <c r="I490" s="11"/>
      <c r="J490" s="12"/>
    </row>
    <row r="491" spans="1:10" ht="15.6" outlineLevel="2" x14ac:dyDescent="0.3">
      <c r="A491" s="19" t="s">
        <v>26</v>
      </c>
      <c r="B491" s="20" t="s">
        <v>0</v>
      </c>
      <c r="C491" s="20" t="s">
        <v>204</v>
      </c>
      <c r="D491" s="21">
        <v>1200112010</v>
      </c>
      <c r="E491" s="22">
        <v>300</v>
      </c>
      <c r="F491" s="16">
        <f>F492</f>
        <v>120000</v>
      </c>
      <c r="G491" s="16">
        <f t="shared" ref="G491:H491" si="204">G492</f>
        <v>0</v>
      </c>
      <c r="H491" s="16">
        <f t="shared" si="204"/>
        <v>0</v>
      </c>
      <c r="I491" s="11"/>
      <c r="J491" s="12"/>
    </row>
    <row r="492" spans="1:10" ht="15.6" outlineLevel="2" x14ac:dyDescent="0.3">
      <c r="A492" s="19" t="s">
        <v>257</v>
      </c>
      <c r="B492" s="20" t="s">
        <v>0</v>
      </c>
      <c r="C492" s="20" t="s">
        <v>204</v>
      </c>
      <c r="D492" s="21">
        <v>1200112010</v>
      </c>
      <c r="E492" s="22">
        <v>360</v>
      </c>
      <c r="F492" s="16">
        <v>120000</v>
      </c>
      <c r="G492" s="16">
        <v>0</v>
      </c>
      <c r="H492" s="16">
        <v>0</v>
      </c>
      <c r="I492" s="11"/>
      <c r="J492" s="12"/>
    </row>
    <row r="493" spans="1:10" ht="15.6" outlineLevel="2" x14ac:dyDescent="0.3">
      <c r="A493" s="19" t="s">
        <v>219</v>
      </c>
      <c r="B493" s="20" t="s">
        <v>0</v>
      </c>
      <c r="C493" s="20" t="s">
        <v>220</v>
      </c>
      <c r="D493" s="21" t="s">
        <v>2</v>
      </c>
      <c r="E493" s="20" t="s">
        <v>3</v>
      </c>
      <c r="F493" s="16">
        <f>F494+F525+F503</f>
        <v>27475604.600000001</v>
      </c>
      <c r="G493" s="16">
        <f t="shared" ref="G493:H493" si="205">G494+G525+G503</f>
        <v>26229895</v>
      </c>
      <c r="H493" s="16">
        <f t="shared" si="205"/>
        <v>23921855</v>
      </c>
      <c r="I493" s="11"/>
      <c r="J493" s="12"/>
    </row>
    <row r="494" spans="1:10" ht="31.2" outlineLevel="3" x14ac:dyDescent="0.3">
      <c r="A494" s="19" t="s">
        <v>355</v>
      </c>
      <c r="B494" s="20" t="s">
        <v>0</v>
      </c>
      <c r="C494" s="20" t="s">
        <v>220</v>
      </c>
      <c r="D494" s="21" t="s">
        <v>166</v>
      </c>
      <c r="E494" s="20" t="s">
        <v>3</v>
      </c>
      <c r="F494" s="16">
        <f>F495</f>
        <v>21904818</v>
      </c>
      <c r="G494" s="16">
        <f t="shared" ref="G494:H494" si="206">G495</f>
        <v>20454920</v>
      </c>
      <c r="H494" s="16">
        <f t="shared" si="206"/>
        <v>18052270</v>
      </c>
      <c r="I494" s="11"/>
      <c r="J494" s="12"/>
    </row>
    <row r="495" spans="1:10" ht="31.2" outlineLevel="4" x14ac:dyDescent="0.3">
      <c r="A495" s="19" t="s">
        <v>221</v>
      </c>
      <c r="B495" s="20" t="s">
        <v>0</v>
      </c>
      <c r="C495" s="20" t="s">
        <v>220</v>
      </c>
      <c r="D495" s="21" t="s">
        <v>222</v>
      </c>
      <c r="E495" s="20" t="s">
        <v>3</v>
      </c>
      <c r="F495" s="16">
        <f>F496</f>
        <v>21904818</v>
      </c>
      <c r="G495" s="16">
        <f t="shared" ref="G495:H495" si="207">G496</f>
        <v>20454920</v>
      </c>
      <c r="H495" s="16">
        <f t="shared" si="207"/>
        <v>18052270</v>
      </c>
      <c r="I495" s="11"/>
      <c r="J495" s="12"/>
    </row>
    <row r="496" spans="1:10" ht="31.2" outlineLevel="5" x14ac:dyDescent="0.3">
      <c r="A496" s="19" t="s">
        <v>330</v>
      </c>
      <c r="B496" s="20" t="s">
        <v>0</v>
      </c>
      <c r="C496" s="20" t="s">
        <v>220</v>
      </c>
      <c r="D496" s="21" t="s">
        <v>223</v>
      </c>
      <c r="E496" s="20" t="s">
        <v>3</v>
      </c>
      <c r="F496" s="16">
        <f>F497+F499+F501</f>
        <v>21904818</v>
      </c>
      <c r="G496" s="16">
        <f t="shared" ref="G496:H496" si="208">G497+G499+G501</f>
        <v>20454920</v>
      </c>
      <c r="H496" s="16">
        <f t="shared" si="208"/>
        <v>18052270</v>
      </c>
      <c r="I496" s="11"/>
      <c r="J496" s="12"/>
    </row>
    <row r="497" spans="1:10" ht="46.8" outlineLevel="6" x14ac:dyDescent="0.3">
      <c r="A497" s="19" t="s">
        <v>14</v>
      </c>
      <c r="B497" s="20" t="s">
        <v>0</v>
      </c>
      <c r="C497" s="20" t="s">
        <v>220</v>
      </c>
      <c r="D497" s="21" t="s">
        <v>223</v>
      </c>
      <c r="E497" s="20" t="s">
        <v>15</v>
      </c>
      <c r="F497" s="16">
        <f>F498</f>
        <v>19693950</v>
      </c>
      <c r="G497" s="16">
        <f t="shared" ref="G497:H497" si="209">G498</f>
        <v>19595950</v>
      </c>
      <c r="H497" s="16">
        <f t="shared" si="209"/>
        <v>17085780</v>
      </c>
      <c r="I497" s="11"/>
      <c r="J497" s="12"/>
    </row>
    <row r="498" spans="1:10" ht="15.6" outlineLevel="7" x14ac:dyDescent="0.3">
      <c r="A498" s="19" t="s">
        <v>67</v>
      </c>
      <c r="B498" s="20" t="s">
        <v>0</v>
      </c>
      <c r="C498" s="20" t="s">
        <v>220</v>
      </c>
      <c r="D498" s="21" t="s">
        <v>223</v>
      </c>
      <c r="E498" s="20" t="s">
        <v>68</v>
      </c>
      <c r="F498" s="16">
        <v>19693950</v>
      </c>
      <c r="G498" s="17">
        <v>19595950</v>
      </c>
      <c r="H498" s="17">
        <v>17085780</v>
      </c>
      <c r="I498" s="11"/>
      <c r="J498" s="12"/>
    </row>
    <row r="499" spans="1:10" ht="15.6" outlineLevel="6" x14ac:dyDescent="0.3">
      <c r="A499" s="19" t="s">
        <v>20</v>
      </c>
      <c r="B499" s="20" t="s">
        <v>0</v>
      </c>
      <c r="C499" s="20" t="s">
        <v>220</v>
      </c>
      <c r="D499" s="21" t="s">
        <v>223</v>
      </c>
      <c r="E499" s="20" t="s">
        <v>21</v>
      </c>
      <c r="F499" s="16">
        <f>F500</f>
        <v>2163768</v>
      </c>
      <c r="G499" s="16">
        <f t="shared" ref="G499:H499" si="210">G500</f>
        <v>831850</v>
      </c>
      <c r="H499" s="16">
        <f t="shared" si="210"/>
        <v>935970</v>
      </c>
      <c r="I499" s="11"/>
      <c r="J499" s="12"/>
    </row>
    <row r="500" spans="1:10" ht="15.6" outlineLevel="7" x14ac:dyDescent="0.3">
      <c r="A500" s="19" t="s">
        <v>22</v>
      </c>
      <c r="B500" s="20" t="s">
        <v>0</v>
      </c>
      <c r="C500" s="20" t="s">
        <v>220</v>
      </c>
      <c r="D500" s="21" t="s">
        <v>223</v>
      </c>
      <c r="E500" s="20" t="s">
        <v>23</v>
      </c>
      <c r="F500" s="16">
        <v>2163768</v>
      </c>
      <c r="G500" s="17">
        <v>831850</v>
      </c>
      <c r="H500" s="17">
        <v>935970</v>
      </c>
      <c r="I500" s="11"/>
      <c r="J500" s="12"/>
    </row>
    <row r="501" spans="1:10" ht="15.6" outlineLevel="6" x14ac:dyDescent="0.3">
      <c r="A501" s="19" t="s">
        <v>30</v>
      </c>
      <c r="B501" s="20" t="s">
        <v>0</v>
      </c>
      <c r="C501" s="20" t="s">
        <v>220</v>
      </c>
      <c r="D501" s="21" t="s">
        <v>223</v>
      </c>
      <c r="E501" s="20" t="s">
        <v>31</v>
      </c>
      <c r="F501" s="16">
        <f>F502</f>
        <v>47100</v>
      </c>
      <c r="G501" s="16">
        <f t="shared" ref="G501:H501" si="211">G502</f>
        <v>27120</v>
      </c>
      <c r="H501" s="16">
        <f t="shared" si="211"/>
        <v>30520</v>
      </c>
      <c r="I501" s="11"/>
      <c r="J501" s="12"/>
    </row>
    <row r="502" spans="1:10" ht="15.6" outlineLevel="7" x14ac:dyDescent="0.3">
      <c r="A502" s="19" t="s">
        <v>32</v>
      </c>
      <c r="B502" s="20" t="s">
        <v>0</v>
      </c>
      <c r="C502" s="20" t="s">
        <v>220</v>
      </c>
      <c r="D502" s="21" t="s">
        <v>223</v>
      </c>
      <c r="E502" s="20" t="s">
        <v>33</v>
      </c>
      <c r="F502" s="16">
        <v>47100</v>
      </c>
      <c r="G502" s="17">
        <v>27120</v>
      </c>
      <c r="H502" s="17">
        <v>30520</v>
      </c>
      <c r="I502" s="11"/>
      <c r="J502" s="12"/>
    </row>
    <row r="503" spans="1:10" ht="31.2" outlineLevel="7" x14ac:dyDescent="0.3">
      <c r="A503" s="36" t="s">
        <v>372</v>
      </c>
      <c r="B503" s="20" t="s">
        <v>0</v>
      </c>
      <c r="C503" s="20" t="s">
        <v>220</v>
      </c>
      <c r="D503" s="21" t="s">
        <v>205</v>
      </c>
      <c r="E503" s="20" t="s">
        <v>3</v>
      </c>
      <c r="F503" s="16">
        <f>F504+F521</f>
        <v>3162930.6</v>
      </c>
      <c r="G503" s="16">
        <f>G504+G521</f>
        <v>3252130</v>
      </c>
      <c r="H503" s="16">
        <f>H504+H521</f>
        <v>3252130</v>
      </c>
      <c r="I503" s="11"/>
      <c r="J503" s="12"/>
    </row>
    <row r="504" spans="1:10" ht="31.2" outlineLevel="7" x14ac:dyDescent="0.3">
      <c r="A504" s="19" t="s">
        <v>206</v>
      </c>
      <c r="B504" s="20" t="s">
        <v>0</v>
      </c>
      <c r="C504" s="20" t="s">
        <v>220</v>
      </c>
      <c r="D504" s="21" t="s">
        <v>207</v>
      </c>
      <c r="E504" s="20" t="s">
        <v>3</v>
      </c>
      <c r="F504" s="16">
        <f>F505+F510+F513+F516</f>
        <v>2749604.68</v>
      </c>
      <c r="G504" s="16">
        <f>G505+G510+G513+G516</f>
        <v>3252130</v>
      </c>
      <c r="H504" s="16">
        <f>H505+H510+H513+H516</f>
        <v>3252130</v>
      </c>
      <c r="I504" s="11"/>
      <c r="J504" s="12"/>
    </row>
    <row r="505" spans="1:10" ht="15.6" outlineLevel="7" x14ac:dyDescent="0.3">
      <c r="A505" s="19" t="s">
        <v>208</v>
      </c>
      <c r="B505" s="20" t="s">
        <v>0</v>
      </c>
      <c r="C505" s="20" t="s">
        <v>220</v>
      </c>
      <c r="D505" s="21" t="s">
        <v>209</v>
      </c>
      <c r="E505" s="20" t="s">
        <v>3</v>
      </c>
      <c r="F505" s="16">
        <f>F506+F508</f>
        <v>916780.92999999993</v>
      </c>
      <c r="G505" s="16">
        <f>G506+G508</f>
        <v>0</v>
      </c>
      <c r="H505" s="16">
        <f>H506+H508</f>
        <v>0</v>
      </c>
      <c r="I505" s="11"/>
      <c r="J505" s="12"/>
    </row>
    <row r="506" spans="1:10" ht="46.8" outlineLevel="7" x14ac:dyDescent="0.3">
      <c r="A506" s="19" t="s">
        <v>14</v>
      </c>
      <c r="B506" s="20" t="s">
        <v>0</v>
      </c>
      <c r="C506" s="20" t="s">
        <v>220</v>
      </c>
      <c r="D506" s="21" t="s">
        <v>209</v>
      </c>
      <c r="E506" s="20" t="s">
        <v>15</v>
      </c>
      <c r="F506" s="16">
        <f>F507</f>
        <v>699763.57</v>
      </c>
      <c r="G506" s="16">
        <f>G507</f>
        <v>0</v>
      </c>
      <c r="H506" s="16">
        <f>H507</f>
        <v>0</v>
      </c>
      <c r="I506" s="11"/>
      <c r="J506" s="12"/>
    </row>
    <row r="507" spans="1:10" ht="15.6" outlineLevel="7" x14ac:dyDescent="0.3">
      <c r="A507" s="19" t="s">
        <v>67</v>
      </c>
      <c r="B507" s="20" t="s">
        <v>0</v>
      </c>
      <c r="C507" s="20" t="s">
        <v>220</v>
      </c>
      <c r="D507" s="21" t="s">
        <v>209</v>
      </c>
      <c r="E507" s="20" t="s">
        <v>68</v>
      </c>
      <c r="F507" s="16">
        <v>699763.57</v>
      </c>
      <c r="G507" s="17">
        <v>0</v>
      </c>
      <c r="H507" s="17">
        <v>0</v>
      </c>
      <c r="I507" s="11"/>
      <c r="J507" s="12"/>
    </row>
    <row r="508" spans="1:10" ht="15.6" outlineLevel="7" x14ac:dyDescent="0.3">
      <c r="A508" s="19" t="s">
        <v>20</v>
      </c>
      <c r="B508" s="20" t="s">
        <v>0</v>
      </c>
      <c r="C508" s="20" t="s">
        <v>220</v>
      </c>
      <c r="D508" s="21" t="s">
        <v>209</v>
      </c>
      <c r="E508" s="20" t="s">
        <v>21</v>
      </c>
      <c r="F508" s="16">
        <f>F509</f>
        <v>217017.36</v>
      </c>
      <c r="G508" s="16">
        <f>G509</f>
        <v>0</v>
      </c>
      <c r="H508" s="16">
        <f>H509</f>
        <v>0</v>
      </c>
      <c r="I508" s="11"/>
      <c r="J508" s="12"/>
    </row>
    <row r="509" spans="1:10" ht="15.6" outlineLevel="7" x14ac:dyDescent="0.3">
      <c r="A509" s="19" t="s">
        <v>22</v>
      </c>
      <c r="B509" s="20" t="s">
        <v>0</v>
      </c>
      <c r="C509" s="20" t="s">
        <v>220</v>
      </c>
      <c r="D509" s="21" t="s">
        <v>209</v>
      </c>
      <c r="E509" s="20" t="s">
        <v>23</v>
      </c>
      <c r="F509" s="16">
        <v>217017.36</v>
      </c>
      <c r="G509" s="17">
        <v>0</v>
      </c>
      <c r="H509" s="17">
        <v>0</v>
      </c>
      <c r="I509" s="11"/>
      <c r="J509" s="12"/>
    </row>
    <row r="510" spans="1:10" ht="31.2" outlineLevel="7" x14ac:dyDescent="0.3">
      <c r="A510" s="19" t="s">
        <v>210</v>
      </c>
      <c r="B510" s="20" t="s">
        <v>0</v>
      </c>
      <c r="C510" s="20" t="s">
        <v>220</v>
      </c>
      <c r="D510" s="21" t="s">
        <v>211</v>
      </c>
      <c r="E510" s="20" t="s">
        <v>3</v>
      </c>
      <c r="F510" s="16">
        <f t="shared" ref="F510:H511" si="212">F511</f>
        <v>98993.15</v>
      </c>
      <c r="G510" s="16">
        <f t="shared" si="212"/>
        <v>0</v>
      </c>
      <c r="H510" s="16">
        <f t="shared" si="212"/>
        <v>0</v>
      </c>
      <c r="I510" s="11"/>
      <c r="J510" s="12"/>
    </row>
    <row r="511" spans="1:10" ht="15.6" outlineLevel="7" x14ac:dyDescent="0.3">
      <c r="A511" s="19" t="s">
        <v>20</v>
      </c>
      <c r="B511" s="20" t="s">
        <v>0</v>
      </c>
      <c r="C511" s="20" t="s">
        <v>220</v>
      </c>
      <c r="D511" s="21" t="s">
        <v>211</v>
      </c>
      <c r="E511" s="20" t="s">
        <v>21</v>
      </c>
      <c r="F511" s="16">
        <f t="shared" si="212"/>
        <v>98993.15</v>
      </c>
      <c r="G511" s="16">
        <f t="shared" si="212"/>
        <v>0</v>
      </c>
      <c r="H511" s="16">
        <f t="shared" si="212"/>
        <v>0</v>
      </c>
      <c r="I511" s="11"/>
      <c r="J511" s="12"/>
    </row>
    <row r="512" spans="1:10" ht="15.6" outlineLevel="7" x14ac:dyDescent="0.3">
      <c r="A512" s="19" t="s">
        <v>22</v>
      </c>
      <c r="B512" s="20" t="s">
        <v>0</v>
      </c>
      <c r="C512" s="20" t="s">
        <v>220</v>
      </c>
      <c r="D512" s="21" t="s">
        <v>211</v>
      </c>
      <c r="E512" s="20" t="s">
        <v>23</v>
      </c>
      <c r="F512" s="16">
        <v>98993.15</v>
      </c>
      <c r="G512" s="17">
        <v>0</v>
      </c>
      <c r="H512" s="17">
        <v>0</v>
      </c>
      <c r="I512" s="11"/>
      <c r="J512" s="12"/>
    </row>
    <row r="513" spans="1:10" ht="15.6" outlineLevel="7" x14ac:dyDescent="0.3">
      <c r="A513" s="19" t="s">
        <v>212</v>
      </c>
      <c r="B513" s="20" t="s">
        <v>0</v>
      </c>
      <c r="C513" s="20" t="s">
        <v>220</v>
      </c>
      <c r="D513" s="21" t="s">
        <v>213</v>
      </c>
      <c r="E513" s="20" t="s">
        <v>3</v>
      </c>
      <c r="F513" s="16">
        <f t="shared" ref="F513:H514" si="213">F514</f>
        <v>270900</v>
      </c>
      <c r="G513" s="16">
        <f t="shared" si="213"/>
        <v>0</v>
      </c>
      <c r="H513" s="16">
        <f t="shared" si="213"/>
        <v>0</v>
      </c>
      <c r="I513" s="11"/>
      <c r="J513" s="12"/>
    </row>
    <row r="514" spans="1:10" ht="15.6" outlineLevel="7" x14ac:dyDescent="0.3">
      <c r="A514" s="19" t="s">
        <v>20</v>
      </c>
      <c r="B514" s="20" t="s">
        <v>0</v>
      </c>
      <c r="C514" s="20" t="s">
        <v>220</v>
      </c>
      <c r="D514" s="21" t="s">
        <v>213</v>
      </c>
      <c r="E514" s="20" t="s">
        <v>21</v>
      </c>
      <c r="F514" s="16">
        <f t="shared" si="213"/>
        <v>270900</v>
      </c>
      <c r="G514" s="16">
        <f t="shared" si="213"/>
        <v>0</v>
      </c>
      <c r="H514" s="16">
        <f t="shared" si="213"/>
        <v>0</v>
      </c>
      <c r="I514" s="11"/>
      <c r="J514" s="12"/>
    </row>
    <row r="515" spans="1:10" ht="15.6" outlineLevel="7" x14ac:dyDescent="0.3">
      <c r="A515" s="19" t="s">
        <v>22</v>
      </c>
      <c r="B515" s="20" t="s">
        <v>0</v>
      </c>
      <c r="C515" s="20" t="s">
        <v>220</v>
      </c>
      <c r="D515" s="21" t="s">
        <v>213</v>
      </c>
      <c r="E515" s="20" t="s">
        <v>23</v>
      </c>
      <c r="F515" s="16">
        <v>270900</v>
      </c>
      <c r="G515" s="17">
        <v>0</v>
      </c>
      <c r="H515" s="17">
        <v>0</v>
      </c>
      <c r="I515" s="11"/>
      <c r="J515" s="12"/>
    </row>
    <row r="516" spans="1:10" ht="78" outlineLevel="7" x14ac:dyDescent="0.3">
      <c r="A516" s="19" t="s">
        <v>329</v>
      </c>
      <c r="B516" s="20" t="s">
        <v>0</v>
      </c>
      <c r="C516" s="20" t="s">
        <v>220</v>
      </c>
      <c r="D516" s="21" t="s">
        <v>214</v>
      </c>
      <c r="E516" s="20" t="s">
        <v>3</v>
      </c>
      <c r="F516" s="16">
        <f>F517+F519</f>
        <v>1462930.6</v>
      </c>
      <c r="G516" s="16">
        <f>G517+G519</f>
        <v>3252130</v>
      </c>
      <c r="H516" s="16">
        <f>H517+H519</f>
        <v>3252130</v>
      </c>
      <c r="I516" s="11"/>
      <c r="J516" s="12"/>
    </row>
    <row r="517" spans="1:10" ht="15.6" outlineLevel="7" x14ac:dyDescent="0.3">
      <c r="A517" s="19" t="s">
        <v>20</v>
      </c>
      <c r="B517" s="20" t="s">
        <v>0</v>
      </c>
      <c r="C517" s="20" t="s">
        <v>220</v>
      </c>
      <c r="D517" s="21" t="s">
        <v>214</v>
      </c>
      <c r="E517" s="20" t="s">
        <v>21</v>
      </c>
      <c r="F517" s="16">
        <f>F518</f>
        <v>995928.15</v>
      </c>
      <c r="G517" s="16">
        <f>G518</f>
        <v>995928.15</v>
      </c>
      <c r="H517" s="16">
        <f>H518</f>
        <v>995928.15</v>
      </c>
      <c r="I517" s="11"/>
      <c r="J517" s="12"/>
    </row>
    <row r="518" spans="1:10" ht="15.6" outlineLevel="7" x14ac:dyDescent="0.3">
      <c r="A518" s="19" t="s">
        <v>22</v>
      </c>
      <c r="B518" s="20" t="s">
        <v>0</v>
      </c>
      <c r="C518" s="20" t="s">
        <v>220</v>
      </c>
      <c r="D518" s="21" t="s">
        <v>214</v>
      </c>
      <c r="E518" s="20" t="s">
        <v>23</v>
      </c>
      <c r="F518" s="16">
        <v>995928.15</v>
      </c>
      <c r="G518" s="17">
        <v>995928.15</v>
      </c>
      <c r="H518" s="17">
        <v>995928.15</v>
      </c>
      <c r="I518" s="11"/>
      <c r="J518" s="12"/>
    </row>
    <row r="519" spans="1:10" ht="15.6" outlineLevel="7" x14ac:dyDescent="0.3">
      <c r="A519" s="19" t="s">
        <v>26</v>
      </c>
      <c r="B519" s="20" t="s">
        <v>0</v>
      </c>
      <c r="C519" s="20" t="s">
        <v>220</v>
      </c>
      <c r="D519" s="21" t="s">
        <v>214</v>
      </c>
      <c r="E519" s="20" t="s">
        <v>27</v>
      </c>
      <c r="F519" s="16">
        <f>F520</f>
        <v>467002.45</v>
      </c>
      <c r="G519" s="16">
        <f>G520</f>
        <v>2256201.85</v>
      </c>
      <c r="H519" s="16">
        <f>H520</f>
        <v>2256201.85</v>
      </c>
      <c r="I519" s="11"/>
      <c r="J519" s="12"/>
    </row>
    <row r="520" spans="1:10" ht="31.2" outlineLevel="7" x14ac:dyDescent="0.3">
      <c r="A520" s="19" t="s">
        <v>28</v>
      </c>
      <c r="B520" s="20" t="s">
        <v>0</v>
      </c>
      <c r="C520" s="20" t="s">
        <v>220</v>
      </c>
      <c r="D520" s="21" t="s">
        <v>214</v>
      </c>
      <c r="E520" s="20" t="s">
        <v>29</v>
      </c>
      <c r="F520" s="16">
        <v>467002.45</v>
      </c>
      <c r="G520" s="17">
        <v>2256201.85</v>
      </c>
      <c r="H520" s="17">
        <v>2256201.85</v>
      </c>
      <c r="I520" s="11"/>
      <c r="J520" s="12"/>
    </row>
    <row r="521" spans="1:10" ht="15.6" outlineLevel="7" x14ac:dyDescent="0.3">
      <c r="A521" s="19" t="s">
        <v>215</v>
      </c>
      <c r="B521" s="20" t="s">
        <v>0</v>
      </c>
      <c r="C521" s="20" t="s">
        <v>220</v>
      </c>
      <c r="D521" s="21" t="s">
        <v>216</v>
      </c>
      <c r="E521" s="20" t="s">
        <v>3</v>
      </c>
      <c r="F521" s="16">
        <f t="shared" ref="F521:H523" si="214">F522</f>
        <v>413325.92</v>
      </c>
      <c r="G521" s="16">
        <f t="shared" si="214"/>
        <v>0</v>
      </c>
      <c r="H521" s="16">
        <f t="shared" si="214"/>
        <v>0</v>
      </c>
      <c r="I521" s="11"/>
      <c r="J521" s="12"/>
    </row>
    <row r="522" spans="1:10" ht="15.6" outlineLevel="7" x14ac:dyDescent="0.3">
      <c r="A522" s="19" t="s">
        <v>217</v>
      </c>
      <c r="B522" s="20" t="s">
        <v>0</v>
      </c>
      <c r="C522" s="20" t="s">
        <v>220</v>
      </c>
      <c r="D522" s="21" t="s">
        <v>218</v>
      </c>
      <c r="E522" s="20" t="s">
        <v>3</v>
      </c>
      <c r="F522" s="16">
        <f t="shared" si="214"/>
        <v>413325.92</v>
      </c>
      <c r="G522" s="16">
        <f t="shared" si="214"/>
        <v>0</v>
      </c>
      <c r="H522" s="16">
        <f t="shared" si="214"/>
        <v>0</v>
      </c>
      <c r="I522" s="11"/>
      <c r="J522" s="12"/>
    </row>
    <row r="523" spans="1:10" ht="46.8" outlineLevel="7" x14ac:dyDescent="0.3">
      <c r="A523" s="19" t="s">
        <v>14</v>
      </c>
      <c r="B523" s="20" t="s">
        <v>0</v>
      </c>
      <c r="C523" s="20" t="s">
        <v>220</v>
      </c>
      <c r="D523" s="21" t="s">
        <v>218</v>
      </c>
      <c r="E523" s="20" t="s">
        <v>15</v>
      </c>
      <c r="F523" s="16">
        <f t="shared" si="214"/>
        <v>413325.92</v>
      </c>
      <c r="G523" s="16">
        <f t="shared" si="214"/>
        <v>0</v>
      </c>
      <c r="H523" s="16">
        <f t="shared" si="214"/>
        <v>0</v>
      </c>
      <c r="I523" s="11"/>
      <c r="J523" s="12"/>
    </row>
    <row r="524" spans="1:10" ht="15.6" outlineLevel="7" x14ac:dyDescent="0.3">
      <c r="A524" s="19" t="s">
        <v>67</v>
      </c>
      <c r="B524" s="20" t="s">
        <v>0</v>
      </c>
      <c r="C524" s="20" t="s">
        <v>220</v>
      </c>
      <c r="D524" s="21" t="s">
        <v>218</v>
      </c>
      <c r="E524" s="20" t="s">
        <v>68</v>
      </c>
      <c r="F524" s="16">
        <v>413325.92</v>
      </c>
      <c r="G524" s="17">
        <v>0</v>
      </c>
      <c r="H524" s="17">
        <v>0</v>
      </c>
      <c r="I524" s="11"/>
      <c r="J524" s="12"/>
    </row>
    <row r="525" spans="1:10" ht="15.6" outlineLevel="3" x14ac:dyDescent="0.3">
      <c r="A525" s="19" t="s">
        <v>8</v>
      </c>
      <c r="B525" s="20" t="s">
        <v>0</v>
      </c>
      <c r="C525" s="20" t="s">
        <v>220</v>
      </c>
      <c r="D525" s="21" t="s">
        <v>9</v>
      </c>
      <c r="E525" s="20" t="s">
        <v>3</v>
      </c>
      <c r="F525" s="16">
        <f>F526</f>
        <v>2407856</v>
      </c>
      <c r="G525" s="16">
        <f t="shared" ref="G525:H525" si="215">G526</f>
        <v>2522845</v>
      </c>
      <c r="H525" s="16">
        <f t="shared" si="215"/>
        <v>2617455</v>
      </c>
      <c r="I525" s="11"/>
      <c r="J525" s="12"/>
    </row>
    <row r="526" spans="1:10" ht="23.25" customHeight="1" outlineLevel="4" x14ac:dyDescent="0.3">
      <c r="A526" s="19" t="s">
        <v>10</v>
      </c>
      <c r="B526" s="20" t="s">
        <v>0</v>
      </c>
      <c r="C526" s="20" t="s">
        <v>220</v>
      </c>
      <c r="D526" s="21" t="s">
        <v>11</v>
      </c>
      <c r="E526" s="20" t="s">
        <v>3</v>
      </c>
      <c r="F526" s="16">
        <f>F527</f>
        <v>2407856</v>
      </c>
      <c r="G526" s="16">
        <f t="shared" ref="G526:H526" si="216">G527</f>
        <v>2522845</v>
      </c>
      <c r="H526" s="16">
        <f t="shared" si="216"/>
        <v>2617455</v>
      </c>
      <c r="I526" s="11"/>
      <c r="J526" s="12"/>
    </row>
    <row r="527" spans="1:10" ht="31.2" outlineLevel="5" x14ac:dyDescent="0.3">
      <c r="A527" s="19" t="s">
        <v>224</v>
      </c>
      <c r="B527" s="20" t="s">
        <v>0</v>
      </c>
      <c r="C527" s="20" t="s">
        <v>220</v>
      </c>
      <c r="D527" s="21" t="s">
        <v>225</v>
      </c>
      <c r="E527" s="20" t="s">
        <v>3</v>
      </c>
      <c r="F527" s="16">
        <f>F528+F530</f>
        <v>2407856</v>
      </c>
      <c r="G527" s="16">
        <f t="shared" ref="G527:H527" si="217">G528+G530</f>
        <v>2522845</v>
      </c>
      <c r="H527" s="16">
        <f t="shared" si="217"/>
        <v>2617455</v>
      </c>
      <c r="I527" s="11"/>
      <c r="J527" s="12"/>
    </row>
    <row r="528" spans="1:10" ht="46.8" outlineLevel="6" x14ac:dyDescent="0.3">
      <c r="A528" s="19" t="s">
        <v>14</v>
      </c>
      <c r="B528" s="20" t="s">
        <v>0</v>
      </c>
      <c r="C528" s="20" t="s">
        <v>220</v>
      </c>
      <c r="D528" s="21" t="s">
        <v>225</v>
      </c>
      <c r="E528" s="20" t="s">
        <v>15</v>
      </c>
      <c r="F528" s="16">
        <f>F529</f>
        <v>2157856</v>
      </c>
      <c r="G528" s="16">
        <f t="shared" ref="G528:H528" si="218">G529</f>
        <v>2272845</v>
      </c>
      <c r="H528" s="16">
        <f t="shared" si="218"/>
        <v>2367455</v>
      </c>
      <c r="I528" s="11"/>
      <c r="J528" s="12"/>
    </row>
    <row r="529" spans="1:10" ht="15.6" outlineLevel="7" x14ac:dyDescent="0.3">
      <c r="A529" s="19" t="s">
        <v>16</v>
      </c>
      <c r="B529" s="20" t="s">
        <v>0</v>
      </c>
      <c r="C529" s="20" t="s">
        <v>220</v>
      </c>
      <c r="D529" s="21" t="s">
        <v>225</v>
      </c>
      <c r="E529" s="20" t="s">
        <v>17</v>
      </c>
      <c r="F529" s="16">
        <v>2157856</v>
      </c>
      <c r="G529" s="17">
        <v>2272845</v>
      </c>
      <c r="H529" s="17">
        <v>2367455</v>
      </c>
      <c r="I529" s="11"/>
      <c r="J529" s="12"/>
    </row>
    <row r="530" spans="1:10" ht="15.6" outlineLevel="6" x14ac:dyDescent="0.3">
      <c r="A530" s="19" t="s">
        <v>20</v>
      </c>
      <c r="B530" s="20" t="s">
        <v>0</v>
      </c>
      <c r="C530" s="20" t="s">
        <v>220</v>
      </c>
      <c r="D530" s="21" t="s">
        <v>225</v>
      </c>
      <c r="E530" s="20" t="s">
        <v>21</v>
      </c>
      <c r="F530" s="16">
        <f>F531</f>
        <v>250000</v>
      </c>
      <c r="G530" s="16">
        <f t="shared" ref="G530:H530" si="219">G531</f>
        <v>250000</v>
      </c>
      <c r="H530" s="16">
        <f t="shared" si="219"/>
        <v>250000</v>
      </c>
      <c r="I530" s="11"/>
      <c r="J530" s="12"/>
    </row>
    <row r="531" spans="1:10" ht="15.6" outlineLevel="7" x14ac:dyDescent="0.3">
      <c r="A531" s="19" t="s">
        <v>22</v>
      </c>
      <c r="B531" s="20" t="s">
        <v>0</v>
      </c>
      <c r="C531" s="20" t="s">
        <v>220</v>
      </c>
      <c r="D531" s="21" t="s">
        <v>225</v>
      </c>
      <c r="E531" s="20" t="s">
        <v>23</v>
      </c>
      <c r="F531" s="16">
        <v>250000</v>
      </c>
      <c r="G531" s="17">
        <v>250000</v>
      </c>
      <c r="H531" s="17">
        <v>250000</v>
      </c>
      <c r="I531" s="11"/>
      <c r="J531" s="12"/>
    </row>
    <row r="532" spans="1:10" ht="15.6" outlineLevel="1" x14ac:dyDescent="0.3">
      <c r="A532" s="19" t="s">
        <v>226</v>
      </c>
      <c r="B532" s="20" t="s">
        <v>0</v>
      </c>
      <c r="C532" s="20" t="s">
        <v>227</v>
      </c>
      <c r="D532" s="21" t="s">
        <v>2</v>
      </c>
      <c r="E532" s="20" t="s">
        <v>3</v>
      </c>
      <c r="F532" s="16">
        <f>F533</f>
        <v>34889208.700000003</v>
      </c>
      <c r="G532" s="16">
        <f t="shared" ref="G532:H532" si="220">G533</f>
        <v>22303227.02</v>
      </c>
      <c r="H532" s="16">
        <f t="shared" si="220"/>
        <v>19831332.02</v>
      </c>
      <c r="I532" s="11"/>
      <c r="J532" s="12"/>
    </row>
    <row r="533" spans="1:10" ht="15.6" outlineLevel="2" x14ac:dyDescent="0.3">
      <c r="A533" s="19" t="s">
        <v>228</v>
      </c>
      <c r="B533" s="20" t="s">
        <v>0</v>
      </c>
      <c r="C533" s="20" t="s">
        <v>229</v>
      </c>
      <c r="D533" s="21" t="s">
        <v>2</v>
      </c>
      <c r="E533" s="20" t="s">
        <v>3</v>
      </c>
      <c r="F533" s="16">
        <f>F534</f>
        <v>34889208.700000003</v>
      </c>
      <c r="G533" s="16">
        <f t="shared" ref="G533:H533" si="221">G534</f>
        <v>22303227.02</v>
      </c>
      <c r="H533" s="16">
        <f t="shared" si="221"/>
        <v>19831332.02</v>
      </c>
      <c r="I533" s="11"/>
      <c r="J533" s="12"/>
    </row>
    <row r="534" spans="1:10" ht="31.2" outlineLevel="3" x14ac:dyDescent="0.3">
      <c r="A534" s="19" t="s">
        <v>198</v>
      </c>
      <c r="B534" s="20" t="s">
        <v>0</v>
      </c>
      <c r="C534" s="20" t="s">
        <v>229</v>
      </c>
      <c r="D534" s="21" t="s">
        <v>199</v>
      </c>
      <c r="E534" s="20" t="s">
        <v>3</v>
      </c>
      <c r="F534" s="16">
        <f>F535+F539+F553+F568+F577+F543+F564</f>
        <v>34889208.700000003</v>
      </c>
      <c r="G534" s="16">
        <f>G535+G539+G553+G568+G577+G543</f>
        <v>22303227.02</v>
      </c>
      <c r="H534" s="16">
        <f>H535+H539+H553+H568+H577+H543</f>
        <v>19831332.02</v>
      </c>
      <c r="I534" s="11"/>
      <c r="J534" s="12"/>
    </row>
    <row r="535" spans="1:10" ht="31.2" outlineLevel="4" x14ac:dyDescent="0.3">
      <c r="A535" s="19" t="s">
        <v>230</v>
      </c>
      <c r="B535" s="20" t="s">
        <v>0</v>
      </c>
      <c r="C535" s="20" t="s">
        <v>229</v>
      </c>
      <c r="D535" s="21" t="s">
        <v>231</v>
      </c>
      <c r="E535" s="20" t="s">
        <v>3</v>
      </c>
      <c r="F535" s="16">
        <f>F536</f>
        <v>200000</v>
      </c>
      <c r="G535" s="16">
        <f t="shared" ref="G535:H536" si="222">G536</f>
        <v>0</v>
      </c>
      <c r="H535" s="16">
        <f t="shared" si="222"/>
        <v>0</v>
      </c>
      <c r="I535" s="11"/>
      <c r="J535" s="12"/>
    </row>
    <row r="536" spans="1:10" ht="24.75" customHeight="1" outlineLevel="5" x14ac:dyDescent="0.3">
      <c r="A536" s="19" t="s">
        <v>232</v>
      </c>
      <c r="B536" s="20" t="s">
        <v>0</v>
      </c>
      <c r="C536" s="20" t="s">
        <v>229</v>
      </c>
      <c r="D536" s="21">
        <v>5600108010</v>
      </c>
      <c r="E536" s="20" t="s">
        <v>3</v>
      </c>
      <c r="F536" s="16">
        <f>F537</f>
        <v>200000</v>
      </c>
      <c r="G536" s="16">
        <f t="shared" si="222"/>
        <v>0</v>
      </c>
      <c r="H536" s="16">
        <f t="shared" si="222"/>
        <v>0</v>
      </c>
      <c r="I536" s="11"/>
      <c r="J536" s="12"/>
    </row>
    <row r="537" spans="1:10" ht="15.6" outlineLevel="6" x14ac:dyDescent="0.3">
      <c r="A537" s="19" t="s">
        <v>20</v>
      </c>
      <c r="B537" s="20" t="s">
        <v>0</v>
      </c>
      <c r="C537" s="20" t="s">
        <v>229</v>
      </c>
      <c r="D537" s="21" t="s">
        <v>233</v>
      </c>
      <c r="E537" s="20" t="s">
        <v>21</v>
      </c>
      <c r="F537" s="16">
        <f>F538</f>
        <v>200000</v>
      </c>
      <c r="G537" s="16">
        <f t="shared" ref="G537:H537" si="223">G538</f>
        <v>0</v>
      </c>
      <c r="H537" s="16">
        <f t="shared" si="223"/>
        <v>0</v>
      </c>
      <c r="I537" s="11"/>
      <c r="J537" s="12"/>
    </row>
    <row r="538" spans="1:10" ht="15.6" outlineLevel="7" x14ac:dyDescent="0.3">
      <c r="A538" s="19" t="s">
        <v>22</v>
      </c>
      <c r="B538" s="20" t="s">
        <v>0</v>
      </c>
      <c r="C538" s="20" t="s">
        <v>229</v>
      </c>
      <c r="D538" s="21" t="s">
        <v>233</v>
      </c>
      <c r="E538" s="20" t="s">
        <v>23</v>
      </c>
      <c r="F538" s="16">
        <v>200000</v>
      </c>
      <c r="G538" s="17">
        <v>0</v>
      </c>
      <c r="H538" s="17">
        <v>0</v>
      </c>
      <c r="I538" s="11"/>
      <c r="J538" s="12"/>
    </row>
    <row r="539" spans="1:10" ht="39.6" customHeight="1" outlineLevel="4" x14ac:dyDescent="0.3">
      <c r="A539" s="19" t="s">
        <v>234</v>
      </c>
      <c r="B539" s="20" t="s">
        <v>0</v>
      </c>
      <c r="C539" s="20" t="s">
        <v>229</v>
      </c>
      <c r="D539" s="21" t="s">
        <v>235</v>
      </c>
      <c r="E539" s="20" t="s">
        <v>3</v>
      </c>
      <c r="F539" s="16">
        <f>F540</f>
        <v>400000</v>
      </c>
      <c r="G539" s="16">
        <f t="shared" ref="G539:H540" si="224">G540</f>
        <v>0</v>
      </c>
      <c r="H539" s="16">
        <f t="shared" si="224"/>
        <v>0</v>
      </c>
      <c r="I539" s="11"/>
      <c r="J539" s="12"/>
    </row>
    <row r="540" spans="1:10" ht="31.2" outlineLevel="5" x14ac:dyDescent="0.3">
      <c r="A540" s="19" t="s">
        <v>236</v>
      </c>
      <c r="B540" s="20" t="s">
        <v>0</v>
      </c>
      <c r="C540" s="20" t="s">
        <v>229</v>
      </c>
      <c r="D540" s="21" t="s">
        <v>237</v>
      </c>
      <c r="E540" s="20" t="s">
        <v>3</v>
      </c>
      <c r="F540" s="16">
        <f>F541</f>
        <v>400000</v>
      </c>
      <c r="G540" s="16">
        <f t="shared" si="224"/>
        <v>0</v>
      </c>
      <c r="H540" s="16">
        <f t="shared" si="224"/>
        <v>0</v>
      </c>
      <c r="I540" s="11"/>
      <c r="J540" s="12"/>
    </row>
    <row r="541" spans="1:10" ht="15.6" outlineLevel="6" x14ac:dyDescent="0.3">
      <c r="A541" s="19" t="s">
        <v>20</v>
      </c>
      <c r="B541" s="20" t="s">
        <v>0</v>
      </c>
      <c r="C541" s="20" t="s">
        <v>229</v>
      </c>
      <c r="D541" s="21" t="s">
        <v>237</v>
      </c>
      <c r="E541" s="20" t="s">
        <v>21</v>
      </c>
      <c r="F541" s="16">
        <f>F542</f>
        <v>400000</v>
      </c>
      <c r="G541" s="16">
        <f t="shared" ref="G541:H541" si="225">G542</f>
        <v>0</v>
      </c>
      <c r="H541" s="16">
        <f t="shared" si="225"/>
        <v>0</v>
      </c>
      <c r="I541" s="11"/>
      <c r="J541" s="12"/>
    </row>
    <row r="542" spans="1:10" ht="15.6" outlineLevel="7" x14ac:dyDescent="0.3">
      <c r="A542" s="19" t="s">
        <v>22</v>
      </c>
      <c r="B542" s="20" t="s">
        <v>0</v>
      </c>
      <c r="C542" s="20" t="s">
        <v>229</v>
      </c>
      <c r="D542" s="21" t="s">
        <v>237</v>
      </c>
      <c r="E542" s="20" t="s">
        <v>23</v>
      </c>
      <c r="F542" s="16">
        <v>400000</v>
      </c>
      <c r="G542" s="17">
        <v>0</v>
      </c>
      <c r="H542" s="17">
        <v>0</v>
      </c>
      <c r="I542" s="11"/>
      <c r="J542" s="12"/>
    </row>
    <row r="543" spans="1:10" ht="21" customHeight="1" outlineLevel="7" x14ac:dyDescent="0.3">
      <c r="A543" s="19" t="s">
        <v>442</v>
      </c>
      <c r="B543" s="20" t="s">
        <v>0</v>
      </c>
      <c r="C543" s="20" t="s">
        <v>229</v>
      </c>
      <c r="D543" s="21" t="s">
        <v>443</v>
      </c>
      <c r="E543" s="20" t="s">
        <v>3</v>
      </c>
      <c r="F543" s="16">
        <f>F544+F547+F550</f>
        <v>4130763.11</v>
      </c>
      <c r="G543" s="16">
        <f t="shared" ref="G543:H543" si="226">G544+G547+G550</f>
        <v>169702.02</v>
      </c>
      <c r="H543" s="16">
        <f t="shared" si="226"/>
        <v>169702.02</v>
      </c>
      <c r="I543" s="11"/>
      <c r="J543" s="12"/>
    </row>
    <row r="544" spans="1:10" ht="31.2" outlineLevel="5" x14ac:dyDescent="0.3">
      <c r="A544" s="19" t="s">
        <v>405</v>
      </c>
      <c r="B544" s="20" t="s">
        <v>0</v>
      </c>
      <c r="C544" s="20" t="s">
        <v>229</v>
      </c>
      <c r="D544" s="21" t="s">
        <v>238</v>
      </c>
      <c r="E544" s="20" t="s">
        <v>3</v>
      </c>
      <c r="F544" s="16">
        <f>F545</f>
        <v>168005</v>
      </c>
      <c r="G544" s="16">
        <f t="shared" ref="G544:H544" si="227">G545</f>
        <v>168005</v>
      </c>
      <c r="H544" s="16">
        <f t="shared" si="227"/>
        <v>168005</v>
      </c>
      <c r="I544" s="11"/>
      <c r="J544" s="12"/>
    </row>
    <row r="545" spans="1:10" ht="15.6" outlineLevel="6" x14ac:dyDescent="0.3">
      <c r="A545" s="19" t="s">
        <v>20</v>
      </c>
      <c r="B545" s="20" t="s">
        <v>0</v>
      </c>
      <c r="C545" s="20" t="s">
        <v>229</v>
      </c>
      <c r="D545" s="21" t="s">
        <v>238</v>
      </c>
      <c r="E545" s="20" t="s">
        <v>21</v>
      </c>
      <c r="F545" s="16">
        <f>F546</f>
        <v>168005</v>
      </c>
      <c r="G545" s="16">
        <f t="shared" ref="G545:H545" si="228">G546</f>
        <v>168005</v>
      </c>
      <c r="H545" s="16">
        <f t="shared" si="228"/>
        <v>168005</v>
      </c>
      <c r="I545" s="11"/>
      <c r="J545" s="12"/>
    </row>
    <row r="546" spans="1:10" ht="15.6" outlineLevel="7" x14ac:dyDescent="0.3">
      <c r="A546" s="19" t="s">
        <v>22</v>
      </c>
      <c r="B546" s="20" t="s">
        <v>0</v>
      </c>
      <c r="C546" s="20" t="s">
        <v>229</v>
      </c>
      <c r="D546" s="21" t="s">
        <v>238</v>
      </c>
      <c r="E546" s="20" t="s">
        <v>23</v>
      </c>
      <c r="F546" s="16">
        <v>168005</v>
      </c>
      <c r="G546" s="17">
        <v>168005</v>
      </c>
      <c r="H546" s="17">
        <v>168005</v>
      </c>
      <c r="I546" s="11"/>
      <c r="J546" s="12"/>
    </row>
    <row r="547" spans="1:10" ht="51.75" customHeight="1" outlineLevel="5" x14ac:dyDescent="0.3">
      <c r="A547" s="19" t="s">
        <v>454</v>
      </c>
      <c r="B547" s="20" t="s">
        <v>0</v>
      </c>
      <c r="C547" s="20" t="s">
        <v>229</v>
      </c>
      <c r="D547" s="21" t="s">
        <v>239</v>
      </c>
      <c r="E547" s="20" t="s">
        <v>3</v>
      </c>
      <c r="F547" s="16">
        <f>F548</f>
        <v>3961061.09</v>
      </c>
      <c r="G547" s="16">
        <f t="shared" ref="G547:H547" si="229">G548</f>
        <v>0</v>
      </c>
      <c r="H547" s="16">
        <f t="shared" si="229"/>
        <v>0</v>
      </c>
      <c r="I547" s="11"/>
      <c r="J547" s="12"/>
    </row>
    <row r="548" spans="1:10" ht="15.6" outlineLevel="6" x14ac:dyDescent="0.3">
      <c r="A548" s="19" t="s">
        <v>20</v>
      </c>
      <c r="B548" s="20" t="s">
        <v>0</v>
      </c>
      <c r="C548" s="20" t="s">
        <v>229</v>
      </c>
      <c r="D548" s="21" t="s">
        <v>239</v>
      </c>
      <c r="E548" s="20" t="s">
        <v>21</v>
      </c>
      <c r="F548" s="16">
        <f>F549</f>
        <v>3961061.09</v>
      </c>
      <c r="G548" s="16">
        <f t="shared" ref="G548:H548" si="230">G549</f>
        <v>0</v>
      </c>
      <c r="H548" s="16">
        <f t="shared" si="230"/>
        <v>0</v>
      </c>
      <c r="I548" s="11"/>
      <c r="J548" s="12"/>
    </row>
    <row r="549" spans="1:10" ht="15.6" outlineLevel="7" x14ac:dyDescent="0.3">
      <c r="A549" s="19" t="s">
        <v>22</v>
      </c>
      <c r="B549" s="20" t="s">
        <v>0</v>
      </c>
      <c r="C549" s="20" t="s">
        <v>229</v>
      </c>
      <c r="D549" s="21" t="s">
        <v>239</v>
      </c>
      <c r="E549" s="20" t="s">
        <v>23</v>
      </c>
      <c r="F549" s="16">
        <v>3961061.09</v>
      </c>
      <c r="G549" s="17">
        <v>0</v>
      </c>
      <c r="H549" s="17">
        <v>0</v>
      </c>
      <c r="I549" s="11"/>
      <c r="J549" s="12"/>
    </row>
    <row r="550" spans="1:10" ht="34.5" customHeight="1" outlineLevel="5" x14ac:dyDescent="0.3">
      <c r="A550" s="19" t="s">
        <v>455</v>
      </c>
      <c r="B550" s="20" t="s">
        <v>0</v>
      </c>
      <c r="C550" s="20" t="s">
        <v>229</v>
      </c>
      <c r="D550" s="21" t="s">
        <v>240</v>
      </c>
      <c r="E550" s="20" t="s">
        <v>3</v>
      </c>
      <c r="F550" s="16">
        <f>F551</f>
        <v>1697.02</v>
      </c>
      <c r="G550" s="16">
        <f t="shared" ref="G550:H550" si="231">G551</f>
        <v>1697.02</v>
      </c>
      <c r="H550" s="16">
        <f t="shared" si="231"/>
        <v>1697.02</v>
      </c>
      <c r="I550" s="11"/>
      <c r="J550" s="12"/>
    </row>
    <row r="551" spans="1:10" ht="15.6" outlineLevel="6" x14ac:dyDescent="0.3">
      <c r="A551" s="19" t="s">
        <v>20</v>
      </c>
      <c r="B551" s="20" t="s">
        <v>0</v>
      </c>
      <c r="C551" s="20" t="s">
        <v>229</v>
      </c>
      <c r="D551" s="21" t="s">
        <v>240</v>
      </c>
      <c r="E551" s="20" t="s">
        <v>21</v>
      </c>
      <c r="F551" s="16">
        <f>F552</f>
        <v>1697.02</v>
      </c>
      <c r="G551" s="16">
        <f t="shared" ref="G551:H551" si="232">G552</f>
        <v>1697.02</v>
      </c>
      <c r="H551" s="16">
        <f t="shared" si="232"/>
        <v>1697.02</v>
      </c>
      <c r="I551" s="11"/>
      <c r="J551" s="12"/>
    </row>
    <row r="552" spans="1:10" ht="15.6" outlineLevel="7" x14ac:dyDescent="0.3">
      <c r="A552" s="19" t="s">
        <v>22</v>
      </c>
      <c r="B552" s="20" t="s">
        <v>0</v>
      </c>
      <c r="C552" s="20" t="s">
        <v>229</v>
      </c>
      <c r="D552" s="21" t="s">
        <v>240</v>
      </c>
      <c r="E552" s="20" t="s">
        <v>23</v>
      </c>
      <c r="F552" s="16">
        <v>1697.02</v>
      </c>
      <c r="G552" s="17">
        <v>1697.02</v>
      </c>
      <c r="H552" s="17">
        <v>1697.02</v>
      </c>
      <c r="I552" s="11"/>
      <c r="J552" s="12"/>
    </row>
    <row r="553" spans="1:10" ht="31.2" outlineLevel="4" x14ac:dyDescent="0.3">
      <c r="A553" s="19" t="s">
        <v>200</v>
      </c>
      <c r="B553" s="20" t="s">
        <v>0</v>
      </c>
      <c r="C553" s="20" t="s">
        <v>229</v>
      </c>
      <c r="D553" s="21" t="s">
        <v>201</v>
      </c>
      <c r="E553" s="20" t="s">
        <v>3</v>
      </c>
      <c r="F553" s="16">
        <f>F554+F557</f>
        <v>16417588.529999999</v>
      </c>
      <c r="G553" s="16">
        <f t="shared" ref="G553:H553" si="233">G554+G557</f>
        <v>14927495</v>
      </c>
      <c r="H553" s="16">
        <f t="shared" si="233"/>
        <v>13294140</v>
      </c>
      <c r="I553" s="11"/>
      <c r="J553" s="12"/>
    </row>
    <row r="554" spans="1:10" ht="31.2" outlineLevel="5" x14ac:dyDescent="0.3">
      <c r="A554" s="19" t="s">
        <v>241</v>
      </c>
      <c r="B554" s="20" t="s">
        <v>0</v>
      </c>
      <c r="C554" s="20" t="s">
        <v>229</v>
      </c>
      <c r="D554" s="21" t="s">
        <v>242</v>
      </c>
      <c r="E554" s="20" t="s">
        <v>3</v>
      </c>
      <c r="F554" s="16">
        <f>F555</f>
        <v>96000</v>
      </c>
      <c r="G554" s="16">
        <f t="shared" ref="G554:H554" si="234">G555</f>
        <v>96000</v>
      </c>
      <c r="H554" s="16">
        <f t="shared" si="234"/>
        <v>96000</v>
      </c>
      <c r="I554" s="11"/>
      <c r="J554" s="12"/>
    </row>
    <row r="555" spans="1:10" ht="27" customHeight="1" outlineLevel="6" x14ac:dyDescent="0.3">
      <c r="A555" s="19" t="s">
        <v>20</v>
      </c>
      <c r="B555" s="20" t="s">
        <v>0</v>
      </c>
      <c r="C555" s="20" t="s">
        <v>229</v>
      </c>
      <c r="D555" s="21" t="s">
        <v>242</v>
      </c>
      <c r="E555" s="20" t="s">
        <v>21</v>
      </c>
      <c r="F555" s="16">
        <f>F556</f>
        <v>96000</v>
      </c>
      <c r="G555" s="16">
        <f>G556</f>
        <v>96000</v>
      </c>
      <c r="H555" s="16">
        <f>H556</f>
        <v>96000</v>
      </c>
      <c r="I555" s="11"/>
      <c r="J555" s="12"/>
    </row>
    <row r="556" spans="1:10" ht="23.25" customHeight="1" outlineLevel="7" x14ac:dyDescent="0.3">
      <c r="A556" s="19" t="s">
        <v>22</v>
      </c>
      <c r="B556" s="20" t="s">
        <v>0</v>
      </c>
      <c r="C556" s="20" t="s">
        <v>229</v>
      </c>
      <c r="D556" s="21" t="s">
        <v>242</v>
      </c>
      <c r="E556" s="20" t="s">
        <v>23</v>
      </c>
      <c r="F556" s="16">
        <v>96000</v>
      </c>
      <c r="G556" s="17">
        <v>96000</v>
      </c>
      <c r="H556" s="17">
        <v>96000</v>
      </c>
      <c r="I556" s="11"/>
      <c r="J556" s="12"/>
    </row>
    <row r="557" spans="1:10" ht="34.5" customHeight="1" outlineLevel="5" x14ac:dyDescent="0.3">
      <c r="A557" s="19" t="s">
        <v>243</v>
      </c>
      <c r="B557" s="20" t="s">
        <v>0</v>
      </c>
      <c r="C557" s="20" t="s">
        <v>229</v>
      </c>
      <c r="D557" s="21" t="s">
        <v>244</v>
      </c>
      <c r="E557" s="20" t="s">
        <v>3</v>
      </c>
      <c r="F557" s="16">
        <f>F558+F560+F562</f>
        <v>16321588.529999999</v>
      </c>
      <c r="G557" s="16">
        <f t="shared" ref="G557:H557" si="235">G558+G560+G562</f>
        <v>14831495</v>
      </c>
      <c r="H557" s="16">
        <f t="shared" si="235"/>
        <v>13198140</v>
      </c>
      <c r="I557" s="11"/>
      <c r="J557" s="12"/>
    </row>
    <row r="558" spans="1:10" ht="53.25" customHeight="1" outlineLevel="6" x14ac:dyDescent="0.3">
      <c r="A558" s="19" t="s">
        <v>14</v>
      </c>
      <c r="B558" s="20" t="s">
        <v>0</v>
      </c>
      <c r="C558" s="20" t="s">
        <v>229</v>
      </c>
      <c r="D558" s="21" t="s">
        <v>244</v>
      </c>
      <c r="E558" s="20" t="s">
        <v>15</v>
      </c>
      <c r="F558" s="16">
        <f>F559</f>
        <v>13868370</v>
      </c>
      <c r="G558" s="16">
        <f t="shared" ref="G558:H558" si="236">G559</f>
        <v>13779155</v>
      </c>
      <c r="H558" s="16">
        <f t="shared" si="236"/>
        <v>12014090</v>
      </c>
      <c r="I558" s="11"/>
      <c r="J558" s="12"/>
    </row>
    <row r="559" spans="1:10" ht="21.75" customHeight="1" outlineLevel="7" x14ac:dyDescent="0.3">
      <c r="A559" s="19" t="s">
        <v>67</v>
      </c>
      <c r="B559" s="20" t="s">
        <v>0</v>
      </c>
      <c r="C559" s="20" t="s">
        <v>229</v>
      </c>
      <c r="D559" s="21" t="s">
        <v>244</v>
      </c>
      <c r="E559" s="20" t="s">
        <v>68</v>
      </c>
      <c r="F559" s="16">
        <v>13868370</v>
      </c>
      <c r="G559" s="17">
        <v>13779155</v>
      </c>
      <c r="H559" s="17">
        <v>12014090</v>
      </c>
      <c r="I559" s="11"/>
      <c r="J559" s="12"/>
    </row>
    <row r="560" spans="1:10" ht="25.5" customHeight="1" outlineLevel="6" x14ac:dyDescent="0.3">
      <c r="A560" s="19" t="s">
        <v>20</v>
      </c>
      <c r="B560" s="20" t="s">
        <v>0</v>
      </c>
      <c r="C560" s="20" t="s">
        <v>229</v>
      </c>
      <c r="D560" s="21" t="s">
        <v>244</v>
      </c>
      <c r="E560" s="20" t="s">
        <v>21</v>
      </c>
      <c r="F560" s="16">
        <f>F561</f>
        <v>2451153.5299999998</v>
      </c>
      <c r="G560" s="16">
        <f t="shared" ref="G560:H560" si="237">G561</f>
        <v>1050740</v>
      </c>
      <c r="H560" s="16">
        <f t="shared" si="237"/>
        <v>1182250</v>
      </c>
      <c r="I560" s="11"/>
      <c r="J560" s="12"/>
    </row>
    <row r="561" spans="1:10" ht="27" customHeight="1" outlineLevel="7" x14ac:dyDescent="0.3">
      <c r="A561" s="19" t="s">
        <v>22</v>
      </c>
      <c r="B561" s="20" t="s">
        <v>0</v>
      </c>
      <c r="C561" s="20" t="s">
        <v>229</v>
      </c>
      <c r="D561" s="21" t="s">
        <v>244</v>
      </c>
      <c r="E561" s="20" t="s">
        <v>23</v>
      </c>
      <c r="F561" s="16">
        <v>2451153.5299999998</v>
      </c>
      <c r="G561" s="17">
        <v>1050740</v>
      </c>
      <c r="H561" s="17">
        <v>1182250</v>
      </c>
      <c r="I561" s="11"/>
      <c r="J561" s="12"/>
    </row>
    <row r="562" spans="1:10" ht="25.5" customHeight="1" outlineLevel="6" x14ac:dyDescent="0.3">
      <c r="A562" s="19" t="s">
        <v>30</v>
      </c>
      <c r="B562" s="20" t="s">
        <v>0</v>
      </c>
      <c r="C562" s="20" t="s">
        <v>229</v>
      </c>
      <c r="D562" s="21" t="s">
        <v>244</v>
      </c>
      <c r="E562" s="20" t="s">
        <v>31</v>
      </c>
      <c r="F562" s="16">
        <f>F563</f>
        <v>2065</v>
      </c>
      <c r="G562" s="16">
        <f t="shared" ref="G562:H562" si="238">G563</f>
        <v>1600</v>
      </c>
      <c r="H562" s="16">
        <f t="shared" si="238"/>
        <v>1800</v>
      </c>
      <c r="I562" s="11"/>
      <c r="J562" s="12"/>
    </row>
    <row r="563" spans="1:10" ht="25.5" customHeight="1" outlineLevel="7" x14ac:dyDescent="0.3">
      <c r="A563" s="19" t="s">
        <v>32</v>
      </c>
      <c r="B563" s="20" t="s">
        <v>0</v>
      </c>
      <c r="C563" s="20" t="s">
        <v>229</v>
      </c>
      <c r="D563" s="21" t="s">
        <v>244</v>
      </c>
      <c r="E563" s="20" t="s">
        <v>33</v>
      </c>
      <c r="F563" s="16">
        <v>2065</v>
      </c>
      <c r="G563" s="17">
        <v>1600</v>
      </c>
      <c r="H563" s="17">
        <v>1800</v>
      </c>
      <c r="I563" s="11"/>
      <c r="J563" s="12"/>
    </row>
    <row r="564" spans="1:10" ht="41.4" customHeight="1" outlineLevel="7" x14ac:dyDescent="0.3">
      <c r="A564" s="19" t="s">
        <v>482</v>
      </c>
      <c r="B564" s="20" t="s">
        <v>0</v>
      </c>
      <c r="C564" s="20" t="s">
        <v>229</v>
      </c>
      <c r="D564" s="21">
        <v>5601100000</v>
      </c>
      <c r="E564" s="20" t="s">
        <v>3</v>
      </c>
      <c r="F564" s="16">
        <f>F565</f>
        <v>45080</v>
      </c>
      <c r="G564" s="16">
        <f>G565</f>
        <v>0</v>
      </c>
      <c r="H564" s="16">
        <f>H565</f>
        <v>0</v>
      </c>
      <c r="I564" s="11"/>
      <c r="J564" s="12"/>
    </row>
    <row r="565" spans="1:10" ht="39.6" customHeight="1" outlineLevel="7" x14ac:dyDescent="0.3">
      <c r="A565" s="19" t="s">
        <v>483</v>
      </c>
      <c r="B565" s="20" t="s">
        <v>0</v>
      </c>
      <c r="C565" s="20" t="s">
        <v>229</v>
      </c>
      <c r="D565" s="21">
        <v>5601140914</v>
      </c>
      <c r="E565" s="20" t="s">
        <v>3</v>
      </c>
      <c r="F565" s="16">
        <f>F566</f>
        <v>45080</v>
      </c>
      <c r="G565" s="16">
        <f t="shared" ref="G565:H566" si="239">G566</f>
        <v>0</v>
      </c>
      <c r="H565" s="16">
        <f t="shared" si="239"/>
        <v>0</v>
      </c>
      <c r="I565" s="11"/>
      <c r="J565" s="12"/>
    </row>
    <row r="566" spans="1:10" ht="25.5" customHeight="1" outlineLevel="7" x14ac:dyDescent="0.3">
      <c r="A566" s="19" t="s">
        <v>20</v>
      </c>
      <c r="B566" s="20" t="s">
        <v>0</v>
      </c>
      <c r="C566" s="20" t="s">
        <v>229</v>
      </c>
      <c r="D566" s="21">
        <v>5601140914</v>
      </c>
      <c r="E566" s="20" t="s">
        <v>21</v>
      </c>
      <c r="F566" s="16">
        <f>F567</f>
        <v>45080</v>
      </c>
      <c r="G566" s="16">
        <f t="shared" si="239"/>
        <v>0</v>
      </c>
      <c r="H566" s="16">
        <f t="shared" si="239"/>
        <v>0</v>
      </c>
      <c r="I566" s="11"/>
      <c r="J566" s="12"/>
    </row>
    <row r="567" spans="1:10" ht="25.5" customHeight="1" outlineLevel="7" x14ac:dyDescent="0.3">
      <c r="A567" s="19" t="s">
        <v>22</v>
      </c>
      <c r="B567" s="20" t="s">
        <v>0</v>
      </c>
      <c r="C567" s="20" t="s">
        <v>229</v>
      </c>
      <c r="D567" s="21">
        <v>5601140914</v>
      </c>
      <c r="E567" s="20" t="s">
        <v>23</v>
      </c>
      <c r="F567" s="16">
        <v>45080</v>
      </c>
      <c r="G567" s="17">
        <v>0</v>
      </c>
      <c r="H567" s="17">
        <v>0</v>
      </c>
      <c r="I567" s="11"/>
      <c r="J567" s="12"/>
    </row>
    <row r="568" spans="1:10" ht="37.5" customHeight="1" outlineLevel="4" x14ac:dyDescent="0.3">
      <c r="A568" s="19" t="s">
        <v>245</v>
      </c>
      <c r="B568" s="20" t="s">
        <v>0</v>
      </c>
      <c r="C568" s="20" t="s">
        <v>229</v>
      </c>
      <c r="D568" s="21" t="s">
        <v>246</v>
      </c>
      <c r="E568" s="20" t="s">
        <v>3</v>
      </c>
      <c r="F568" s="16">
        <f>F569+F572</f>
        <v>7635171</v>
      </c>
      <c r="G568" s="16">
        <f t="shared" ref="G568:H568" si="240">G569+G572</f>
        <v>7206030</v>
      </c>
      <c r="H568" s="16">
        <f t="shared" si="240"/>
        <v>6367490</v>
      </c>
      <c r="I568" s="11"/>
      <c r="J568" s="12"/>
    </row>
    <row r="569" spans="1:10" ht="37.5" customHeight="1" outlineLevel="5" x14ac:dyDescent="0.3">
      <c r="A569" s="19" t="s">
        <v>247</v>
      </c>
      <c r="B569" s="20" t="s">
        <v>0</v>
      </c>
      <c r="C569" s="20" t="s">
        <v>229</v>
      </c>
      <c r="D569" s="21" t="s">
        <v>248</v>
      </c>
      <c r="E569" s="20" t="s">
        <v>3</v>
      </c>
      <c r="F569" s="16">
        <f>F570</f>
        <v>6500</v>
      </c>
      <c r="G569" s="16">
        <f t="shared" ref="G569:H569" si="241">G570</f>
        <v>6500</v>
      </c>
      <c r="H569" s="16">
        <f t="shared" si="241"/>
        <v>6500</v>
      </c>
      <c r="I569" s="11"/>
      <c r="J569" s="12"/>
    </row>
    <row r="570" spans="1:10" ht="28.5" customHeight="1" outlineLevel="6" x14ac:dyDescent="0.3">
      <c r="A570" s="19" t="s">
        <v>20</v>
      </c>
      <c r="B570" s="20" t="s">
        <v>0</v>
      </c>
      <c r="C570" s="20" t="s">
        <v>229</v>
      </c>
      <c r="D570" s="21" t="s">
        <v>248</v>
      </c>
      <c r="E570" s="20" t="s">
        <v>21</v>
      </c>
      <c r="F570" s="16">
        <f>F571</f>
        <v>6500</v>
      </c>
      <c r="G570" s="16">
        <f t="shared" ref="G570:H570" si="242">G571</f>
        <v>6500</v>
      </c>
      <c r="H570" s="16">
        <f t="shared" si="242"/>
        <v>6500</v>
      </c>
      <c r="I570" s="11"/>
      <c r="J570" s="12"/>
    </row>
    <row r="571" spans="1:10" ht="26.25" customHeight="1" outlineLevel="7" x14ac:dyDescent="0.3">
      <c r="A571" s="19" t="s">
        <v>22</v>
      </c>
      <c r="B571" s="20" t="s">
        <v>0</v>
      </c>
      <c r="C571" s="20" t="s">
        <v>229</v>
      </c>
      <c r="D571" s="21" t="s">
        <v>248</v>
      </c>
      <c r="E571" s="20" t="s">
        <v>23</v>
      </c>
      <c r="F571" s="16">
        <v>6500</v>
      </c>
      <c r="G571" s="17">
        <v>6500</v>
      </c>
      <c r="H571" s="17">
        <v>6500</v>
      </c>
      <c r="I571" s="11"/>
      <c r="J571" s="12"/>
    </row>
    <row r="572" spans="1:10" ht="33" customHeight="1" outlineLevel="5" x14ac:dyDescent="0.3">
      <c r="A572" s="19" t="s">
        <v>249</v>
      </c>
      <c r="B572" s="20" t="s">
        <v>0</v>
      </c>
      <c r="C572" s="20" t="s">
        <v>229</v>
      </c>
      <c r="D572" s="21" t="s">
        <v>250</v>
      </c>
      <c r="E572" s="20" t="s">
        <v>3</v>
      </c>
      <c r="F572" s="16">
        <f>F573+F575</f>
        <v>7628671</v>
      </c>
      <c r="G572" s="16">
        <f t="shared" ref="G572:H572" si="243">G573+G575</f>
        <v>7199530</v>
      </c>
      <c r="H572" s="16">
        <f t="shared" si="243"/>
        <v>6360990</v>
      </c>
      <c r="I572" s="11"/>
      <c r="J572" s="12"/>
    </row>
    <row r="573" spans="1:10" ht="52.5" customHeight="1" outlineLevel="6" x14ac:dyDescent="0.3">
      <c r="A573" s="19" t="s">
        <v>14</v>
      </c>
      <c r="B573" s="20" t="s">
        <v>0</v>
      </c>
      <c r="C573" s="20" t="s">
        <v>229</v>
      </c>
      <c r="D573" s="21" t="s">
        <v>250</v>
      </c>
      <c r="E573" s="20" t="s">
        <v>15</v>
      </c>
      <c r="F573" s="16">
        <f>F574</f>
        <v>6918660</v>
      </c>
      <c r="G573" s="16">
        <f t="shared" ref="G573:H573" si="244">G574</f>
        <v>6869060</v>
      </c>
      <c r="H573" s="16">
        <f t="shared" si="244"/>
        <v>5989160</v>
      </c>
      <c r="I573" s="11"/>
      <c r="J573" s="12"/>
    </row>
    <row r="574" spans="1:10" ht="24" customHeight="1" outlineLevel="7" x14ac:dyDescent="0.3">
      <c r="A574" s="19" t="s">
        <v>67</v>
      </c>
      <c r="B574" s="20" t="s">
        <v>0</v>
      </c>
      <c r="C574" s="20" t="s">
        <v>229</v>
      </c>
      <c r="D574" s="21" t="s">
        <v>250</v>
      </c>
      <c r="E574" s="20" t="s">
        <v>68</v>
      </c>
      <c r="F574" s="16">
        <v>6918660</v>
      </c>
      <c r="G574" s="17">
        <v>6869060</v>
      </c>
      <c r="H574" s="17">
        <v>5989160</v>
      </c>
      <c r="I574" s="11"/>
      <c r="J574" s="12"/>
    </row>
    <row r="575" spans="1:10" ht="26.4" customHeight="1" outlineLevel="6" x14ac:dyDescent="0.3">
      <c r="A575" s="19" t="s">
        <v>20</v>
      </c>
      <c r="B575" s="20" t="s">
        <v>0</v>
      </c>
      <c r="C575" s="20" t="s">
        <v>229</v>
      </c>
      <c r="D575" s="21" t="s">
        <v>250</v>
      </c>
      <c r="E575" s="20" t="s">
        <v>21</v>
      </c>
      <c r="F575" s="16">
        <f>F576</f>
        <v>710011</v>
      </c>
      <c r="G575" s="16">
        <f t="shared" ref="G575:H575" si="245">G576</f>
        <v>330470</v>
      </c>
      <c r="H575" s="16">
        <f t="shared" si="245"/>
        <v>371830</v>
      </c>
      <c r="I575" s="11"/>
      <c r="J575" s="12"/>
    </row>
    <row r="576" spans="1:10" ht="27" customHeight="1" outlineLevel="7" x14ac:dyDescent="0.3">
      <c r="A576" s="19" t="s">
        <v>22</v>
      </c>
      <c r="B576" s="20" t="s">
        <v>0</v>
      </c>
      <c r="C576" s="20" t="s">
        <v>229</v>
      </c>
      <c r="D576" s="21" t="s">
        <v>250</v>
      </c>
      <c r="E576" s="20" t="s">
        <v>23</v>
      </c>
      <c r="F576" s="16">
        <v>710011</v>
      </c>
      <c r="G576" s="17">
        <v>330470</v>
      </c>
      <c r="H576" s="17">
        <v>371830</v>
      </c>
      <c r="I576" s="11"/>
      <c r="J576" s="12"/>
    </row>
    <row r="577" spans="1:10" ht="36.75" customHeight="1" outlineLevel="7" x14ac:dyDescent="0.3">
      <c r="A577" s="19" t="s">
        <v>406</v>
      </c>
      <c r="B577" s="20" t="s">
        <v>0</v>
      </c>
      <c r="C577" s="20" t="s">
        <v>229</v>
      </c>
      <c r="D577" s="21">
        <v>5601000000</v>
      </c>
      <c r="E577" s="20" t="s">
        <v>3</v>
      </c>
      <c r="F577" s="16">
        <f>F578+F581+F584+F587</f>
        <v>6060606.0600000005</v>
      </c>
      <c r="G577" s="17">
        <f>G587</f>
        <v>0</v>
      </c>
      <c r="H577" s="17">
        <f>H587</f>
        <v>0</v>
      </c>
      <c r="I577" s="11"/>
      <c r="J577" s="12"/>
    </row>
    <row r="578" spans="1:10" ht="34.200000000000003" customHeight="1" outlineLevel="7" x14ac:dyDescent="0.3">
      <c r="A578" s="19" t="s">
        <v>480</v>
      </c>
      <c r="B578" s="20" t="s">
        <v>0</v>
      </c>
      <c r="C578" s="20" t="s">
        <v>229</v>
      </c>
      <c r="D578" s="21">
        <v>5601092361</v>
      </c>
      <c r="E578" s="20" t="s">
        <v>3</v>
      </c>
      <c r="F578" s="16">
        <f>F579</f>
        <v>3000000</v>
      </c>
      <c r="G578" s="17">
        <v>0</v>
      </c>
      <c r="H578" s="17">
        <v>0</v>
      </c>
      <c r="I578" s="11"/>
      <c r="J578" s="12"/>
    </row>
    <row r="579" spans="1:10" ht="22.2" customHeight="1" outlineLevel="7" x14ac:dyDescent="0.3">
      <c r="A579" s="19" t="s">
        <v>20</v>
      </c>
      <c r="B579" s="20" t="s">
        <v>0</v>
      </c>
      <c r="C579" s="20" t="s">
        <v>229</v>
      </c>
      <c r="D579" s="21">
        <v>5601092361</v>
      </c>
      <c r="E579" s="20" t="s">
        <v>21</v>
      </c>
      <c r="F579" s="16">
        <f>F580</f>
        <v>3000000</v>
      </c>
      <c r="G579" s="16">
        <f t="shared" ref="G579:H579" si="246">G580</f>
        <v>0</v>
      </c>
      <c r="H579" s="16">
        <f t="shared" si="246"/>
        <v>0</v>
      </c>
      <c r="I579" s="11"/>
      <c r="J579" s="12"/>
    </row>
    <row r="580" spans="1:10" ht="24.6" customHeight="1" outlineLevel="7" x14ac:dyDescent="0.3">
      <c r="A580" s="19" t="s">
        <v>22</v>
      </c>
      <c r="B580" s="20" t="s">
        <v>0</v>
      </c>
      <c r="C580" s="20" t="s">
        <v>229</v>
      </c>
      <c r="D580" s="21">
        <v>5601092361</v>
      </c>
      <c r="E580" s="20" t="s">
        <v>23</v>
      </c>
      <c r="F580" s="16">
        <v>3000000</v>
      </c>
      <c r="G580" s="17">
        <v>0</v>
      </c>
      <c r="H580" s="17">
        <v>0</v>
      </c>
      <c r="I580" s="11"/>
      <c r="J580" s="12"/>
    </row>
    <row r="581" spans="1:10" ht="33.6" customHeight="1" outlineLevel="7" x14ac:dyDescent="0.3">
      <c r="A581" s="19" t="s">
        <v>481</v>
      </c>
      <c r="B581" s="20" t="s">
        <v>0</v>
      </c>
      <c r="C581" s="20" t="s">
        <v>229</v>
      </c>
      <c r="D581" s="21">
        <v>5601092362</v>
      </c>
      <c r="E581" s="20" t="s">
        <v>3</v>
      </c>
      <c r="F581" s="16">
        <f>F582</f>
        <v>3000000</v>
      </c>
      <c r="G581" s="17">
        <v>0</v>
      </c>
      <c r="H581" s="17">
        <v>0</v>
      </c>
      <c r="I581" s="11"/>
      <c r="J581" s="12"/>
    </row>
    <row r="582" spans="1:10" ht="25.2" customHeight="1" outlineLevel="7" x14ac:dyDescent="0.3">
      <c r="A582" s="19" t="s">
        <v>20</v>
      </c>
      <c r="B582" s="20" t="s">
        <v>0</v>
      </c>
      <c r="C582" s="20" t="s">
        <v>229</v>
      </c>
      <c r="D582" s="21">
        <v>5601092362</v>
      </c>
      <c r="E582" s="20" t="s">
        <v>21</v>
      </c>
      <c r="F582" s="16">
        <f>F583</f>
        <v>3000000</v>
      </c>
      <c r="G582" s="16">
        <f t="shared" ref="G582:H582" si="247">G583</f>
        <v>0</v>
      </c>
      <c r="H582" s="16">
        <f t="shared" si="247"/>
        <v>0</v>
      </c>
      <c r="I582" s="11"/>
      <c r="J582" s="12"/>
    </row>
    <row r="583" spans="1:10" ht="24.6" customHeight="1" outlineLevel="7" x14ac:dyDescent="0.3">
      <c r="A583" s="19" t="s">
        <v>22</v>
      </c>
      <c r="B583" s="20" t="s">
        <v>0</v>
      </c>
      <c r="C583" s="20" t="s">
        <v>229</v>
      </c>
      <c r="D583" s="21">
        <v>5601092362</v>
      </c>
      <c r="E583" s="20" t="s">
        <v>23</v>
      </c>
      <c r="F583" s="16">
        <v>3000000</v>
      </c>
      <c r="G583" s="17">
        <v>0</v>
      </c>
      <c r="H583" s="17">
        <v>0</v>
      </c>
      <c r="I583" s="11"/>
      <c r="J583" s="12"/>
    </row>
    <row r="584" spans="1:10" ht="35.4" customHeight="1" outlineLevel="7" x14ac:dyDescent="0.3">
      <c r="A584" s="19" t="s">
        <v>477</v>
      </c>
      <c r="B584" s="20" t="s">
        <v>0</v>
      </c>
      <c r="C584" s="20" t="s">
        <v>229</v>
      </c>
      <c r="D584" s="21" t="s">
        <v>478</v>
      </c>
      <c r="E584" s="20" t="s">
        <v>3</v>
      </c>
      <c r="F584" s="16">
        <f>F585</f>
        <v>30303.03</v>
      </c>
      <c r="G584" s="17">
        <v>0</v>
      </c>
      <c r="H584" s="17">
        <v>0</v>
      </c>
      <c r="I584" s="11"/>
      <c r="J584" s="12"/>
    </row>
    <row r="585" spans="1:10" ht="25.8" customHeight="1" outlineLevel="7" x14ac:dyDescent="0.3">
      <c r="A585" s="19" t="s">
        <v>20</v>
      </c>
      <c r="B585" s="20" t="s">
        <v>0</v>
      </c>
      <c r="C585" s="20" t="s">
        <v>229</v>
      </c>
      <c r="D585" s="21" t="s">
        <v>478</v>
      </c>
      <c r="E585" s="20" t="s">
        <v>21</v>
      </c>
      <c r="F585" s="16">
        <f>F586</f>
        <v>30303.03</v>
      </c>
      <c r="G585" s="16">
        <f t="shared" ref="G585:H585" si="248">G586</f>
        <v>0</v>
      </c>
      <c r="H585" s="16">
        <f t="shared" si="248"/>
        <v>0</v>
      </c>
      <c r="I585" s="11"/>
      <c r="J585" s="12"/>
    </row>
    <row r="586" spans="1:10" ht="21" customHeight="1" outlineLevel="7" x14ac:dyDescent="0.3">
      <c r="A586" s="19" t="s">
        <v>22</v>
      </c>
      <c r="B586" s="20" t="s">
        <v>0</v>
      </c>
      <c r="C586" s="20" t="s">
        <v>229</v>
      </c>
      <c r="D586" s="21" t="s">
        <v>478</v>
      </c>
      <c r="E586" s="20" t="s">
        <v>23</v>
      </c>
      <c r="F586" s="16">
        <v>30303.03</v>
      </c>
      <c r="G586" s="17">
        <v>0</v>
      </c>
      <c r="H586" s="17">
        <v>0</v>
      </c>
      <c r="I586" s="11"/>
      <c r="J586" s="12"/>
    </row>
    <row r="587" spans="1:10" ht="34.799999999999997" customHeight="1" outlineLevel="7" x14ac:dyDescent="0.3">
      <c r="A587" s="19" t="s">
        <v>476</v>
      </c>
      <c r="B587" s="20" t="s">
        <v>0</v>
      </c>
      <c r="C587" s="20" t="s">
        <v>229</v>
      </c>
      <c r="D587" s="21" t="s">
        <v>479</v>
      </c>
      <c r="E587" s="20" t="s">
        <v>3</v>
      </c>
      <c r="F587" s="16">
        <f>F588</f>
        <v>30303.03</v>
      </c>
      <c r="G587" s="17">
        <v>0</v>
      </c>
      <c r="H587" s="17">
        <v>0</v>
      </c>
      <c r="I587" s="11"/>
      <c r="J587" s="12"/>
    </row>
    <row r="588" spans="1:10" ht="27" customHeight="1" outlineLevel="7" x14ac:dyDescent="0.3">
      <c r="A588" s="19" t="s">
        <v>20</v>
      </c>
      <c r="B588" s="20" t="s">
        <v>0</v>
      </c>
      <c r="C588" s="20" t="s">
        <v>229</v>
      </c>
      <c r="D588" s="21" t="s">
        <v>479</v>
      </c>
      <c r="E588" s="20" t="s">
        <v>21</v>
      </c>
      <c r="F588" s="16">
        <f>F589</f>
        <v>30303.03</v>
      </c>
      <c r="G588" s="16">
        <f t="shared" ref="G588:H588" si="249">G589</f>
        <v>0</v>
      </c>
      <c r="H588" s="16">
        <f t="shared" si="249"/>
        <v>0</v>
      </c>
      <c r="I588" s="11"/>
      <c r="J588" s="12"/>
    </row>
    <row r="589" spans="1:10" ht="23.4" customHeight="1" outlineLevel="7" x14ac:dyDescent="0.3">
      <c r="A589" s="19" t="s">
        <v>22</v>
      </c>
      <c r="B589" s="20" t="s">
        <v>0</v>
      </c>
      <c r="C589" s="20" t="s">
        <v>229</v>
      </c>
      <c r="D589" s="21" t="s">
        <v>479</v>
      </c>
      <c r="E589" s="20" t="s">
        <v>23</v>
      </c>
      <c r="F589" s="16">
        <v>30303.03</v>
      </c>
      <c r="G589" s="17">
        <v>0</v>
      </c>
      <c r="H589" s="17">
        <v>0</v>
      </c>
      <c r="I589" s="11"/>
      <c r="J589" s="12"/>
    </row>
    <row r="590" spans="1:10" ht="21" customHeight="1" outlineLevel="1" x14ac:dyDescent="0.3">
      <c r="A590" s="19" t="s">
        <v>251</v>
      </c>
      <c r="B590" s="20" t="s">
        <v>0</v>
      </c>
      <c r="C590" s="20" t="s">
        <v>252</v>
      </c>
      <c r="D590" s="21" t="s">
        <v>2</v>
      </c>
      <c r="E590" s="20" t="s">
        <v>3</v>
      </c>
      <c r="F590" s="16">
        <f>F591+F603</f>
        <v>34878790.459999993</v>
      </c>
      <c r="G590" s="16">
        <f t="shared" ref="G590:H590" si="250">G591+G603</f>
        <v>36647597.619999997</v>
      </c>
      <c r="H590" s="16">
        <f t="shared" si="250"/>
        <v>34726250.109999999</v>
      </c>
      <c r="I590" s="11"/>
      <c r="J590" s="12"/>
    </row>
    <row r="591" spans="1:10" ht="20.399999999999999" customHeight="1" outlineLevel="2" x14ac:dyDescent="0.3">
      <c r="A591" s="19" t="s">
        <v>253</v>
      </c>
      <c r="B591" s="20" t="s">
        <v>0</v>
      </c>
      <c r="C591" s="20" t="s">
        <v>254</v>
      </c>
      <c r="D591" s="21" t="s">
        <v>2</v>
      </c>
      <c r="E591" s="20" t="s">
        <v>3</v>
      </c>
      <c r="F591" s="16">
        <f>F592+F598</f>
        <v>2200977</v>
      </c>
      <c r="G591" s="16">
        <f t="shared" ref="G591:H591" si="251">G592+G598</f>
        <v>3388794</v>
      </c>
      <c r="H591" s="16">
        <f t="shared" si="251"/>
        <v>3392547</v>
      </c>
      <c r="I591" s="11"/>
      <c r="J591" s="12"/>
    </row>
    <row r="592" spans="1:10" ht="34.200000000000003" customHeight="1" outlineLevel="3" x14ac:dyDescent="0.3">
      <c r="A592" s="19" t="s">
        <v>355</v>
      </c>
      <c r="B592" s="20" t="s">
        <v>0</v>
      </c>
      <c r="C592" s="20" t="s">
        <v>254</v>
      </c>
      <c r="D592" s="21" t="s">
        <v>166</v>
      </c>
      <c r="E592" s="20" t="s">
        <v>3</v>
      </c>
      <c r="F592" s="16">
        <f t="shared" ref="F592:F596" si="252">F593</f>
        <v>2155000</v>
      </c>
      <c r="G592" s="16">
        <f>G593</f>
        <v>3295000</v>
      </c>
      <c r="H592" s="16">
        <f>H593</f>
        <v>3295000</v>
      </c>
      <c r="I592" s="11"/>
      <c r="J592" s="12"/>
    </row>
    <row r="593" spans="1:10" ht="31.2" outlineLevel="4" x14ac:dyDescent="0.3">
      <c r="A593" s="19" t="s">
        <v>318</v>
      </c>
      <c r="B593" s="20" t="s">
        <v>0</v>
      </c>
      <c r="C593" s="20" t="s">
        <v>254</v>
      </c>
      <c r="D593" s="21" t="s">
        <v>255</v>
      </c>
      <c r="E593" s="20" t="s">
        <v>3</v>
      </c>
      <c r="F593" s="16">
        <f t="shared" si="252"/>
        <v>2155000</v>
      </c>
      <c r="G593" s="16">
        <f t="shared" ref="G593:H593" si="253">G594</f>
        <v>3295000</v>
      </c>
      <c r="H593" s="16">
        <f t="shared" si="253"/>
        <v>3295000</v>
      </c>
      <c r="I593" s="11"/>
      <c r="J593" s="12"/>
    </row>
    <row r="594" spans="1:10" ht="34.950000000000003" customHeight="1" outlineLevel="4" x14ac:dyDescent="0.3">
      <c r="A594" s="19" t="s">
        <v>318</v>
      </c>
      <c r="B594" s="20" t="s">
        <v>0</v>
      </c>
      <c r="C594" s="20" t="s">
        <v>254</v>
      </c>
      <c r="D594" s="21" t="s">
        <v>255</v>
      </c>
      <c r="E594" s="20" t="s">
        <v>3</v>
      </c>
      <c r="F594" s="16">
        <f t="shared" si="252"/>
        <v>2155000</v>
      </c>
      <c r="G594" s="16">
        <f t="shared" ref="G594:H594" si="254">G595</f>
        <v>3295000</v>
      </c>
      <c r="H594" s="16">
        <f t="shared" si="254"/>
        <v>3295000</v>
      </c>
      <c r="I594" s="11"/>
      <c r="J594" s="12"/>
    </row>
    <row r="595" spans="1:10" ht="55.5" customHeight="1" outlineLevel="5" x14ac:dyDescent="0.3">
      <c r="A595" s="19" t="s">
        <v>317</v>
      </c>
      <c r="B595" s="20" t="s">
        <v>0</v>
      </c>
      <c r="C595" s="20" t="s">
        <v>254</v>
      </c>
      <c r="D595" s="21" t="s">
        <v>256</v>
      </c>
      <c r="E595" s="20" t="s">
        <v>3</v>
      </c>
      <c r="F595" s="16">
        <f t="shared" si="252"/>
        <v>2155000</v>
      </c>
      <c r="G595" s="16">
        <f t="shared" ref="G595:H595" si="255">G596</f>
        <v>3295000</v>
      </c>
      <c r="H595" s="16">
        <f t="shared" si="255"/>
        <v>3295000</v>
      </c>
      <c r="I595" s="11"/>
      <c r="J595" s="12"/>
    </row>
    <row r="596" spans="1:10" ht="27.75" customHeight="1" outlineLevel="6" x14ac:dyDescent="0.3">
      <c r="A596" s="19" t="s">
        <v>26</v>
      </c>
      <c r="B596" s="20" t="s">
        <v>0</v>
      </c>
      <c r="C596" s="20" t="s">
        <v>254</v>
      </c>
      <c r="D596" s="21" t="s">
        <v>256</v>
      </c>
      <c r="E596" s="20" t="s">
        <v>27</v>
      </c>
      <c r="F596" s="16">
        <f t="shared" si="252"/>
        <v>2155000</v>
      </c>
      <c r="G596" s="16">
        <f t="shared" ref="G596:H596" si="256">G597</f>
        <v>3295000</v>
      </c>
      <c r="H596" s="16">
        <f t="shared" si="256"/>
        <v>3295000</v>
      </c>
      <c r="I596" s="11"/>
      <c r="J596" s="12"/>
    </row>
    <row r="597" spans="1:10" ht="35.4" customHeight="1" outlineLevel="7" x14ac:dyDescent="0.3">
      <c r="A597" s="19" t="s">
        <v>28</v>
      </c>
      <c r="B597" s="20" t="s">
        <v>0</v>
      </c>
      <c r="C597" s="20" t="s">
        <v>254</v>
      </c>
      <c r="D597" s="21" t="s">
        <v>256</v>
      </c>
      <c r="E597" s="20" t="s">
        <v>29</v>
      </c>
      <c r="F597" s="16">
        <v>2155000</v>
      </c>
      <c r="G597" s="17">
        <v>3295000</v>
      </c>
      <c r="H597" s="17">
        <v>3295000</v>
      </c>
      <c r="I597" s="11"/>
      <c r="J597" s="12"/>
    </row>
    <row r="598" spans="1:10" ht="27.75" customHeight="1" outlineLevel="7" x14ac:dyDescent="0.3">
      <c r="A598" s="19" t="s">
        <v>8</v>
      </c>
      <c r="B598" s="20" t="s">
        <v>0</v>
      </c>
      <c r="C598" s="22">
        <v>1003</v>
      </c>
      <c r="D598" s="21" t="s">
        <v>9</v>
      </c>
      <c r="E598" s="20" t="s">
        <v>3</v>
      </c>
      <c r="F598" s="16">
        <f>F599</f>
        <v>45977</v>
      </c>
      <c r="G598" s="16">
        <f t="shared" ref="G598:H598" si="257">G599</f>
        <v>93794</v>
      </c>
      <c r="H598" s="16">
        <f t="shared" si="257"/>
        <v>97547</v>
      </c>
      <c r="I598" s="11"/>
      <c r="J598" s="12"/>
    </row>
    <row r="599" spans="1:10" ht="26.25" customHeight="1" outlineLevel="7" x14ac:dyDescent="0.3">
      <c r="A599" s="19" t="s">
        <v>10</v>
      </c>
      <c r="B599" s="20" t="s">
        <v>0</v>
      </c>
      <c r="C599" s="22">
        <v>1003</v>
      </c>
      <c r="D599" s="21" t="s">
        <v>11</v>
      </c>
      <c r="E599" s="20" t="s">
        <v>3</v>
      </c>
      <c r="F599" s="16">
        <f>F600</f>
        <v>45977</v>
      </c>
      <c r="G599" s="16">
        <f t="shared" ref="G599:H599" si="258">G600</f>
        <v>93794</v>
      </c>
      <c r="H599" s="16">
        <f t="shared" si="258"/>
        <v>97547</v>
      </c>
      <c r="I599" s="11"/>
      <c r="J599" s="12"/>
    </row>
    <row r="600" spans="1:10" ht="114" customHeight="1" outlineLevel="7" x14ac:dyDescent="0.3">
      <c r="A600" s="19" t="s">
        <v>414</v>
      </c>
      <c r="B600" s="20" t="s">
        <v>0</v>
      </c>
      <c r="C600" s="20" t="s">
        <v>254</v>
      </c>
      <c r="D600" s="21">
        <v>9999993190</v>
      </c>
      <c r="E600" s="20" t="s">
        <v>3</v>
      </c>
      <c r="F600" s="16">
        <f>F601</f>
        <v>45977</v>
      </c>
      <c r="G600" s="16">
        <f t="shared" ref="G600:H600" si="259">G601</f>
        <v>93794</v>
      </c>
      <c r="H600" s="16">
        <f t="shared" si="259"/>
        <v>97547</v>
      </c>
      <c r="I600" s="11"/>
      <c r="J600" s="12"/>
    </row>
    <row r="601" spans="1:10" ht="22.95" customHeight="1" outlineLevel="7" x14ac:dyDescent="0.3">
      <c r="A601" s="19" t="s">
        <v>415</v>
      </c>
      <c r="B601" s="20" t="s">
        <v>0</v>
      </c>
      <c r="C601" s="20" t="s">
        <v>254</v>
      </c>
      <c r="D601" s="21">
        <v>9999993190</v>
      </c>
      <c r="E601" s="22">
        <v>800</v>
      </c>
      <c r="F601" s="16">
        <f>F602</f>
        <v>45977</v>
      </c>
      <c r="G601" s="16">
        <f t="shared" ref="G601:H601" si="260">G602</f>
        <v>93794</v>
      </c>
      <c r="H601" s="16">
        <f t="shared" si="260"/>
        <v>97547</v>
      </c>
      <c r="I601" s="11"/>
      <c r="J601" s="12"/>
    </row>
    <row r="602" spans="1:10" ht="37.950000000000003" customHeight="1" outlineLevel="7" x14ac:dyDescent="0.3">
      <c r="A602" s="19" t="s">
        <v>446</v>
      </c>
      <c r="B602" s="20" t="s">
        <v>0</v>
      </c>
      <c r="C602" s="20" t="s">
        <v>254</v>
      </c>
      <c r="D602" s="21">
        <v>9999993190</v>
      </c>
      <c r="E602" s="22">
        <v>810</v>
      </c>
      <c r="F602" s="16">
        <v>45977</v>
      </c>
      <c r="G602" s="17">
        <v>93794</v>
      </c>
      <c r="H602" s="17">
        <v>97547</v>
      </c>
      <c r="I602" s="11"/>
      <c r="J602" s="12"/>
    </row>
    <row r="603" spans="1:10" ht="24" customHeight="1" outlineLevel="2" x14ac:dyDescent="0.3">
      <c r="A603" s="19" t="s">
        <v>259</v>
      </c>
      <c r="B603" s="20" t="s">
        <v>0</v>
      </c>
      <c r="C603" s="20" t="s">
        <v>260</v>
      </c>
      <c r="D603" s="21" t="s">
        <v>2</v>
      </c>
      <c r="E603" s="20" t="s">
        <v>3</v>
      </c>
      <c r="F603" s="16">
        <f>F604+F609</f>
        <v>32677813.459999997</v>
      </c>
      <c r="G603" s="16">
        <f t="shared" ref="G603:H603" si="261">G604+G609</f>
        <v>33258803.619999997</v>
      </c>
      <c r="H603" s="16">
        <f t="shared" si="261"/>
        <v>31333703.110000003</v>
      </c>
      <c r="I603" s="11"/>
      <c r="J603" s="12"/>
    </row>
    <row r="604" spans="1:10" ht="40.200000000000003" customHeight="1" outlineLevel="3" x14ac:dyDescent="0.3">
      <c r="A604" s="19" t="s">
        <v>261</v>
      </c>
      <c r="B604" s="20" t="s">
        <v>0</v>
      </c>
      <c r="C604" s="20" t="s">
        <v>260</v>
      </c>
      <c r="D604" s="21" t="s">
        <v>262</v>
      </c>
      <c r="E604" s="20" t="s">
        <v>3</v>
      </c>
      <c r="F604" s="16">
        <f>F605</f>
        <v>4560895.0599999996</v>
      </c>
      <c r="G604" s="16">
        <f t="shared" ref="G604:H604" si="262">G605</f>
        <v>4784020.07</v>
      </c>
      <c r="H604" s="16">
        <f t="shared" si="262"/>
        <v>2487726.2000000002</v>
      </c>
      <c r="I604" s="11"/>
      <c r="J604" s="12"/>
    </row>
    <row r="605" spans="1:10" ht="38.25" customHeight="1" outlineLevel="4" x14ac:dyDescent="0.3">
      <c r="A605" s="19" t="s">
        <v>263</v>
      </c>
      <c r="B605" s="20" t="s">
        <v>0</v>
      </c>
      <c r="C605" s="20" t="s">
        <v>260</v>
      </c>
      <c r="D605" s="21" t="s">
        <v>264</v>
      </c>
      <c r="E605" s="20" t="s">
        <v>3</v>
      </c>
      <c r="F605" s="16">
        <f>F606</f>
        <v>4560895.0599999996</v>
      </c>
      <c r="G605" s="16">
        <f t="shared" ref="G605:H605" si="263">G606</f>
        <v>4784020.07</v>
      </c>
      <c r="H605" s="16">
        <f t="shared" si="263"/>
        <v>2487726.2000000002</v>
      </c>
      <c r="I605" s="11"/>
      <c r="J605" s="12"/>
    </row>
    <row r="606" spans="1:10" ht="54.75" customHeight="1" outlineLevel="5" x14ac:dyDescent="0.3">
      <c r="A606" s="19" t="s">
        <v>265</v>
      </c>
      <c r="B606" s="20" t="s">
        <v>0</v>
      </c>
      <c r="C606" s="20" t="s">
        <v>260</v>
      </c>
      <c r="D606" s="21" t="s">
        <v>266</v>
      </c>
      <c r="E606" s="20" t="s">
        <v>3</v>
      </c>
      <c r="F606" s="16">
        <f>F607</f>
        <v>4560895.0599999996</v>
      </c>
      <c r="G606" s="16">
        <f t="shared" ref="G606:H606" si="264">G607</f>
        <v>4784020.07</v>
      </c>
      <c r="H606" s="16">
        <f t="shared" si="264"/>
        <v>2487726.2000000002</v>
      </c>
      <c r="I606" s="11"/>
      <c r="J606" s="12"/>
    </row>
    <row r="607" spans="1:10" ht="23.25" customHeight="1" outlineLevel="6" x14ac:dyDescent="0.3">
      <c r="A607" s="19" t="s">
        <v>26</v>
      </c>
      <c r="B607" s="20" t="s">
        <v>0</v>
      </c>
      <c r="C607" s="20" t="s">
        <v>260</v>
      </c>
      <c r="D607" s="21" t="s">
        <v>266</v>
      </c>
      <c r="E607" s="20" t="s">
        <v>27</v>
      </c>
      <c r="F607" s="16">
        <f>F608</f>
        <v>4560895.0599999996</v>
      </c>
      <c r="G607" s="16">
        <f t="shared" ref="G607:H607" si="265">G608</f>
        <v>4784020.07</v>
      </c>
      <c r="H607" s="16">
        <f t="shared" si="265"/>
        <v>2487726.2000000002</v>
      </c>
      <c r="I607" s="11"/>
      <c r="J607" s="12"/>
    </row>
    <row r="608" spans="1:10" ht="36.6" customHeight="1" outlineLevel="7" x14ac:dyDescent="0.3">
      <c r="A608" s="19" t="s">
        <v>28</v>
      </c>
      <c r="B608" s="20" t="s">
        <v>0</v>
      </c>
      <c r="C608" s="20" t="s">
        <v>260</v>
      </c>
      <c r="D608" s="21" t="s">
        <v>266</v>
      </c>
      <c r="E608" s="20" t="s">
        <v>29</v>
      </c>
      <c r="F608" s="16">
        <v>4560895.0599999996</v>
      </c>
      <c r="G608" s="17">
        <v>4784020.07</v>
      </c>
      <c r="H608" s="17">
        <v>2487726.2000000002</v>
      </c>
      <c r="I608" s="11"/>
      <c r="J608" s="12"/>
    </row>
    <row r="609" spans="1:10" ht="25.5" customHeight="1" outlineLevel="3" x14ac:dyDescent="0.3">
      <c r="A609" s="19" t="s">
        <v>8</v>
      </c>
      <c r="B609" s="20" t="s">
        <v>0</v>
      </c>
      <c r="C609" s="20" t="s">
        <v>260</v>
      </c>
      <c r="D609" s="21" t="s">
        <v>9</v>
      </c>
      <c r="E609" s="20" t="s">
        <v>3</v>
      </c>
      <c r="F609" s="16">
        <f>F610</f>
        <v>28116918.399999999</v>
      </c>
      <c r="G609" s="16">
        <f t="shared" ref="G609:H609" si="266">G610</f>
        <v>28474783.549999997</v>
      </c>
      <c r="H609" s="16">
        <f t="shared" si="266"/>
        <v>28845976.910000004</v>
      </c>
      <c r="I609" s="11"/>
      <c r="J609" s="12"/>
    </row>
    <row r="610" spans="1:10" ht="21" customHeight="1" outlineLevel="4" x14ac:dyDescent="0.3">
      <c r="A610" s="19" t="s">
        <v>10</v>
      </c>
      <c r="B610" s="20" t="s">
        <v>0</v>
      </c>
      <c r="C610" s="20" t="s">
        <v>260</v>
      </c>
      <c r="D610" s="21" t="s">
        <v>11</v>
      </c>
      <c r="E610" s="20" t="s">
        <v>3</v>
      </c>
      <c r="F610" s="16">
        <f>F611+F615+F620</f>
        <v>28116918.399999999</v>
      </c>
      <c r="G610" s="16">
        <f t="shared" ref="G610:H610" si="267">G611+G615+G620</f>
        <v>28474783.549999997</v>
      </c>
      <c r="H610" s="16">
        <f t="shared" si="267"/>
        <v>28845976.910000004</v>
      </c>
      <c r="I610" s="11"/>
      <c r="J610" s="12"/>
    </row>
    <row r="611" spans="1:10" ht="66" customHeight="1" outlineLevel="5" x14ac:dyDescent="0.3">
      <c r="A611" s="19" t="s">
        <v>269</v>
      </c>
      <c r="B611" s="20" t="s">
        <v>0</v>
      </c>
      <c r="C611" s="20" t="s">
        <v>260</v>
      </c>
      <c r="D611" s="21" t="s">
        <v>270</v>
      </c>
      <c r="E611" s="20" t="s">
        <v>3</v>
      </c>
      <c r="F611" s="16">
        <f>F612</f>
        <v>15712425.800000001</v>
      </c>
      <c r="G611" s="16">
        <f t="shared" ref="G611:H611" si="268">G612</f>
        <v>15933705.949999999</v>
      </c>
      <c r="H611" s="16">
        <f t="shared" si="268"/>
        <v>16163837.310000001</v>
      </c>
      <c r="I611" s="11"/>
      <c r="J611" s="12"/>
    </row>
    <row r="612" spans="1:10" ht="23.25" customHeight="1" outlineLevel="6" x14ac:dyDescent="0.3">
      <c r="A612" s="19" t="s">
        <v>26</v>
      </c>
      <c r="B612" s="20" t="s">
        <v>0</v>
      </c>
      <c r="C612" s="20" t="s">
        <v>260</v>
      </c>
      <c r="D612" s="21" t="s">
        <v>270</v>
      </c>
      <c r="E612" s="20" t="s">
        <v>27</v>
      </c>
      <c r="F612" s="16">
        <f>F613+F614</f>
        <v>15712425.800000001</v>
      </c>
      <c r="G612" s="16">
        <f t="shared" ref="G612:H612" si="269">G613+G614</f>
        <v>15933705.949999999</v>
      </c>
      <c r="H612" s="16">
        <f t="shared" si="269"/>
        <v>16163837.310000001</v>
      </c>
      <c r="I612" s="11"/>
      <c r="J612" s="12"/>
    </row>
    <row r="613" spans="1:10" ht="15.6" outlineLevel="7" x14ac:dyDescent="0.3">
      <c r="A613" s="19" t="s">
        <v>267</v>
      </c>
      <c r="B613" s="20" t="s">
        <v>0</v>
      </c>
      <c r="C613" s="20" t="s">
        <v>260</v>
      </c>
      <c r="D613" s="21" t="s">
        <v>270</v>
      </c>
      <c r="E613" s="20" t="s">
        <v>268</v>
      </c>
      <c r="F613" s="16">
        <v>13012425.800000001</v>
      </c>
      <c r="G613" s="17">
        <v>13133705.949999999</v>
      </c>
      <c r="H613" s="17">
        <v>13263837.310000001</v>
      </c>
      <c r="I613" s="11"/>
      <c r="J613" s="12"/>
    </row>
    <row r="614" spans="1:10" ht="37.200000000000003" customHeight="1" outlineLevel="7" x14ac:dyDescent="0.3">
      <c r="A614" s="19" t="s">
        <v>28</v>
      </c>
      <c r="B614" s="20" t="s">
        <v>0</v>
      </c>
      <c r="C614" s="20" t="s">
        <v>260</v>
      </c>
      <c r="D614" s="21" t="s">
        <v>270</v>
      </c>
      <c r="E614" s="20" t="s">
        <v>29</v>
      </c>
      <c r="F614" s="16">
        <v>2700000</v>
      </c>
      <c r="G614" s="17">
        <v>2800000</v>
      </c>
      <c r="H614" s="17">
        <v>2900000</v>
      </c>
      <c r="I614" s="11"/>
      <c r="J614" s="12"/>
    </row>
    <row r="615" spans="1:10" ht="52.95" customHeight="1" outlineLevel="5" x14ac:dyDescent="0.3">
      <c r="A615" s="19" t="s">
        <v>271</v>
      </c>
      <c r="B615" s="20" t="s">
        <v>0</v>
      </c>
      <c r="C615" s="20" t="s">
        <v>260</v>
      </c>
      <c r="D615" s="21" t="s">
        <v>272</v>
      </c>
      <c r="E615" s="20" t="s">
        <v>3</v>
      </c>
      <c r="F615" s="16">
        <f>F616+F618</f>
        <v>3412373</v>
      </c>
      <c r="G615" s="16">
        <f t="shared" ref="G615:H615" si="270">G616+G618</f>
        <v>3548958</v>
      </c>
      <c r="H615" s="16">
        <f t="shared" si="270"/>
        <v>3690020</v>
      </c>
      <c r="I615" s="11"/>
      <c r="J615" s="12"/>
    </row>
    <row r="616" spans="1:10" ht="26.4" customHeight="1" outlineLevel="6" x14ac:dyDescent="0.3">
      <c r="A616" s="19" t="s">
        <v>20</v>
      </c>
      <c r="B616" s="20" t="s">
        <v>0</v>
      </c>
      <c r="C616" s="20" t="s">
        <v>260</v>
      </c>
      <c r="D616" s="21" t="s">
        <v>272</v>
      </c>
      <c r="E616" s="20" t="s">
        <v>21</v>
      </c>
      <c r="F616" s="16">
        <f>F617</f>
        <v>36000</v>
      </c>
      <c r="G616" s="16">
        <f t="shared" ref="G616:H616" si="271">G617</f>
        <v>36000</v>
      </c>
      <c r="H616" s="16">
        <f t="shared" si="271"/>
        <v>36000</v>
      </c>
      <c r="I616" s="11"/>
      <c r="J616" s="12"/>
    </row>
    <row r="617" spans="1:10" ht="25.95" customHeight="1" outlineLevel="7" x14ac:dyDescent="0.3">
      <c r="A617" s="19" t="s">
        <v>22</v>
      </c>
      <c r="B617" s="20" t="s">
        <v>0</v>
      </c>
      <c r="C617" s="20" t="s">
        <v>260</v>
      </c>
      <c r="D617" s="21" t="s">
        <v>272</v>
      </c>
      <c r="E617" s="20" t="s">
        <v>23</v>
      </c>
      <c r="F617" s="16">
        <v>36000</v>
      </c>
      <c r="G617" s="17">
        <v>36000</v>
      </c>
      <c r="H617" s="17">
        <v>36000</v>
      </c>
      <c r="I617" s="11"/>
      <c r="J617" s="12"/>
    </row>
    <row r="618" spans="1:10" ht="20.25" customHeight="1" outlineLevel="6" x14ac:dyDescent="0.3">
      <c r="A618" s="19" t="s">
        <v>26</v>
      </c>
      <c r="B618" s="20" t="s">
        <v>0</v>
      </c>
      <c r="C618" s="20" t="s">
        <v>260</v>
      </c>
      <c r="D618" s="21" t="s">
        <v>272</v>
      </c>
      <c r="E618" s="20" t="s">
        <v>27</v>
      </c>
      <c r="F618" s="16">
        <f>F619</f>
        <v>3376373</v>
      </c>
      <c r="G618" s="16">
        <f t="shared" ref="G618:H618" si="272">G619</f>
        <v>3512958</v>
      </c>
      <c r="H618" s="16">
        <f t="shared" si="272"/>
        <v>3654020</v>
      </c>
      <c r="I618" s="11"/>
      <c r="J618" s="12"/>
    </row>
    <row r="619" spans="1:10" ht="23.25" customHeight="1" outlineLevel="7" x14ac:dyDescent="0.3">
      <c r="A619" s="19" t="s">
        <v>316</v>
      </c>
      <c r="B619" s="20" t="s">
        <v>0</v>
      </c>
      <c r="C619" s="20" t="s">
        <v>260</v>
      </c>
      <c r="D619" s="21" t="s">
        <v>272</v>
      </c>
      <c r="E619" s="20" t="s">
        <v>268</v>
      </c>
      <c r="F619" s="16">
        <v>3376373</v>
      </c>
      <c r="G619" s="17">
        <v>3512958</v>
      </c>
      <c r="H619" s="17">
        <v>3654020</v>
      </c>
      <c r="I619" s="11"/>
      <c r="J619" s="12"/>
    </row>
    <row r="620" spans="1:10" ht="51" customHeight="1" outlineLevel="5" x14ac:dyDescent="0.3">
      <c r="A620" s="19" t="s">
        <v>338</v>
      </c>
      <c r="B620" s="20" t="s">
        <v>0</v>
      </c>
      <c r="C620" s="20" t="s">
        <v>260</v>
      </c>
      <c r="D620" s="21" t="s">
        <v>273</v>
      </c>
      <c r="E620" s="20" t="s">
        <v>3</v>
      </c>
      <c r="F620" s="16">
        <f>F621</f>
        <v>8992119.5999999996</v>
      </c>
      <c r="G620" s="16">
        <f t="shared" ref="G620:H620" si="273">G621</f>
        <v>8992119.5999999996</v>
      </c>
      <c r="H620" s="16">
        <f t="shared" si="273"/>
        <v>8992119.5999999996</v>
      </c>
      <c r="I620" s="11"/>
      <c r="J620" s="12"/>
    </row>
    <row r="621" spans="1:10" ht="25.2" customHeight="1" outlineLevel="6" x14ac:dyDescent="0.3">
      <c r="A621" s="19" t="s">
        <v>20</v>
      </c>
      <c r="B621" s="20" t="s">
        <v>0</v>
      </c>
      <c r="C621" s="20" t="s">
        <v>260</v>
      </c>
      <c r="D621" s="21" t="s">
        <v>273</v>
      </c>
      <c r="E621" s="20" t="s">
        <v>21</v>
      </c>
      <c r="F621" s="16">
        <f>F622</f>
        <v>8992119.5999999996</v>
      </c>
      <c r="G621" s="16">
        <f t="shared" ref="G621:H621" si="274">G622</f>
        <v>8992119.5999999996</v>
      </c>
      <c r="H621" s="16">
        <f t="shared" si="274"/>
        <v>8992119.5999999996</v>
      </c>
      <c r="I621" s="11"/>
      <c r="J621" s="12"/>
    </row>
    <row r="622" spans="1:10" ht="22.95" customHeight="1" outlineLevel="7" x14ac:dyDescent="0.3">
      <c r="A622" s="19" t="s">
        <v>22</v>
      </c>
      <c r="B622" s="20" t="s">
        <v>0</v>
      </c>
      <c r="C622" s="20" t="s">
        <v>260</v>
      </c>
      <c r="D622" s="21" t="s">
        <v>273</v>
      </c>
      <c r="E622" s="20" t="s">
        <v>23</v>
      </c>
      <c r="F622" s="16">
        <v>8992119.5999999996</v>
      </c>
      <c r="G622" s="17">
        <v>8992119.5999999996</v>
      </c>
      <c r="H622" s="17">
        <v>8992119.5999999996</v>
      </c>
      <c r="I622" s="11"/>
      <c r="J622" s="12"/>
    </row>
    <row r="623" spans="1:10" ht="19.5" customHeight="1" outlineLevel="1" x14ac:dyDescent="0.3">
      <c r="A623" s="19" t="s">
        <v>274</v>
      </c>
      <c r="B623" s="20" t="s">
        <v>0</v>
      </c>
      <c r="C623" s="20" t="s">
        <v>275</v>
      </c>
      <c r="D623" s="21" t="s">
        <v>2</v>
      </c>
      <c r="E623" s="20" t="s">
        <v>3</v>
      </c>
      <c r="F623" s="16">
        <f>F624</f>
        <v>2817940</v>
      </c>
      <c r="G623" s="16">
        <f t="shared" ref="G623:H623" si="275">G624</f>
        <v>0</v>
      </c>
      <c r="H623" s="16">
        <f t="shared" si="275"/>
        <v>0</v>
      </c>
      <c r="I623" s="11"/>
      <c r="J623" s="12"/>
    </row>
    <row r="624" spans="1:10" ht="15.6" outlineLevel="2" x14ac:dyDescent="0.3">
      <c r="A624" s="19" t="s">
        <v>276</v>
      </c>
      <c r="B624" s="20" t="s">
        <v>0</v>
      </c>
      <c r="C624" s="20" t="s">
        <v>277</v>
      </c>
      <c r="D624" s="21" t="s">
        <v>2</v>
      </c>
      <c r="E624" s="20" t="s">
        <v>3</v>
      </c>
      <c r="F624" s="16">
        <f>F625</f>
        <v>2817940</v>
      </c>
      <c r="G624" s="16">
        <f t="shared" ref="G624:H624" si="276">G625</f>
        <v>0</v>
      </c>
      <c r="H624" s="16">
        <f t="shared" si="276"/>
        <v>0</v>
      </c>
      <c r="I624" s="11"/>
      <c r="J624" s="12"/>
    </row>
    <row r="625" spans="1:10" ht="39.6" customHeight="1" outlineLevel="3" x14ac:dyDescent="0.3">
      <c r="A625" s="19" t="s">
        <v>278</v>
      </c>
      <c r="B625" s="20" t="s">
        <v>0</v>
      </c>
      <c r="C625" s="20" t="s">
        <v>277</v>
      </c>
      <c r="D625" s="21" t="s">
        <v>279</v>
      </c>
      <c r="E625" s="20" t="s">
        <v>3</v>
      </c>
      <c r="F625" s="16">
        <f>F626</f>
        <v>2817940</v>
      </c>
      <c r="G625" s="16">
        <f>G626</f>
        <v>0</v>
      </c>
      <c r="H625" s="16">
        <f>H626</f>
        <v>0</v>
      </c>
      <c r="I625" s="11"/>
      <c r="J625" s="12"/>
    </row>
    <row r="626" spans="1:10" ht="39.6" customHeight="1" outlineLevel="4" x14ac:dyDescent="0.3">
      <c r="A626" s="19" t="s">
        <v>280</v>
      </c>
      <c r="B626" s="20" t="s">
        <v>0</v>
      </c>
      <c r="C626" s="20" t="s">
        <v>277</v>
      </c>
      <c r="D626" s="21" t="s">
        <v>281</v>
      </c>
      <c r="E626" s="20" t="s">
        <v>3</v>
      </c>
      <c r="F626" s="16">
        <f>F627+F637+F640+F634</f>
        <v>2817940</v>
      </c>
      <c r="G626" s="16">
        <f t="shared" ref="G626:H626" si="277">G627</f>
        <v>0</v>
      </c>
      <c r="H626" s="16">
        <f t="shared" si="277"/>
        <v>0</v>
      </c>
      <c r="I626" s="11"/>
      <c r="J626" s="12"/>
    </row>
    <row r="627" spans="1:10" ht="52.2" customHeight="1" outlineLevel="5" x14ac:dyDescent="0.3">
      <c r="A627" s="19" t="s">
        <v>381</v>
      </c>
      <c r="B627" s="20" t="s">
        <v>0</v>
      </c>
      <c r="C627" s="20" t="s">
        <v>277</v>
      </c>
      <c r="D627" s="21">
        <v>2000120001</v>
      </c>
      <c r="E627" s="20" t="s">
        <v>3</v>
      </c>
      <c r="F627" s="16">
        <f>F628+F630+F632</f>
        <v>700000</v>
      </c>
      <c r="G627" s="16">
        <f t="shared" ref="G627:H627" si="278">G628+G630+G632</f>
        <v>0</v>
      </c>
      <c r="H627" s="16">
        <f t="shared" si="278"/>
        <v>0</v>
      </c>
      <c r="I627" s="11"/>
      <c r="J627" s="12"/>
    </row>
    <row r="628" spans="1:10" ht="54.6" customHeight="1" outlineLevel="6" x14ac:dyDescent="0.3">
      <c r="A628" s="19" t="s">
        <v>14</v>
      </c>
      <c r="B628" s="20" t="s">
        <v>0</v>
      </c>
      <c r="C628" s="20" t="s">
        <v>277</v>
      </c>
      <c r="D628" s="21">
        <v>2000120001</v>
      </c>
      <c r="E628" s="20" t="s">
        <v>15</v>
      </c>
      <c r="F628" s="16">
        <f>F629</f>
        <v>200000</v>
      </c>
      <c r="G628" s="16">
        <f t="shared" ref="G628:H628" si="279">G629</f>
        <v>0</v>
      </c>
      <c r="H628" s="16">
        <f t="shared" si="279"/>
        <v>0</v>
      </c>
      <c r="I628" s="11"/>
      <c r="J628" s="12"/>
    </row>
    <row r="629" spans="1:10" ht="26.25" customHeight="1" outlineLevel="7" x14ac:dyDescent="0.3">
      <c r="A629" s="19" t="s">
        <v>67</v>
      </c>
      <c r="B629" s="20" t="s">
        <v>0</v>
      </c>
      <c r="C629" s="20" t="s">
        <v>277</v>
      </c>
      <c r="D629" s="21">
        <v>2000120001</v>
      </c>
      <c r="E629" s="20" t="s">
        <v>68</v>
      </c>
      <c r="F629" s="16">
        <v>200000</v>
      </c>
      <c r="G629" s="17"/>
      <c r="H629" s="17"/>
      <c r="I629" s="11"/>
      <c r="J629" s="12"/>
    </row>
    <row r="630" spans="1:10" ht="25.2" customHeight="1" outlineLevel="6" x14ac:dyDescent="0.3">
      <c r="A630" s="19" t="s">
        <v>20</v>
      </c>
      <c r="B630" s="20" t="s">
        <v>0</v>
      </c>
      <c r="C630" s="20" t="s">
        <v>277</v>
      </c>
      <c r="D630" s="21">
        <v>2000120001</v>
      </c>
      <c r="E630" s="20" t="s">
        <v>21</v>
      </c>
      <c r="F630" s="16">
        <f>F631</f>
        <v>200000</v>
      </c>
      <c r="G630" s="16">
        <f t="shared" ref="G630:H630" si="280">G631</f>
        <v>0</v>
      </c>
      <c r="H630" s="16">
        <f t="shared" si="280"/>
        <v>0</v>
      </c>
      <c r="I630" s="11"/>
      <c r="J630" s="12"/>
    </row>
    <row r="631" spans="1:10" ht="26.4" customHeight="1" outlineLevel="7" x14ac:dyDescent="0.3">
      <c r="A631" s="19" t="s">
        <v>22</v>
      </c>
      <c r="B631" s="20" t="s">
        <v>0</v>
      </c>
      <c r="C631" s="20" t="s">
        <v>277</v>
      </c>
      <c r="D631" s="21">
        <v>2000120001</v>
      </c>
      <c r="E631" s="20" t="s">
        <v>23</v>
      </c>
      <c r="F631" s="16">
        <v>200000</v>
      </c>
      <c r="G631" s="17"/>
      <c r="H631" s="17"/>
      <c r="I631" s="11"/>
      <c r="J631" s="12"/>
    </row>
    <row r="632" spans="1:10" ht="24" customHeight="1" outlineLevel="6" x14ac:dyDescent="0.3">
      <c r="A632" s="19" t="s">
        <v>26</v>
      </c>
      <c r="B632" s="20" t="s">
        <v>0</v>
      </c>
      <c r="C632" s="20" t="s">
        <v>277</v>
      </c>
      <c r="D632" s="21">
        <v>2000120001</v>
      </c>
      <c r="E632" s="20" t="s">
        <v>27</v>
      </c>
      <c r="F632" s="16">
        <f>F633</f>
        <v>300000</v>
      </c>
      <c r="G632" s="16">
        <f t="shared" ref="G632:H632" si="281">G633</f>
        <v>0</v>
      </c>
      <c r="H632" s="16">
        <f t="shared" si="281"/>
        <v>0</v>
      </c>
      <c r="I632" s="11"/>
      <c r="J632" s="12"/>
    </row>
    <row r="633" spans="1:10" ht="19.5" customHeight="1" outlineLevel="7" x14ac:dyDescent="0.3">
      <c r="A633" s="19" t="s">
        <v>257</v>
      </c>
      <c r="B633" s="20" t="s">
        <v>0</v>
      </c>
      <c r="C633" s="20" t="s">
        <v>277</v>
      </c>
      <c r="D633" s="21">
        <v>2000120001</v>
      </c>
      <c r="E633" s="20" t="s">
        <v>258</v>
      </c>
      <c r="F633" s="16">
        <v>300000</v>
      </c>
      <c r="G633" s="17">
        <v>0</v>
      </c>
      <c r="H633" s="17">
        <v>0</v>
      </c>
      <c r="I633" s="11"/>
      <c r="J633" s="12"/>
    </row>
    <row r="634" spans="1:10" ht="53.4" customHeight="1" outlineLevel="7" x14ac:dyDescent="0.3">
      <c r="A634" s="19" t="s">
        <v>487</v>
      </c>
      <c r="B634" s="20" t="s">
        <v>0</v>
      </c>
      <c r="C634" s="20" t="s">
        <v>277</v>
      </c>
      <c r="D634" s="21">
        <v>2000120012</v>
      </c>
      <c r="E634" s="20" t="s">
        <v>3</v>
      </c>
      <c r="F634" s="16">
        <f>F635</f>
        <v>25000</v>
      </c>
      <c r="G634" s="16">
        <f t="shared" ref="G634:H634" si="282">G635+G637+G639</f>
        <v>0</v>
      </c>
      <c r="H634" s="16">
        <f t="shared" si="282"/>
        <v>0</v>
      </c>
      <c r="I634" s="11"/>
      <c r="J634" s="12"/>
    </row>
    <row r="635" spans="1:10" ht="19.5" customHeight="1" outlineLevel="7" x14ac:dyDescent="0.3">
      <c r="A635" s="19" t="s">
        <v>20</v>
      </c>
      <c r="B635" s="20" t="s">
        <v>0</v>
      </c>
      <c r="C635" s="20" t="s">
        <v>277</v>
      </c>
      <c r="D635" s="21">
        <v>2000120012</v>
      </c>
      <c r="E635" s="20" t="s">
        <v>21</v>
      </c>
      <c r="F635" s="16">
        <f>F636</f>
        <v>25000</v>
      </c>
      <c r="G635" s="16">
        <f t="shared" ref="G635:H635" si="283">G636</f>
        <v>0</v>
      </c>
      <c r="H635" s="16">
        <f t="shared" si="283"/>
        <v>0</v>
      </c>
      <c r="I635" s="11"/>
      <c r="J635" s="12"/>
    </row>
    <row r="636" spans="1:10" ht="19.5" customHeight="1" outlineLevel="7" x14ac:dyDescent="0.3">
      <c r="A636" s="19" t="s">
        <v>22</v>
      </c>
      <c r="B636" s="20" t="s">
        <v>0</v>
      </c>
      <c r="C636" s="20" t="s">
        <v>277</v>
      </c>
      <c r="D636" s="21">
        <v>2000120012</v>
      </c>
      <c r="E636" s="20" t="s">
        <v>23</v>
      </c>
      <c r="F636" s="16">
        <v>25000</v>
      </c>
      <c r="G636" s="17"/>
      <c r="H636" s="17"/>
      <c r="I636" s="11"/>
      <c r="J636" s="12"/>
    </row>
    <row r="637" spans="1:10" ht="41.25" customHeight="1" outlineLevel="7" x14ac:dyDescent="0.3">
      <c r="A637" s="19" t="s">
        <v>368</v>
      </c>
      <c r="B637" s="20" t="s">
        <v>0</v>
      </c>
      <c r="C637" s="20" t="s">
        <v>277</v>
      </c>
      <c r="D637" s="21">
        <v>2000192230</v>
      </c>
      <c r="E637" s="20" t="s">
        <v>3</v>
      </c>
      <c r="F637" s="16">
        <v>2066130</v>
      </c>
      <c r="G637" s="25">
        <v>0</v>
      </c>
      <c r="H637" s="17">
        <v>0</v>
      </c>
      <c r="I637" s="11"/>
      <c r="J637" s="32"/>
    </row>
    <row r="638" spans="1:10" ht="28.2" customHeight="1" outlineLevel="7" x14ac:dyDescent="0.3">
      <c r="A638" s="19" t="s">
        <v>20</v>
      </c>
      <c r="B638" s="20" t="s">
        <v>0</v>
      </c>
      <c r="C638" s="20" t="s">
        <v>277</v>
      </c>
      <c r="D638" s="21">
        <v>2000192230</v>
      </c>
      <c r="E638" s="20" t="s">
        <v>21</v>
      </c>
      <c r="F638" s="16">
        <v>2066130</v>
      </c>
      <c r="G638" s="25">
        <v>0</v>
      </c>
      <c r="H638" s="17">
        <v>0</v>
      </c>
      <c r="I638" s="11"/>
      <c r="J638" s="12"/>
    </row>
    <row r="639" spans="1:10" ht="28.2" customHeight="1" outlineLevel="7" x14ac:dyDescent="0.3">
      <c r="A639" s="19" t="s">
        <v>22</v>
      </c>
      <c r="B639" s="20" t="s">
        <v>0</v>
      </c>
      <c r="C639" s="20" t="s">
        <v>277</v>
      </c>
      <c r="D639" s="21">
        <v>2000192230</v>
      </c>
      <c r="E639" s="20" t="s">
        <v>23</v>
      </c>
      <c r="F639" s="16">
        <v>2066130</v>
      </c>
      <c r="G639" s="25">
        <v>0</v>
      </c>
      <c r="H639" s="17">
        <v>0</v>
      </c>
      <c r="I639" s="11"/>
      <c r="J639" s="12"/>
    </row>
    <row r="640" spans="1:10" ht="37.799999999999997" customHeight="1" outlineLevel="7" x14ac:dyDescent="0.3">
      <c r="A640" s="19" t="s">
        <v>369</v>
      </c>
      <c r="B640" s="20" t="s">
        <v>0</v>
      </c>
      <c r="C640" s="20" t="s">
        <v>277</v>
      </c>
      <c r="D640" s="21" t="s">
        <v>402</v>
      </c>
      <c r="E640" s="20" t="s">
        <v>3</v>
      </c>
      <c r="F640" s="16">
        <f>F641</f>
        <v>26810</v>
      </c>
      <c r="G640" s="25">
        <v>0</v>
      </c>
      <c r="H640" s="17">
        <v>0</v>
      </c>
      <c r="I640" s="11"/>
      <c r="J640" s="12"/>
    </row>
    <row r="641" spans="1:10" ht="28.2" customHeight="1" outlineLevel="7" x14ac:dyDescent="0.3">
      <c r="A641" s="19" t="s">
        <v>20</v>
      </c>
      <c r="B641" s="20" t="s">
        <v>0</v>
      </c>
      <c r="C641" s="20" t="s">
        <v>277</v>
      </c>
      <c r="D641" s="21" t="s">
        <v>402</v>
      </c>
      <c r="E641" s="20" t="s">
        <v>21</v>
      </c>
      <c r="F641" s="16">
        <f>F642</f>
        <v>26810</v>
      </c>
      <c r="G641" s="25">
        <v>0</v>
      </c>
      <c r="H641" s="17">
        <v>0</v>
      </c>
      <c r="I641" s="11"/>
      <c r="J641" s="12"/>
    </row>
    <row r="642" spans="1:10" ht="22.8" customHeight="1" outlineLevel="7" x14ac:dyDescent="0.3">
      <c r="A642" s="19" t="s">
        <v>22</v>
      </c>
      <c r="B642" s="20" t="s">
        <v>0</v>
      </c>
      <c r="C642" s="20" t="s">
        <v>277</v>
      </c>
      <c r="D642" s="21" t="s">
        <v>402</v>
      </c>
      <c r="E642" s="20" t="s">
        <v>23</v>
      </c>
      <c r="F642" s="16">
        <v>26810</v>
      </c>
      <c r="G642" s="25">
        <v>0</v>
      </c>
      <c r="H642" s="17">
        <v>0</v>
      </c>
      <c r="I642" s="11"/>
      <c r="J642" s="12"/>
    </row>
    <row r="643" spans="1:10" ht="22.5" customHeight="1" outlineLevel="1" x14ac:dyDescent="0.3">
      <c r="A643" s="19" t="s">
        <v>282</v>
      </c>
      <c r="B643" s="20" t="s">
        <v>0</v>
      </c>
      <c r="C643" s="20" t="s">
        <v>283</v>
      </c>
      <c r="D643" s="21" t="s">
        <v>2</v>
      </c>
      <c r="E643" s="20" t="s">
        <v>3</v>
      </c>
      <c r="F643" s="16">
        <f t="shared" ref="F643:H652" si="284">F644</f>
        <v>3851352.76</v>
      </c>
      <c r="G643" s="16">
        <f t="shared" si="284"/>
        <v>3368680</v>
      </c>
      <c r="H643" s="16">
        <f t="shared" si="284"/>
        <v>3063860</v>
      </c>
      <c r="I643" s="11"/>
      <c r="J643" s="12"/>
    </row>
    <row r="644" spans="1:10" ht="19.5" customHeight="1" outlineLevel="2" x14ac:dyDescent="0.3">
      <c r="A644" s="19" t="s">
        <v>284</v>
      </c>
      <c r="B644" s="20" t="s">
        <v>0</v>
      </c>
      <c r="C644" s="20" t="s">
        <v>285</v>
      </c>
      <c r="D644" s="21" t="s">
        <v>2</v>
      </c>
      <c r="E644" s="20" t="s">
        <v>3</v>
      </c>
      <c r="F644" s="16">
        <f t="shared" si="284"/>
        <v>3851352.76</v>
      </c>
      <c r="G644" s="16">
        <f t="shared" si="284"/>
        <v>3368680</v>
      </c>
      <c r="H644" s="16">
        <f t="shared" si="284"/>
        <v>3063860</v>
      </c>
      <c r="I644" s="11"/>
      <c r="J644" s="12"/>
    </row>
    <row r="645" spans="1:10" ht="28.5" customHeight="1" outlineLevel="3" x14ac:dyDescent="0.3">
      <c r="A645" s="19" t="s">
        <v>8</v>
      </c>
      <c r="B645" s="20" t="s">
        <v>0</v>
      </c>
      <c r="C645" s="20" t="s">
        <v>285</v>
      </c>
      <c r="D645" s="21" t="s">
        <v>9</v>
      </c>
      <c r="E645" s="20" t="s">
        <v>3</v>
      </c>
      <c r="F645" s="16">
        <f t="shared" si="284"/>
        <v>3851352.76</v>
      </c>
      <c r="G645" s="16">
        <f t="shared" si="284"/>
        <v>3368680</v>
      </c>
      <c r="H645" s="16">
        <f t="shared" si="284"/>
        <v>3063860</v>
      </c>
      <c r="I645" s="11"/>
      <c r="J645" s="12"/>
    </row>
    <row r="646" spans="1:10" ht="24.6" customHeight="1" outlineLevel="4" x14ac:dyDescent="0.3">
      <c r="A646" s="19" t="s">
        <v>10</v>
      </c>
      <c r="B646" s="20" t="s">
        <v>0</v>
      </c>
      <c r="C646" s="20" t="s">
        <v>285</v>
      </c>
      <c r="D646" s="21" t="s">
        <v>11</v>
      </c>
      <c r="E646" s="20" t="s">
        <v>3</v>
      </c>
      <c r="F646" s="16">
        <f>F647+F652</f>
        <v>3851352.76</v>
      </c>
      <c r="G646" s="16">
        <f t="shared" ref="G646:H646" si="285">G647+G652</f>
        <v>3368680</v>
      </c>
      <c r="H646" s="16">
        <f t="shared" si="285"/>
        <v>3063860</v>
      </c>
      <c r="I646" s="11"/>
      <c r="J646" s="12"/>
    </row>
    <row r="647" spans="1:10" ht="36" customHeight="1" outlineLevel="5" x14ac:dyDescent="0.3">
      <c r="A647" s="19" t="s">
        <v>286</v>
      </c>
      <c r="B647" s="20" t="s">
        <v>0</v>
      </c>
      <c r="C647" s="20" t="s">
        <v>285</v>
      </c>
      <c r="D647" s="21" t="s">
        <v>287</v>
      </c>
      <c r="E647" s="20" t="s">
        <v>3</v>
      </c>
      <c r="F647" s="16">
        <f>F650+F648</f>
        <v>3475618</v>
      </c>
      <c r="G647" s="16">
        <f>G650+G648</f>
        <v>2994680</v>
      </c>
      <c r="H647" s="16">
        <f>H650+H648</f>
        <v>2689860</v>
      </c>
      <c r="I647" s="11"/>
      <c r="J647" s="12"/>
    </row>
    <row r="648" spans="1:10" ht="49.8" customHeight="1" outlineLevel="5" x14ac:dyDescent="0.3">
      <c r="A648" s="19" t="s">
        <v>14</v>
      </c>
      <c r="B648" s="22">
        <v>228</v>
      </c>
      <c r="C648" s="20" t="s">
        <v>285</v>
      </c>
      <c r="D648" s="21" t="s">
        <v>287</v>
      </c>
      <c r="E648" s="22">
        <v>100</v>
      </c>
      <c r="F648" s="16">
        <f>F649</f>
        <v>2733610</v>
      </c>
      <c r="G648" s="16">
        <f>G649</f>
        <v>2683610</v>
      </c>
      <c r="H648" s="16">
        <f>H649</f>
        <v>2339850</v>
      </c>
      <c r="I648" s="11"/>
      <c r="J648" s="12"/>
    </row>
    <row r="649" spans="1:10" ht="20.25" customHeight="1" outlineLevel="5" x14ac:dyDescent="0.3">
      <c r="A649" s="19" t="s">
        <v>67</v>
      </c>
      <c r="B649" s="22">
        <v>228</v>
      </c>
      <c r="C649" s="20" t="s">
        <v>285</v>
      </c>
      <c r="D649" s="21" t="s">
        <v>287</v>
      </c>
      <c r="E649" s="22">
        <v>110</v>
      </c>
      <c r="F649" s="16">
        <v>2733610</v>
      </c>
      <c r="G649" s="16">
        <v>2683610</v>
      </c>
      <c r="H649" s="16">
        <v>2339850</v>
      </c>
      <c r="I649" s="11"/>
      <c r="J649" s="12"/>
    </row>
    <row r="650" spans="1:10" ht="22.95" customHeight="1" outlineLevel="6" x14ac:dyDescent="0.3">
      <c r="A650" s="19" t="s">
        <v>20</v>
      </c>
      <c r="B650" s="20" t="s">
        <v>0</v>
      </c>
      <c r="C650" s="20" t="s">
        <v>285</v>
      </c>
      <c r="D650" s="21" t="s">
        <v>287</v>
      </c>
      <c r="E650" s="20" t="s">
        <v>21</v>
      </c>
      <c r="F650" s="16">
        <f t="shared" si="284"/>
        <v>742008</v>
      </c>
      <c r="G650" s="16">
        <f t="shared" si="284"/>
        <v>311070</v>
      </c>
      <c r="H650" s="16">
        <f t="shared" si="284"/>
        <v>350010</v>
      </c>
      <c r="I650" s="11"/>
      <c r="J650" s="12"/>
    </row>
    <row r="651" spans="1:10" ht="24.6" customHeight="1" outlineLevel="7" x14ac:dyDescent="0.3">
      <c r="A651" s="19" t="s">
        <v>22</v>
      </c>
      <c r="B651" s="20" t="s">
        <v>0</v>
      </c>
      <c r="C651" s="20" t="s">
        <v>285</v>
      </c>
      <c r="D651" s="21" t="s">
        <v>287</v>
      </c>
      <c r="E651" s="20" t="s">
        <v>23</v>
      </c>
      <c r="F651" s="16">
        <v>742008</v>
      </c>
      <c r="G651" s="17">
        <v>311070</v>
      </c>
      <c r="H651" s="17">
        <v>350010</v>
      </c>
      <c r="I651" s="11"/>
      <c r="J651" s="12"/>
    </row>
    <row r="652" spans="1:10" ht="36" customHeight="1" outlineLevel="7" x14ac:dyDescent="0.3">
      <c r="A652" s="19" t="s">
        <v>373</v>
      </c>
      <c r="B652" s="20" t="s">
        <v>0</v>
      </c>
      <c r="C652" s="20" t="s">
        <v>285</v>
      </c>
      <c r="D652" s="21">
        <v>9999941700</v>
      </c>
      <c r="E652" s="20" t="s">
        <v>3</v>
      </c>
      <c r="F652" s="16">
        <f t="shared" si="284"/>
        <v>375734.76</v>
      </c>
      <c r="G652" s="16">
        <f t="shared" si="284"/>
        <v>374000</v>
      </c>
      <c r="H652" s="16">
        <f t="shared" si="284"/>
        <v>374000</v>
      </c>
      <c r="I652" s="11"/>
      <c r="J652" s="12"/>
    </row>
    <row r="653" spans="1:10" ht="23.4" customHeight="1" outlineLevel="7" x14ac:dyDescent="0.3">
      <c r="A653" s="19" t="s">
        <v>20</v>
      </c>
      <c r="B653" s="20" t="s">
        <v>0</v>
      </c>
      <c r="C653" s="20" t="s">
        <v>285</v>
      </c>
      <c r="D653" s="21">
        <v>9999941700</v>
      </c>
      <c r="E653" s="20" t="s">
        <v>21</v>
      </c>
      <c r="F653" s="16">
        <f>F654</f>
        <v>375734.76</v>
      </c>
      <c r="G653" s="16">
        <f>G654</f>
        <v>374000</v>
      </c>
      <c r="H653" s="16">
        <f>H654</f>
        <v>374000</v>
      </c>
      <c r="I653" s="11"/>
      <c r="J653" s="12"/>
    </row>
    <row r="654" spans="1:10" ht="22.8" customHeight="1" outlineLevel="7" x14ac:dyDescent="0.3">
      <c r="A654" s="19" t="s">
        <v>22</v>
      </c>
      <c r="B654" s="20" t="s">
        <v>0</v>
      </c>
      <c r="C654" s="20" t="s">
        <v>285</v>
      </c>
      <c r="D654" s="21">
        <v>9999941700</v>
      </c>
      <c r="E654" s="20" t="s">
        <v>23</v>
      </c>
      <c r="F654" s="16">
        <v>375734.76</v>
      </c>
      <c r="G654" s="17">
        <v>374000</v>
      </c>
      <c r="H654" s="17">
        <v>374000</v>
      </c>
      <c r="I654" s="11"/>
      <c r="J654" s="12"/>
    </row>
    <row r="655" spans="1:10" ht="15.6" outlineLevel="1" x14ac:dyDescent="0.3">
      <c r="A655" s="19" t="s">
        <v>288</v>
      </c>
      <c r="B655" s="20" t="s">
        <v>0</v>
      </c>
      <c r="C655" s="20" t="s">
        <v>289</v>
      </c>
      <c r="D655" s="21" t="s">
        <v>2</v>
      </c>
      <c r="E655" s="20" t="s">
        <v>3</v>
      </c>
      <c r="F655" s="16">
        <f t="shared" ref="F655:H660" si="286">F656</f>
        <v>25000</v>
      </c>
      <c r="G655" s="16">
        <f t="shared" si="286"/>
        <v>25000</v>
      </c>
      <c r="H655" s="16">
        <f t="shared" si="286"/>
        <v>25000</v>
      </c>
      <c r="I655" s="11"/>
      <c r="J655" s="12"/>
    </row>
    <row r="656" spans="1:10" ht="20.399999999999999" customHeight="1" outlineLevel="2" x14ac:dyDescent="0.3">
      <c r="A656" s="19" t="s">
        <v>290</v>
      </c>
      <c r="B656" s="20" t="s">
        <v>0</v>
      </c>
      <c r="C656" s="20" t="s">
        <v>291</v>
      </c>
      <c r="D656" s="21" t="s">
        <v>2</v>
      </c>
      <c r="E656" s="20" t="s">
        <v>3</v>
      </c>
      <c r="F656" s="16">
        <f t="shared" si="286"/>
        <v>25000</v>
      </c>
      <c r="G656" s="16">
        <f t="shared" si="286"/>
        <v>25000</v>
      </c>
      <c r="H656" s="16">
        <f t="shared" si="286"/>
        <v>25000</v>
      </c>
      <c r="I656" s="11"/>
      <c r="J656" s="12"/>
    </row>
    <row r="657" spans="1:10" ht="19.95" customHeight="1" outlineLevel="3" x14ac:dyDescent="0.3">
      <c r="A657" s="19" t="s">
        <v>8</v>
      </c>
      <c r="B657" s="20" t="s">
        <v>0</v>
      </c>
      <c r="C657" s="20" t="s">
        <v>291</v>
      </c>
      <c r="D657" s="21" t="s">
        <v>9</v>
      </c>
      <c r="E657" s="20" t="s">
        <v>3</v>
      </c>
      <c r="F657" s="16">
        <f t="shared" si="286"/>
        <v>25000</v>
      </c>
      <c r="G657" s="16">
        <f t="shared" si="286"/>
        <v>25000</v>
      </c>
      <c r="H657" s="16">
        <f t="shared" si="286"/>
        <v>25000</v>
      </c>
      <c r="I657" s="11"/>
      <c r="J657" s="12"/>
    </row>
    <row r="658" spans="1:10" ht="18" customHeight="1" outlineLevel="4" x14ac:dyDescent="0.3">
      <c r="A658" s="19" t="s">
        <v>10</v>
      </c>
      <c r="B658" s="20" t="s">
        <v>0</v>
      </c>
      <c r="C658" s="20" t="s">
        <v>291</v>
      </c>
      <c r="D658" s="21" t="s">
        <v>11</v>
      </c>
      <c r="E658" s="20" t="s">
        <v>3</v>
      </c>
      <c r="F658" s="16">
        <f t="shared" si="286"/>
        <v>25000</v>
      </c>
      <c r="G658" s="16">
        <f t="shared" si="286"/>
        <v>25000</v>
      </c>
      <c r="H658" s="16">
        <f t="shared" si="286"/>
        <v>25000</v>
      </c>
      <c r="I658" s="11"/>
      <c r="J658" s="12"/>
    </row>
    <row r="659" spans="1:10" ht="23.25" customHeight="1" outlineLevel="5" x14ac:dyDescent="0.3">
      <c r="A659" s="19" t="s">
        <v>292</v>
      </c>
      <c r="B659" s="22" t="s">
        <v>0</v>
      </c>
      <c r="C659" s="20" t="s">
        <v>291</v>
      </c>
      <c r="D659" s="21" t="s">
        <v>293</v>
      </c>
      <c r="E659" s="20" t="s">
        <v>3</v>
      </c>
      <c r="F659" s="16">
        <f t="shared" si="286"/>
        <v>25000</v>
      </c>
      <c r="G659" s="16">
        <f t="shared" si="286"/>
        <v>25000</v>
      </c>
      <c r="H659" s="16">
        <f t="shared" si="286"/>
        <v>25000</v>
      </c>
      <c r="I659" s="11"/>
      <c r="J659" s="12"/>
    </row>
    <row r="660" spans="1:10" ht="18.75" customHeight="1" outlineLevel="6" x14ac:dyDescent="0.3">
      <c r="A660" s="19" t="s">
        <v>315</v>
      </c>
      <c r="B660" s="22" t="s">
        <v>0</v>
      </c>
      <c r="C660" s="20" t="s">
        <v>291</v>
      </c>
      <c r="D660" s="21" t="s">
        <v>293</v>
      </c>
      <c r="E660" s="20" t="s">
        <v>294</v>
      </c>
      <c r="F660" s="16">
        <f t="shared" si="286"/>
        <v>25000</v>
      </c>
      <c r="G660" s="16">
        <f t="shared" si="286"/>
        <v>25000</v>
      </c>
      <c r="H660" s="16">
        <f t="shared" si="286"/>
        <v>25000</v>
      </c>
      <c r="I660" s="11"/>
      <c r="J660" s="12"/>
    </row>
    <row r="661" spans="1:10" ht="18.75" customHeight="1" outlineLevel="7" x14ac:dyDescent="0.3">
      <c r="A661" s="19" t="s">
        <v>295</v>
      </c>
      <c r="B661" s="22" t="s">
        <v>0</v>
      </c>
      <c r="C661" s="20" t="s">
        <v>291</v>
      </c>
      <c r="D661" s="21" t="s">
        <v>293</v>
      </c>
      <c r="E661" s="20" t="s">
        <v>296</v>
      </c>
      <c r="F661" s="16">
        <v>25000</v>
      </c>
      <c r="G661" s="17">
        <v>25000</v>
      </c>
      <c r="H661" s="17">
        <v>25000</v>
      </c>
      <c r="I661" s="11"/>
      <c r="J661" s="12"/>
    </row>
    <row r="662" spans="1:10" ht="38.4" customHeight="1" outlineLevel="7" x14ac:dyDescent="0.3">
      <c r="A662" s="19" t="s">
        <v>40</v>
      </c>
      <c r="B662" s="22">
        <v>229</v>
      </c>
      <c r="C662" s="20" t="s">
        <v>41</v>
      </c>
      <c r="D662" s="21" t="s">
        <v>2</v>
      </c>
      <c r="E662" s="20" t="s">
        <v>3</v>
      </c>
      <c r="F662" s="16">
        <f>F663</f>
        <v>2364806</v>
      </c>
      <c r="G662" s="16">
        <f t="shared" ref="G662:H663" si="287">G663</f>
        <v>2335216</v>
      </c>
      <c r="H662" s="16">
        <f t="shared" si="287"/>
        <v>2041250</v>
      </c>
      <c r="I662" s="11"/>
      <c r="J662" s="12"/>
    </row>
    <row r="663" spans="1:10" ht="18.75" customHeight="1" outlineLevel="7" x14ac:dyDescent="0.3">
      <c r="A663" s="19" t="s">
        <v>8</v>
      </c>
      <c r="B663" s="22">
        <v>229</v>
      </c>
      <c r="C663" s="20" t="s">
        <v>41</v>
      </c>
      <c r="D663" s="21" t="s">
        <v>9</v>
      </c>
      <c r="E663" s="20" t="s">
        <v>3</v>
      </c>
      <c r="F663" s="16">
        <f>F664</f>
        <v>2364806</v>
      </c>
      <c r="G663" s="16">
        <f t="shared" si="287"/>
        <v>2335216</v>
      </c>
      <c r="H663" s="16">
        <f t="shared" si="287"/>
        <v>2041250</v>
      </c>
      <c r="I663" s="11"/>
      <c r="J663" s="12"/>
    </row>
    <row r="664" spans="1:10" ht="18.75" customHeight="1" outlineLevel="7" x14ac:dyDescent="0.3">
      <c r="A664" s="19" t="s">
        <v>10</v>
      </c>
      <c r="B664" s="22">
        <v>229</v>
      </c>
      <c r="C664" s="20" t="s">
        <v>41</v>
      </c>
      <c r="D664" s="21" t="s">
        <v>11</v>
      </c>
      <c r="E664" s="20" t="s">
        <v>3</v>
      </c>
      <c r="F664" s="16">
        <f>F670+F665</f>
        <v>2364806</v>
      </c>
      <c r="G664" s="16">
        <f t="shared" ref="G664:H664" si="288">G670+G665</f>
        <v>2335216</v>
      </c>
      <c r="H664" s="16">
        <f t="shared" si="288"/>
        <v>2041250</v>
      </c>
      <c r="I664" s="11"/>
      <c r="J664" s="12"/>
    </row>
    <row r="665" spans="1:10" ht="18.75" customHeight="1" outlineLevel="7" x14ac:dyDescent="0.3">
      <c r="A665" s="19" t="s">
        <v>456</v>
      </c>
      <c r="B665" s="22">
        <v>229</v>
      </c>
      <c r="C665" s="20" t="s">
        <v>41</v>
      </c>
      <c r="D665" s="21" t="s">
        <v>303</v>
      </c>
      <c r="E665" s="20" t="s">
        <v>3</v>
      </c>
      <c r="F665" s="16">
        <f>F666+F669</f>
        <v>1078836</v>
      </c>
      <c r="G665" s="16">
        <f t="shared" ref="G665:H665" si="289">G666+G669</f>
        <v>1049246</v>
      </c>
      <c r="H665" s="16">
        <f t="shared" si="289"/>
        <v>920010</v>
      </c>
      <c r="I665" s="11"/>
      <c r="J665" s="12"/>
    </row>
    <row r="666" spans="1:10" ht="18.75" customHeight="1" outlineLevel="7" x14ac:dyDescent="0.3">
      <c r="A666" s="19" t="s">
        <v>312</v>
      </c>
      <c r="B666" s="22">
        <v>229</v>
      </c>
      <c r="C666" s="20" t="s">
        <v>41</v>
      </c>
      <c r="D666" s="21" t="s">
        <v>303</v>
      </c>
      <c r="E666" s="20" t="s">
        <v>15</v>
      </c>
      <c r="F666" s="16">
        <f>F667</f>
        <v>1028836</v>
      </c>
      <c r="G666" s="16">
        <f t="shared" ref="G666:H666" si="290">G667</f>
        <v>1028836</v>
      </c>
      <c r="H666" s="16">
        <f t="shared" si="290"/>
        <v>897050</v>
      </c>
      <c r="I666" s="11"/>
      <c r="J666" s="12"/>
    </row>
    <row r="667" spans="1:10" ht="18.75" customHeight="1" outlineLevel="7" x14ac:dyDescent="0.3">
      <c r="A667" s="19" t="s">
        <v>311</v>
      </c>
      <c r="B667" s="22">
        <v>229</v>
      </c>
      <c r="C667" s="20" t="s">
        <v>41</v>
      </c>
      <c r="D667" s="21" t="s">
        <v>303</v>
      </c>
      <c r="E667" s="20" t="s">
        <v>17</v>
      </c>
      <c r="F667" s="16">
        <v>1028836</v>
      </c>
      <c r="G667" s="16">
        <v>1028836</v>
      </c>
      <c r="H667" s="16">
        <v>897050</v>
      </c>
      <c r="I667" s="11"/>
      <c r="J667" s="12"/>
    </row>
    <row r="668" spans="1:10" ht="18.75" customHeight="1" outlineLevel="7" x14ac:dyDescent="0.3">
      <c r="A668" s="19" t="s">
        <v>313</v>
      </c>
      <c r="B668" s="22">
        <v>229</v>
      </c>
      <c r="C668" s="20" t="s">
        <v>41</v>
      </c>
      <c r="D668" s="21" t="s">
        <v>303</v>
      </c>
      <c r="E668" s="20" t="s">
        <v>21</v>
      </c>
      <c r="F668" s="16">
        <f>F669</f>
        <v>50000</v>
      </c>
      <c r="G668" s="16">
        <f t="shared" ref="G668:H668" si="291">G669</f>
        <v>20410</v>
      </c>
      <c r="H668" s="16">
        <f t="shared" si="291"/>
        <v>22960</v>
      </c>
      <c r="I668" s="11"/>
      <c r="J668" s="12"/>
    </row>
    <row r="669" spans="1:10" ht="18.75" customHeight="1" outlineLevel="7" x14ac:dyDescent="0.3">
      <c r="A669" s="19" t="s">
        <v>314</v>
      </c>
      <c r="B669" s="22">
        <v>229</v>
      </c>
      <c r="C669" s="20" t="s">
        <v>41</v>
      </c>
      <c r="D669" s="21">
        <v>9999910090</v>
      </c>
      <c r="E669" s="20" t="s">
        <v>23</v>
      </c>
      <c r="F669" s="16">
        <v>50000</v>
      </c>
      <c r="G669" s="16">
        <v>20410</v>
      </c>
      <c r="H669" s="16">
        <v>22960</v>
      </c>
      <c r="I669" s="11"/>
      <c r="J669" s="12"/>
    </row>
    <row r="670" spans="1:10" ht="36" customHeight="1" outlineLevel="7" x14ac:dyDescent="0.3">
      <c r="A670" s="19" t="s">
        <v>371</v>
      </c>
      <c r="B670" s="22">
        <v>229</v>
      </c>
      <c r="C670" s="20" t="s">
        <v>41</v>
      </c>
      <c r="D670" s="21">
        <v>9999910091</v>
      </c>
      <c r="E670" s="20" t="s">
        <v>3</v>
      </c>
      <c r="F670" s="16">
        <f>F671</f>
        <v>1285970</v>
      </c>
      <c r="G670" s="16">
        <f t="shared" ref="G670:H670" si="292">G671</f>
        <v>1285970</v>
      </c>
      <c r="H670" s="16">
        <f t="shared" si="292"/>
        <v>1121240</v>
      </c>
      <c r="I670" s="11"/>
      <c r="J670" s="12"/>
    </row>
    <row r="671" spans="1:10" ht="18.75" customHeight="1" outlineLevel="7" x14ac:dyDescent="0.3">
      <c r="A671" s="19" t="s">
        <v>312</v>
      </c>
      <c r="B671" s="22">
        <v>229</v>
      </c>
      <c r="C671" s="20" t="s">
        <v>41</v>
      </c>
      <c r="D671" s="21">
        <v>9999910091</v>
      </c>
      <c r="E671" s="20" t="s">
        <v>15</v>
      </c>
      <c r="F671" s="16">
        <f>F672</f>
        <v>1285970</v>
      </c>
      <c r="G671" s="16">
        <f t="shared" ref="G671:H671" si="293">G672</f>
        <v>1285970</v>
      </c>
      <c r="H671" s="16">
        <f t="shared" si="293"/>
        <v>1121240</v>
      </c>
      <c r="I671" s="11"/>
      <c r="J671" s="12"/>
    </row>
    <row r="672" spans="1:10" ht="18.75" customHeight="1" outlineLevel="7" x14ac:dyDescent="0.3">
      <c r="A672" s="19" t="s">
        <v>311</v>
      </c>
      <c r="B672" s="22">
        <v>229</v>
      </c>
      <c r="C672" s="20" t="s">
        <v>41</v>
      </c>
      <c r="D672" s="21">
        <v>9999910091</v>
      </c>
      <c r="E672" s="20" t="s">
        <v>17</v>
      </c>
      <c r="F672" s="16">
        <v>1285970</v>
      </c>
      <c r="G672" s="17">
        <v>1285970</v>
      </c>
      <c r="H672" s="17">
        <v>1121240</v>
      </c>
      <c r="I672" s="11"/>
      <c r="J672" s="12"/>
    </row>
    <row r="673" spans="1:10" ht="27.6" customHeight="1" x14ac:dyDescent="0.3">
      <c r="A673" s="19" t="s">
        <v>297</v>
      </c>
      <c r="B673" s="22" t="s">
        <v>298</v>
      </c>
      <c r="C673" s="20" t="s">
        <v>1</v>
      </c>
      <c r="D673" s="21" t="s">
        <v>2</v>
      </c>
      <c r="E673" s="20" t="s">
        <v>3</v>
      </c>
      <c r="F673" s="16">
        <f>F674</f>
        <v>2597613</v>
      </c>
      <c r="G673" s="16">
        <f t="shared" ref="G673:H675" si="294">G674</f>
        <v>2498413</v>
      </c>
      <c r="H673" s="16">
        <f t="shared" si="294"/>
        <v>2195120</v>
      </c>
      <c r="I673" s="11"/>
      <c r="J673" s="12"/>
    </row>
    <row r="674" spans="1:10" ht="23.4" customHeight="1" outlineLevel="1" x14ac:dyDescent="0.3">
      <c r="A674" s="19" t="s">
        <v>4</v>
      </c>
      <c r="B674" s="22" t="s">
        <v>298</v>
      </c>
      <c r="C674" s="20" t="s">
        <v>5</v>
      </c>
      <c r="D674" s="21" t="s">
        <v>2</v>
      </c>
      <c r="E674" s="20" t="s">
        <v>3</v>
      </c>
      <c r="F674" s="16">
        <f>F675</f>
        <v>2597613</v>
      </c>
      <c r="G674" s="16">
        <f t="shared" si="294"/>
        <v>2498413</v>
      </c>
      <c r="H674" s="16">
        <f t="shared" si="294"/>
        <v>2195120</v>
      </c>
      <c r="I674" s="11"/>
      <c r="J674" s="12"/>
    </row>
    <row r="675" spans="1:10" ht="39" customHeight="1" outlineLevel="2" x14ac:dyDescent="0.3">
      <c r="A675" s="19" t="s">
        <v>299</v>
      </c>
      <c r="B675" s="22" t="s">
        <v>298</v>
      </c>
      <c r="C675" s="20" t="s">
        <v>300</v>
      </c>
      <c r="D675" s="21" t="s">
        <v>2</v>
      </c>
      <c r="E675" s="20" t="s">
        <v>3</v>
      </c>
      <c r="F675" s="16">
        <f>F676</f>
        <v>2597613</v>
      </c>
      <c r="G675" s="16">
        <f t="shared" si="294"/>
        <v>2498413</v>
      </c>
      <c r="H675" s="16">
        <f t="shared" si="294"/>
        <v>2195120</v>
      </c>
      <c r="I675" s="11"/>
      <c r="J675" s="12"/>
    </row>
    <row r="676" spans="1:10" ht="15.6" outlineLevel="3" x14ac:dyDescent="0.3">
      <c r="A676" s="19" t="s">
        <v>8</v>
      </c>
      <c r="B676" s="20" t="s">
        <v>298</v>
      </c>
      <c r="C676" s="20" t="s">
        <v>300</v>
      </c>
      <c r="D676" s="21" t="s">
        <v>9</v>
      </c>
      <c r="E676" s="20" t="s">
        <v>3</v>
      </c>
      <c r="F676" s="16">
        <f>F677</f>
        <v>2597613</v>
      </c>
      <c r="G676" s="16">
        <f t="shared" ref="G676:H676" si="295">G677</f>
        <v>2498413</v>
      </c>
      <c r="H676" s="16">
        <f t="shared" si="295"/>
        <v>2195120</v>
      </c>
      <c r="I676" s="11"/>
      <c r="J676" s="12"/>
    </row>
    <row r="677" spans="1:10" ht="27" customHeight="1" outlineLevel="4" x14ac:dyDescent="0.3">
      <c r="A677" s="19" t="s">
        <v>10</v>
      </c>
      <c r="B677" s="20" t="s">
        <v>298</v>
      </c>
      <c r="C677" s="20" t="s">
        <v>300</v>
      </c>
      <c r="D677" s="21" t="s">
        <v>11</v>
      </c>
      <c r="E677" s="20" t="s">
        <v>3</v>
      </c>
      <c r="F677" s="16">
        <f>F678+F683</f>
        <v>2597613</v>
      </c>
      <c r="G677" s="16">
        <f t="shared" ref="G677:H677" si="296">G678+G683</f>
        <v>2498413</v>
      </c>
      <c r="H677" s="16">
        <f t="shared" si="296"/>
        <v>2195120</v>
      </c>
      <c r="I677" s="11"/>
      <c r="J677" s="12"/>
    </row>
    <row r="678" spans="1:10" ht="36.75" customHeight="1" outlineLevel="5" x14ac:dyDescent="0.3">
      <c r="A678" s="19" t="s">
        <v>24</v>
      </c>
      <c r="B678" s="20" t="s">
        <v>298</v>
      </c>
      <c r="C678" s="20" t="s">
        <v>300</v>
      </c>
      <c r="D678" s="21" t="s">
        <v>25</v>
      </c>
      <c r="E678" s="20" t="s">
        <v>3</v>
      </c>
      <c r="F678" s="16">
        <f>F679+F681</f>
        <v>2517613</v>
      </c>
      <c r="G678" s="16">
        <f t="shared" ref="G678:H678" si="297">G679+G681</f>
        <v>2498413</v>
      </c>
      <c r="H678" s="16">
        <f t="shared" si="297"/>
        <v>2195120</v>
      </c>
      <c r="I678" s="11"/>
      <c r="J678" s="12"/>
    </row>
    <row r="679" spans="1:10" ht="51.75" customHeight="1" outlineLevel="6" x14ac:dyDescent="0.3">
      <c r="A679" s="19" t="s">
        <v>14</v>
      </c>
      <c r="B679" s="20" t="s">
        <v>298</v>
      </c>
      <c r="C679" s="20" t="s">
        <v>300</v>
      </c>
      <c r="D679" s="21" t="s">
        <v>25</v>
      </c>
      <c r="E679" s="20" t="s">
        <v>15</v>
      </c>
      <c r="F679" s="16">
        <f>F680</f>
        <v>2432313</v>
      </c>
      <c r="G679" s="16">
        <f t="shared" ref="G679:H679" si="298">G680</f>
        <v>2432313</v>
      </c>
      <c r="H679" s="16">
        <f t="shared" si="298"/>
        <v>2120750</v>
      </c>
      <c r="I679" s="11"/>
      <c r="J679" s="12"/>
    </row>
    <row r="680" spans="1:10" ht="21" customHeight="1" outlineLevel="7" x14ac:dyDescent="0.3">
      <c r="A680" s="19" t="s">
        <v>16</v>
      </c>
      <c r="B680" s="20" t="s">
        <v>298</v>
      </c>
      <c r="C680" s="20" t="s">
        <v>300</v>
      </c>
      <c r="D680" s="21" t="s">
        <v>25</v>
      </c>
      <c r="E680" s="20" t="s">
        <v>17</v>
      </c>
      <c r="F680" s="16">
        <v>2432313</v>
      </c>
      <c r="G680" s="17">
        <v>2432313</v>
      </c>
      <c r="H680" s="17">
        <v>2120750</v>
      </c>
      <c r="I680" s="11"/>
      <c r="J680" s="12"/>
    </row>
    <row r="681" spans="1:10" ht="27" customHeight="1" outlineLevel="6" x14ac:dyDescent="0.3">
      <c r="A681" s="19" t="s">
        <v>20</v>
      </c>
      <c r="B681" s="20" t="s">
        <v>298</v>
      </c>
      <c r="C681" s="20" t="s">
        <v>300</v>
      </c>
      <c r="D681" s="21" t="s">
        <v>25</v>
      </c>
      <c r="E681" s="20" t="s">
        <v>21</v>
      </c>
      <c r="F681" s="16">
        <f>F682</f>
        <v>85300</v>
      </c>
      <c r="G681" s="16">
        <f t="shared" ref="G681:H681" si="299">G682</f>
        <v>66100</v>
      </c>
      <c r="H681" s="16">
        <f t="shared" si="299"/>
        <v>74370</v>
      </c>
      <c r="I681" s="11"/>
      <c r="J681" s="12"/>
    </row>
    <row r="682" spans="1:10" ht="23.4" customHeight="1" outlineLevel="7" x14ac:dyDescent="0.3">
      <c r="A682" s="19" t="s">
        <v>22</v>
      </c>
      <c r="B682" s="20" t="s">
        <v>298</v>
      </c>
      <c r="C682" s="20" t="s">
        <v>300</v>
      </c>
      <c r="D682" s="21" t="s">
        <v>25</v>
      </c>
      <c r="E682" s="20" t="s">
        <v>23</v>
      </c>
      <c r="F682" s="16">
        <v>85300</v>
      </c>
      <c r="G682" s="17">
        <v>66100</v>
      </c>
      <c r="H682" s="17">
        <v>74370</v>
      </c>
      <c r="I682" s="11"/>
      <c r="J682" s="12"/>
    </row>
    <row r="683" spans="1:10" ht="36" customHeight="1" outlineLevel="5" x14ac:dyDescent="0.3">
      <c r="A683" s="19" t="s">
        <v>301</v>
      </c>
      <c r="B683" s="20" t="s">
        <v>298</v>
      </c>
      <c r="C683" s="20" t="s">
        <v>300</v>
      </c>
      <c r="D683" s="21" t="s">
        <v>302</v>
      </c>
      <c r="E683" s="20" t="s">
        <v>3</v>
      </c>
      <c r="F683" s="16">
        <f>F684</f>
        <v>80000</v>
      </c>
      <c r="G683" s="16">
        <f t="shared" ref="G683:H683" si="300">G684</f>
        <v>0</v>
      </c>
      <c r="H683" s="16">
        <f t="shared" si="300"/>
        <v>0</v>
      </c>
      <c r="I683" s="11"/>
      <c r="J683" s="12"/>
    </row>
    <row r="684" spans="1:10" ht="53.4" customHeight="1" outlineLevel="6" x14ac:dyDescent="0.3">
      <c r="A684" s="19" t="s">
        <v>14</v>
      </c>
      <c r="B684" s="20" t="s">
        <v>298</v>
      </c>
      <c r="C684" s="20" t="s">
        <v>300</v>
      </c>
      <c r="D684" s="21" t="s">
        <v>302</v>
      </c>
      <c r="E684" s="20" t="s">
        <v>15</v>
      </c>
      <c r="F684" s="16">
        <f>F685</f>
        <v>80000</v>
      </c>
      <c r="G684" s="16">
        <f t="shared" ref="G684:H684" si="301">G685</f>
        <v>0</v>
      </c>
      <c r="H684" s="16">
        <f t="shared" si="301"/>
        <v>0</v>
      </c>
      <c r="I684" s="11"/>
      <c r="J684" s="12"/>
    </row>
    <row r="685" spans="1:10" ht="22.5" customHeight="1" outlineLevel="7" x14ac:dyDescent="0.3">
      <c r="A685" s="19" t="s">
        <v>311</v>
      </c>
      <c r="B685" s="20" t="s">
        <v>298</v>
      </c>
      <c r="C685" s="20" t="s">
        <v>300</v>
      </c>
      <c r="D685" s="21" t="s">
        <v>302</v>
      </c>
      <c r="E685" s="20" t="s">
        <v>17</v>
      </c>
      <c r="F685" s="16">
        <v>80000</v>
      </c>
      <c r="G685" s="17">
        <v>0</v>
      </c>
      <c r="H685" s="17">
        <v>0</v>
      </c>
      <c r="I685" s="11"/>
      <c r="J685" s="12"/>
    </row>
    <row r="686" spans="1:10" ht="22.2" customHeight="1" x14ac:dyDescent="0.3">
      <c r="A686" s="68" t="s">
        <v>304</v>
      </c>
      <c r="B686" s="69"/>
      <c r="C686" s="69"/>
      <c r="D686" s="69"/>
      <c r="E686" s="70"/>
      <c r="F686" s="15">
        <f>F19+F662+F673</f>
        <v>1050749027.95</v>
      </c>
      <c r="G686" s="15">
        <f>G19+G662+G673</f>
        <v>678086664.63</v>
      </c>
      <c r="H686" s="15">
        <f>H19+H662+H673</f>
        <v>660022933.26999998</v>
      </c>
      <c r="I686" s="11"/>
      <c r="J686" s="12"/>
    </row>
    <row r="687" spans="1:10" ht="22.2" customHeight="1" x14ac:dyDescent="0.3">
      <c r="A687" s="26"/>
      <c r="B687" s="26"/>
      <c r="C687" s="26"/>
      <c r="D687" s="26" t="s">
        <v>488</v>
      </c>
      <c r="E687" s="26"/>
      <c r="F687" s="55">
        <v>1050749027.95</v>
      </c>
      <c r="G687" s="28"/>
      <c r="H687" s="28"/>
    </row>
    <row r="688" spans="1:10" x14ac:dyDescent="0.3">
      <c r="A688" s="26"/>
      <c r="B688" s="26"/>
      <c r="C688" s="26"/>
      <c r="D688" s="26"/>
      <c r="E688" s="26"/>
      <c r="F688" s="27"/>
      <c r="G688" s="28"/>
      <c r="H688" s="28"/>
    </row>
    <row r="689" spans="4:10" x14ac:dyDescent="0.3">
      <c r="F689" s="18">
        <f>F686-F687</f>
        <v>0</v>
      </c>
      <c r="G689" s="18"/>
      <c r="H689" s="18"/>
      <c r="I689" s="18"/>
    </row>
    <row r="690" spans="4:10" x14ac:dyDescent="0.3">
      <c r="F690" s="18"/>
      <c r="G690" s="30"/>
    </row>
    <row r="691" spans="4:10" x14ac:dyDescent="0.3">
      <c r="F691" s="31"/>
      <c r="G691" s="29"/>
    </row>
    <row r="692" spans="4:10" x14ac:dyDescent="0.3">
      <c r="F692" s="31"/>
      <c r="G692" s="29"/>
    </row>
    <row r="693" spans="4:10" x14ac:dyDescent="0.3">
      <c r="D693" s="26"/>
      <c r="E693" s="26"/>
      <c r="F693" s="41"/>
      <c r="G693" s="42"/>
      <c r="H693" s="26"/>
      <c r="I693" s="26"/>
      <c r="J693" s="26"/>
    </row>
    <row r="694" spans="4:10" x14ac:dyDescent="0.3">
      <c r="D694" s="26"/>
      <c r="E694" s="26"/>
      <c r="F694" s="43"/>
      <c r="G694" s="44"/>
      <c r="H694" s="27"/>
      <c r="I694" s="26"/>
      <c r="J694" s="26"/>
    </row>
    <row r="695" spans="4:10" x14ac:dyDescent="0.3">
      <c r="D695" s="26"/>
      <c r="E695" s="26"/>
      <c r="F695" s="45"/>
      <c r="G695" s="45"/>
      <c r="H695" s="26"/>
      <c r="I695" s="26"/>
      <c r="J695" s="26"/>
    </row>
    <row r="696" spans="4:10" x14ac:dyDescent="0.3">
      <c r="D696" s="26"/>
      <c r="E696" s="26"/>
      <c r="F696" s="26"/>
      <c r="G696" s="39"/>
      <c r="H696" s="40"/>
      <c r="I696" s="26"/>
      <c r="J696" s="26"/>
    </row>
    <row r="697" spans="4:10" x14ac:dyDescent="0.3">
      <c r="D697" s="26"/>
      <c r="E697" s="26"/>
      <c r="F697" s="26"/>
      <c r="G697" s="26"/>
      <c r="H697" s="26"/>
      <c r="I697" s="26"/>
      <c r="J697" s="26"/>
    </row>
    <row r="698" spans="4:10" x14ac:dyDescent="0.3">
      <c r="D698" s="26"/>
      <c r="E698" s="26"/>
      <c r="F698" s="26"/>
      <c r="G698" s="26"/>
      <c r="H698" s="26"/>
      <c r="I698" s="26"/>
      <c r="J698" s="26"/>
    </row>
  </sheetData>
  <autoFilter ref="A17:J693" xr:uid="{00000000-0009-0000-0000-000000000000}"/>
  <mergeCells count="16">
    <mergeCell ref="F3:H3"/>
    <mergeCell ref="A13:H14"/>
    <mergeCell ref="A10:E10"/>
    <mergeCell ref="A686:E686"/>
    <mergeCell ref="G6:H6"/>
    <mergeCell ref="G7:H7"/>
    <mergeCell ref="G8:H8"/>
    <mergeCell ref="F9:H9"/>
    <mergeCell ref="G10:H10"/>
    <mergeCell ref="G11:H11"/>
    <mergeCell ref="A16:A17"/>
    <mergeCell ref="B16:B17"/>
    <mergeCell ref="C16:C17"/>
    <mergeCell ref="D16:D17"/>
    <mergeCell ref="E16:E17"/>
    <mergeCell ref="F16:H16"/>
  </mergeCells>
  <pageMargins left="0.51181102362204722" right="0.19685039370078741" top="0.19685039370078741" bottom="0.19685039370078741" header="0.19685039370078741" footer="0.19685039370078741"/>
  <pageSetup paperSize="9" scale="5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d=&quot;http://www.w3.org/2001/XMLSchema&quot; xmlns:xsi=&quot;http://www.w3.org/2001/XMLSchema-instance&quot;&gt;&#10;  &lt;DateInfo&gt;&#10;    &lt;string&gt;01.01.2021&lt;/string&gt;&#10;    &lt;string&gt;13.09.2021&lt;/string&gt;&#10;  &lt;/DateInfo&gt;&#10;  &lt;Code&gt;SQUERY_ROSP_EXP&lt;/Code&gt;&#10;  &lt;ObjectCode&gt;SQUERY_ROSP_EXP&lt;/ObjectCode&gt;&#10;  &lt;DocName&gt;Бюджетная роспись (расходы)&lt;/DocName&gt;&#10;  &lt;VariantName&gt;Вариант (Роспись ут.бюд.)&lt;/VariantName&gt;&#10;  &lt;VariantLink&gt;56871283&lt;/VariantLink&gt;&#10;  &lt;SvodReportLink xsi:nil=&quot;true&quot; /&gt;&#10;  &lt;ReportLink&gt;126921&lt;/ReportLink&gt;&#10;  &lt;Note&gt;01.01.2021 - 13.09.2021&#10;&lt;/Note&gt;&#10;  &lt;SilentMode&gt;false&lt;/SilentMode&gt;&#10;&lt;/ShortPrimaryServiceReportArguments&gt;"/>
  </Parameters>
</MailMerge>
</file>

<file path=customXml/itemProps1.xml><?xml version="1.0" encoding="utf-8"?>
<ds:datastoreItem xmlns:ds="http://schemas.openxmlformats.org/officeDocument/2006/customXml" ds:itemID="{5BB211AD-7AB8-48AE-9FFF-D25F935A217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Документ</vt:lpstr>
      <vt:lpstr>Документ!Заголовки_для_печати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LENA\Елена</dc:creator>
  <cp:lastModifiedBy>User</cp:lastModifiedBy>
  <cp:lastPrinted>2023-01-16T03:57:03Z</cp:lastPrinted>
  <dcterms:created xsi:type="dcterms:W3CDTF">2021-09-13T05:13:16Z</dcterms:created>
  <dcterms:modified xsi:type="dcterms:W3CDTF">2023-01-18T00:04:49Z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Бюджетная роспись (расходы)</vt:lpwstr>
  </property>
  <property fmtid="{D5CDD505-2E9C-101B-9397-08002B2CF9AE}" pid="3" name="Версия клиента">
    <vt:lpwstr>20.2.6.11260 (.NET 4.0)</vt:lpwstr>
  </property>
  <property fmtid="{D5CDD505-2E9C-101B-9397-08002B2CF9AE}" pid="4" name="Версия базы">
    <vt:lpwstr>20.2.2923.19615314</vt:lpwstr>
  </property>
  <property fmtid="{D5CDD505-2E9C-101B-9397-08002B2CF9AE}" pid="5" name="Тип сервера">
    <vt:lpwstr>MSSQL</vt:lpwstr>
  </property>
  <property fmtid="{D5CDD505-2E9C-101B-9397-08002B2CF9AE}" pid="6" name="Сервер">
    <vt:lpwstr>192.168.1.3</vt:lpwstr>
  </property>
  <property fmtid="{D5CDD505-2E9C-101B-9397-08002B2CF9AE}" pid="7" name="База">
    <vt:lpwstr>budg_2021</vt:lpwstr>
  </property>
  <property fmtid="{D5CDD505-2E9C-101B-9397-08002B2CF9AE}" pid="8" name="Пользователь">
    <vt:lpwstr>lena</vt:lpwstr>
  </property>
  <property fmtid="{D5CDD505-2E9C-101B-9397-08002B2CF9AE}" pid="9" name="Шаблон">
    <vt:lpwstr>sqr_rosp_exp2016.xlt</vt:lpwstr>
  </property>
  <property fmtid="{D5CDD505-2E9C-101B-9397-08002B2CF9AE}" pid="10" name="Имя варианта">
    <vt:lpwstr>Вариант (Роспись ут.бюд.)</vt:lpwstr>
  </property>
  <property fmtid="{D5CDD505-2E9C-101B-9397-08002B2CF9AE}" pid="11" name="Код отчета">
    <vt:lpwstr>6BF6679556024E4D8D34300D2BB2BB</vt:lpwstr>
  </property>
  <property fmtid="{D5CDD505-2E9C-101B-9397-08002B2CF9AE}" pid="12" name="Локальная база">
    <vt:lpwstr>не используется</vt:lpwstr>
  </property>
</Properties>
</file>