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Елена\Desktop\Мониторинг приказ №65 от 14.05.2020\2022 год\I этап первоначально утвержденный бюджет\"/>
    </mc:Choice>
  </mc:AlternateContent>
  <xr:revisionPtr revIDLastSave="0" documentId="13_ncr:1_{E941032D-F783-48CC-8ED0-F22BED395D05}" xr6:coauthVersionLast="47" xr6:coauthVersionMax="47" xr10:uidLastSave="{00000000-0000-0000-0000-000000000000}"/>
  <bookViews>
    <workbookView xWindow="-120" yWindow="-120" windowWidth="24240" windowHeight="13140" xr2:uid="{00000000-000D-0000-FFFF-FFFF00000000}"/>
  </bookViews>
  <sheets>
    <sheet name="Документ" sheetId="2" r:id="rId1"/>
  </sheets>
  <definedNames>
    <definedName name="_xlnm._FilterDatabase" localSheetId="0" hidden="1">Документ!$A$13:$I$602</definedName>
    <definedName name="_xlnm.Print_Titles" localSheetId="0">Документ!$13:$13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4" i="2" l="1"/>
  <c r="G328" i="2"/>
  <c r="G327" i="2" s="1"/>
  <c r="G314" i="2" s="1"/>
  <c r="F322" i="2"/>
  <c r="F321" i="2" s="1"/>
  <c r="F319" i="2"/>
  <c r="F318" i="2" s="1"/>
  <c r="F316" i="2"/>
  <c r="F315" i="2" s="1"/>
  <c r="G309" i="2"/>
  <c r="G308" i="2" s="1"/>
  <c r="F290" i="2"/>
  <c r="F306" i="2"/>
  <c r="F305" i="2" s="1"/>
  <c r="G306" i="2"/>
  <c r="G305" i="2" s="1"/>
  <c r="F303" i="2"/>
  <c r="F302" i="2" s="1"/>
  <c r="E303" i="2"/>
  <c r="E302" i="2" s="1"/>
  <c r="E306" i="2"/>
  <c r="E305" i="2" s="1"/>
  <c r="F288" i="2"/>
  <c r="F287" i="2" s="1"/>
  <c r="G285" i="2"/>
  <c r="G284" i="2" s="1"/>
  <c r="F285" i="2"/>
  <c r="F284" i="2" s="1"/>
  <c r="E285" i="2"/>
  <c r="E284" i="2" s="1"/>
  <c r="F314" i="2" l="1"/>
  <c r="F41" i="2"/>
  <c r="G41" i="2"/>
  <c r="E41" i="2"/>
  <c r="F253" i="2"/>
  <c r="G253" i="2"/>
  <c r="F297" i="2" l="1"/>
  <c r="G297" i="2"/>
  <c r="F158" i="2" l="1"/>
  <c r="F157" i="2" s="1"/>
  <c r="G158" i="2"/>
  <c r="G157" i="2" s="1"/>
  <c r="F489" i="2"/>
  <c r="F488" i="2" s="1"/>
  <c r="F487" i="2" s="1"/>
  <c r="G489" i="2"/>
  <c r="G488" i="2" s="1"/>
  <c r="G487" i="2" s="1"/>
  <c r="F448" i="2"/>
  <c r="G448" i="2"/>
  <c r="F450" i="2"/>
  <c r="G450" i="2"/>
  <c r="F453" i="2"/>
  <c r="F452" i="2" s="1"/>
  <c r="G453" i="2"/>
  <c r="G452" i="2" s="1"/>
  <c r="F456" i="2"/>
  <c r="F455" i="2" s="1"/>
  <c r="G456" i="2"/>
  <c r="G455" i="2" s="1"/>
  <c r="G156" i="2" l="1"/>
  <c r="F156" i="2"/>
  <c r="G447" i="2"/>
  <c r="F447" i="2"/>
  <c r="F300" i="2"/>
  <c r="F299" i="2" s="1"/>
  <c r="G300" i="2"/>
  <c r="G299" i="2" s="1"/>
  <c r="F296" i="2"/>
  <c r="G296" i="2"/>
  <c r="F281" i="2"/>
  <c r="G281" i="2"/>
  <c r="F279" i="2"/>
  <c r="F278" i="2" s="1"/>
  <c r="G279" i="2"/>
  <c r="G278" i="2" s="1"/>
  <c r="F251" i="2"/>
  <c r="F250" i="2" s="1"/>
  <c r="F249" i="2" s="1"/>
  <c r="F248" i="2" s="1"/>
  <c r="F247" i="2" s="1"/>
  <c r="G251" i="2"/>
  <c r="G250" i="2" s="1"/>
  <c r="G249" i="2" s="1"/>
  <c r="G248" i="2" s="1"/>
  <c r="G247" i="2" s="1"/>
  <c r="F108" i="2"/>
  <c r="G108" i="2"/>
  <c r="F46" i="2"/>
  <c r="G46" i="2"/>
  <c r="F37" i="2"/>
  <c r="G37" i="2"/>
  <c r="F20" i="2"/>
  <c r="G20" i="2"/>
  <c r="E95" i="2"/>
  <c r="E94" i="2" s="1"/>
  <c r="E93" i="2" s="1"/>
  <c r="E91" i="2"/>
  <c r="E90" i="2" s="1"/>
  <c r="E89" i="2" s="1"/>
  <c r="G497" i="2"/>
  <c r="G496" i="2" s="1"/>
  <c r="F497" i="2"/>
  <c r="F496" i="2" s="1"/>
  <c r="E497" i="2"/>
  <c r="E496" i="2" s="1"/>
  <c r="G277" i="2" l="1"/>
  <c r="G268" i="2" s="1"/>
  <c r="F277" i="2"/>
  <c r="F268" i="2" s="1"/>
  <c r="G155" i="2"/>
  <c r="G154" i="2" s="1"/>
  <c r="G153" i="2" s="1"/>
  <c r="F155" i="2"/>
  <c r="F154" i="2" s="1"/>
  <c r="F153" i="2" s="1"/>
  <c r="F566" i="2"/>
  <c r="F565" i="2" s="1"/>
  <c r="G566" i="2"/>
  <c r="G565" i="2" s="1"/>
  <c r="E566" i="2"/>
  <c r="E565" i="2" s="1"/>
  <c r="F417" i="2" l="1"/>
  <c r="F416" i="2" s="1"/>
  <c r="F415" i="2" s="1"/>
  <c r="E417" i="2"/>
  <c r="E416" i="2" s="1"/>
  <c r="E415" i="2" s="1"/>
  <c r="G415" i="2"/>
  <c r="F110" i="2"/>
  <c r="G110" i="2"/>
  <c r="G112" i="2"/>
  <c r="G107" i="2" l="1"/>
  <c r="F142" i="2"/>
  <c r="F141" i="2" s="1"/>
  <c r="G142" i="2"/>
  <c r="G141" i="2" s="1"/>
  <c r="F115" i="2" l="1"/>
  <c r="F114" i="2" s="1"/>
  <c r="G115" i="2"/>
  <c r="G114" i="2" s="1"/>
  <c r="F118" i="2"/>
  <c r="F117" i="2" s="1"/>
  <c r="G118" i="2"/>
  <c r="G117" i="2" s="1"/>
  <c r="E118" i="2"/>
  <c r="E117" i="2" s="1"/>
  <c r="G171" i="2" l="1"/>
  <c r="G170" i="2" s="1"/>
  <c r="G169" i="2" s="1"/>
  <c r="G168" i="2" s="1"/>
  <c r="G167" i="2" s="1"/>
  <c r="F171" i="2"/>
  <c r="F170" i="2" s="1"/>
  <c r="F169" i="2" s="1"/>
  <c r="F168" i="2" s="1"/>
  <c r="F167" i="2" s="1"/>
  <c r="F165" i="2"/>
  <c r="F164" i="2" s="1"/>
  <c r="F163" i="2" s="1"/>
  <c r="F162" i="2" s="1"/>
  <c r="F161" i="2" s="1"/>
  <c r="G165" i="2"/>
  <c r="G164" i="2" s="1"/>
  <c r="G163" i="2" s="1"/>
  <c r="G162" i="2" s="1"/>
  <c r="G161" i="2" s="1"/>
  <c r="F149" i="2"/>
  <c r="G149" i="2"/>
  <c r="F151" i="2"/>
  <c r="G151" i="2"/>
  <c r="G134" i="2"/>
  <c r="G133" i="2" s="1"/>
  <c r="F134" i="2"/>
  <c r="F133" i="2" s="1"/>
  <c r="F131" i="2"/>
  <c r="F130" i="2" s="1"/>
  <c r="G131" i="2"/>
  <c r="G130" i="2" s="1"/>
  <c r="F128" i="2"/>
  <c r="G128" i="2"/>
  <c r="F137" i="2"/>
  <c r="G137" i="2"/>
  <c r="F139" i="2"/>
  <c r="G139" i="2"/>
  <c r="G244" i="2"/>
  <c r="G243" i="2" s="1"/>
  <c r="G242" i="2" s="1"/>
  <c r="G241" i="2" s="1"/>
  <c r="G148" i="2" l="1"/>
  <c r="G147" i="2" s="1"/>
  <c r="G146" i="2" s="1"/>
  <c r="G145" i="2" s="1"/>
  <c r="G144" i="2" s="1"/>
  <c r="F148" i="2"/>
  <c r="F147" i="2" s="1"/>
  <c r="F146" i="2" s="1"/>
  <c r="F145" i="2" s="1"/>
  <c r="F144" i="2" s="1"/>
  <c r="F136" i="2"/>
  <c r="G136" i="2"/>
  <c r="G239" i="2"/>
  <c r="G238" i="2" s="1"/>
  <c r="F239" i="2"/>
  <c r="F238" i="2" s="1"/>
  <c r="G236" i="2"/>
  <c r="G235" i="2" s="1"/>
  <c r="F236" i="2"/>
  <c r="F235" i="2" s="1"/>
  <c r="F233" i="2"/>
  <c r="F232" i="2" s="1"/>
  <c r="G233" i="2"/>
  <c r="G232" i="2" s="1"/>
  <c r="F230" i="2"/>
  <c r="F229" i="2" s="1"/>
  <c r="G230" i="2"/>
  <c r="G229" i="2" s="1"/>
  <c r="G226" i="2"/>
  <c r="G225" i="2" s="1"/>
  <c r="F226" i="2"/>
  <c r="F225" i="2" s="1"/>
  <c r="G199" i="2"/>
  <c r="G198" i="2" s="1"/>
  <c r="F199" i="2"/>
  <c r="F198" i="2" s="1"/>
  <c r="G177" i="2"/>
  <c r="G176" i="2" s="1"/>
  <c r="F177" i="2"/>
  <c r="F176" i="2" s="1"/>
  <c r="G180" i="2"/>
  <c r="G179" i="2" s="1"/>
  <c r="F180" i="2"/>
  <c r="F179" i="2" s="1"/>
  <c r="G183" i="2"/>
  <c r="G182" i="2" s="1"/>
  <c r="F183" i="2"/>
  <c r="F182" i="2" s="1"/>
  <c r="G186" i="2"/>
  <c r="G185" i="2" s="1"/>
  <c r="F186" i="2"/>
  <c r="F185" i="2" s="1"/>
  <c r="G189" i="2"/>
  <c r="G188" i="2" s="1"/>
  <c r="F189" i="2"/>
  <c r="F188" i="2" s="1"/>
  <c r="G192" i="2"/>
  <c r="G191" i="2" s="1"/>
  <c r="F192" i="2"/>
  <c r="F191" i="2" s="1"/>
  <c r="F195" i="2"/>
  <c r="F194" i="2" s="1"/>
  <c r="E223" i="2"/>
  <c r="E222" i="2" s="1"/>
  <c r="E220" i="2"/>
  <c r="E219" i="2" s="1"/>
  <c r="E208" i="2"/>
  <c r="E207" i="2" s="1"/>
  <c r="E217" i="2"/>
  <c r="E216" i="2" s="1"/>
  <c r="E214" i="2"/>
  <c r="E213" i="2" s="1"/>
  <c r="F205" i="2"/>
  <c r="F204" i="2" s="1"/>
  <c r="F202" i="2"/>
  <c r="F201" i="2" s="1"/>
  <c r="G197" i="2" l="1"/>
  <c r="F175" i="2"/>
  <c r="G175" i="2"/>
  <c r="F197" i="2"/>
  <c r="F228" i="2"/>
  <c r="G228" i="2"/>
  <c r="F405" i="2"/>
  <c r="G405" i="2"/>
  <c r="G409" i="2"/>
  <c r="G408" i="2" s="1"/>
  <c r="F409" i="2"/>
  <c r="F408" i="2" s="1"/>
  <c r="E409" i="2"/>
  <c r="E408" i="2" s="1"/>
  <c r="E406" i="2"/>
  <c r="E405" i="2" s="1"/>
  <c r="G439" i="2"/>
  <c r="G438" i="2" s="1"/>
  <c r="F439" i="2"/>
  <c r="F438" i="2" s="1"/>
  <c r="G442" i="2"/>
  <c r="G441" i="2" s="1"/>
  <c r="F442" i="2"/>
  <c r="F441" i="2" s="1"/>
  <c r="G584" i="2"/>
  <c r="G583" i="2" s="1"/>
  <c r="F584" i="2"/>
  <c r="F583" i="2" s="1"/>
  <c r="E584" i="2"/>
  <c r="E583" i="2" s="1"/>
  <c r="F459" i="2"/>
  <c r="G459" i="2"/>
  <c r="F461" i="2"/>
  <c r="G461" i="2"/>
  <c r="F404" i="2" l="1"/>
  <c r="E404" i="2"/>
  <c r="G404" i="2"/>
  <c r="G437" i="2"/>
  <c r="G436" i="2" s="1"/>
  <c r="F437" i="2"/>
  <c r="F436" i="2" s="1"/>
  <c r="F458" i="2"/>
  <c r="F446" i="2" s="1"/>
  <c r="G458" i="2"/>
  <c r="G446" i="2" s="1"/>
  <c r="F19" i="2"/>
  <c r="F18" i="2" s="1"/>
  <c r="F17" i="2" s="1"/>
  <c r="F16" i="2" s="1"/>
  <c r="G19" i="2"/>
  <c r="G18" i="2" s="1"/>
  <c r="G17" i="2" s="1"/>
  <c r="G16" i="2" s="1"/>
  <c r="F39" i="2"/>
  <c r="F36" i="2" s="1"/>
  <c r="G39" i="2"/>
  <c r="G36" i="2" s="1"/>
  <c r="F44" i="2"/>
  <c r="F43" i="2" s="1"/>
  <c r="G44" i="2"/>
  <c r="G43" i="2" s="1"/>
  <c r="F52" i="2"/>
  <c r="F51" i="2" s="1"/>
  <c r="F50" i="2" s="1"/>
  <c r="F49" i="2" s="1"/>
  <c r="F48" i="2" s="1"/>
  <c r="G52" i="2"/>
  <c r="G51" i="2" s="1"/>
  <c r="G50" i="2" s="1"/>
  <c r="G49" i="2" s="1"/>
  <c r="G48" i="2" s="1"/>
  <c r="F58" i="2"/>
  <c r="G58" i="2"/>
  <c r="F60" i="2"/>
  <c r="G60" i="2"/>
  <c r="F71" i="2"/>
  <c r="F70" i="2" s="1"/>
  <c r="F69" i="2" s="1"/>
  <c r="F68" i="2" s="1"/>
  <c r="F67" i="2" s="1"/>
  <c r="G71" i="2"/>
  <c r="G70" i="2" s="1"/>
  <c r="G69" i="2" s="1"/>
  <c r="G68" i="2" s="1"/>
  <c r="G67" i="2" s="1"/>
  <c r="F87" i="2"/>
  <c r="G87" i="2"/>
  <c r="F100" i="2"/>
  <c r="F99" i="2" s="1"/>
  <c r="F98" i="2" s="1"/>
  <c r="F97" i="2" s="1"/>
  <c r="G100" i="2"/>
  <c r="G99" i="2" s="1"/>
  <c r="G98" i="2" s="1"/>
  <c r="G97" i="2" s="1"/>
  <c r="F105" i="2"/>
  <c r="F104" i="2" s="1"/>
  <c r="G105" i="2"/>
  <c r="G104" i="2" s="1"/>
  <c r="F112" i="2"/>
  <c r="F107" i="2" s="1"/>
  <c r="F121" i="2"/>
  <c r="G121" i="2"/>
  <c r="F123" i="2"/>
  <c r="G123" i="2"/>
  <c r="E123" i="2"/>
  <c r="F126" i="2"/>
  <c r="F125" i="2" s="1"/>
  <c r="G126" i="2"/>
  <c r="G125" i="2" s="1"/>
  <c r="F267" i="2"/>
  <c r="G267" i="2"/>
  <c r="F354" i="2"/>
  <c r="F353" i="2" s="1"/>
  <c r="G354" i="2"/>
  <c r="G353" i="2" s="1"/>
  <c r="F361" i="2"/>
  <c r="F360" i="2" s="1"/>
  <c r="G361" i="2"/>
  <c r="G360" i="2" s="1"/>
  <c r="F364" i="2"/>
  <c r="G364" i="2"/>
  <c r="F366" i="2"/>
  <c r="G366" i="2"/>
  <c r="F368" i="2"/>
  <c r="G368" i="2"/>
  <c r="F371" i="2"/>
  <c r="G371" i="2"/>
  <c r="F373" i="2"/>
  <c r="G373" i="2"/>
  <c r="F379" i="2"/>
  <c r="G379" i="2"/>
  <c r="F381" i="2"/>
  <c r="G381" i="2"/>
  <c r="F384" i="2"/>
  <c r="G384" i="2"/>
  <c r="F386" i="2"/>
  <c r="G386" i="2"/>
  <c r="F388" i="2"/>
  <c r="G388" i="2"/>
  <c r="F391" i="2"/>
  <c r="F390" i="2" s="1"/>
  <c r="G391" i="2"/>
  <c r="G390" i="2" s="1"/>
  <c r="F394" i="2"/>
  <c r="G394" i="2"/>
  <c r="F396" i="2"/>
  <c r="G396" i="2"/>
  <c r="F399" i="2"/>
  <c r="F398" i="2" s="1"/>
  <c r="G399" i="2"/>
  <c r="G398" i="2" s="1"/>
  <c r="F402" i="2"/>
  <c r="F401" i="2" s="1"/>
  <c r="G402" i="2"/>
  <c r="G401" i="2" s="1"/>
  <c r="F413" i="2"/>
  <c r="F412" i="2" s="1"/>
  <c r="G413" i="2"/>
  <c r="G412" i="2" s="1"/>
  <c r="F423" i="2"/>
  <c r="F422" i="2" s="1"/>
  <c r="G423" i="2"/>
  <c r="G422" i="2" s="1"/>
  <c r="F427" i="2"/>
  <c r="F426" i="2" s="1"/>
  <c r="G427" i="2"/>
  <c r="G426" i="2" s="1"/>
  <c r="F430" i="2"/>
  <c r="G430" i="2"/>
  <c r="F434" i="2"/>
  <c r="G434" i="2"/>
  <c r="F432" i="2"/>
  <c r="G432" i="2"/>
  <c r="F465" i="2"/>
  <c r="F464" i="2" s="1"/>
  <c r="F463" i="2" s="1"/>
  <c r="G465" i="2"/>
  <c r="G464" i="2" s="1"/>
  <c r="G463" i="2" s="1"/>
  <c r="F471" i="2"/>
  <c r="G471" i="2"/>
  <c r="F473" i="2"/>
  <c r="G473" i="2"/>
  <c r="F475" i="2"/>
  <c r="G475" i="2"/>
  <c r="F480" i="2"/>
  <c r="G480" i="2"/>
  <c r="F482" i="2"/>
  <c r="G482" i="2"/>
  <c r="F493" i="2"/>
  <c r="F492" i="2" s="1"/>
  <c r="F491" i="2" s="1"/>
  <c r="G493" i="2"/>
  <c r="G492" i="2" s="1"/>
  <c r="G491" i="2" s="1"/>
  <c r="F500" i="2"/>
  <c r="F499" i="2" s="1"/>
  <c r="G500" i="2"/>
  <c r="G499" i="2" s="1"/>
  <c r="F503" i="2"/>
  <c r="F502" i="2" s="1"/>
  <c r="G503" i="2"/>
  <c r="G502" i="2" s="1"/>
  <c r="F506" i="2"/>
  <c r="F505" i="2" s="1"/>
  <c r="G506" i="2"/>
  <c r="G505" i="2" s="1"/>
  <c r="F510" i="2"/>
  <c r="F509" i="2" s="1"/>
  <c r="F508" i="2" s="1"/>
  <c r="G510" i="2"/>
  <c r="G509" i="2" s="1"/>
  <c r="G508" i="2" s="1"/>
  <c r="G514" i="2"/>
  <c r="G513" i="2" s="1"/>
  <c r="F514" i="2"/>
  <c r="F513" i="2" s="1"/>
  <c r="F517" i="2"/>
  <c r="G517" i="2"/>
  <c r="F519" i="2"/>
  <c r="G519" i="2"/>
  <c r="F521" i="2"/>
  <c r="G521" i="2"/>
  <c r="F525" i="2"/>
  <c r="F524" i="2" s="1"/>
  <c r="G525" i="2"/>
  <c r="G524" i="2" s="1"/>
  <c r="F528" i="2"/>
  <c r="G528" i="2"/>
  <c r="F530" i="2"/>
  <c r="G530" i="2"/>
  <c r="F538" i="2"/>
  <c r="F537" i="2" s="1"/>
  <c r="F536" i="2" s="1"/>
  <c r="F535" i="2" s="1"/>
  <c r="F534" i="2" s="1"/>
  <c r="F533" i="2" s="1"/>
  <c r="G538" i="2"/>
  <c r="G537" i="2" s="1"/>
  <c r="G536" i="2" s="1"/>
  <c r="G535" i="2" s="1"/>
  <c r="G534" i="2" s="1"/>
  <c r="G533" i="2" s="1"/>
  <c r="F544" i="2"/>
  <c r="F543" i="2" s="1"/>
  <c r="F542" i="2" s="1"/>
  <c r="F541" i="2" s="1"/>
  <c r="G544" i="2"/>
  <c r="G543" i="2" s="1"/>
  <c r="G542" i="2" s="1"/>
  <c r="G541" i="2" s="1"/>
  <c r="F549" i="2"/>
  <c r="F548" i="2" s="1"/>
  <c r="G549" i="2"/>
  <c r="G548" i="2" s="1"/>
  <c r="F552" i="2"/>
  <c r="F551" i="2" s="1"/>
  <c r="G552" i="2"/>
  <c r="G551" i="2" s="1"/>
  <c r="F556" i="2"/>
  <c r="G556" i="2"/>
  <c r="F558" i="2"/>
  <c r="G558" i="2"/>
  <c r="F561" i="2"/>
  <c r="G561" i="2"/>
  <c r="F563" i="2"/>
  <c r="G563" i="2"/>
  <c r="F573" i="2"/>
  <c r="G573" i="2"/>
  <c r="F575" i="2"/>
  <c r="G575" i="2"/>
  <c r="F577" i="2"/>
  <c r="G577" i="2"/>
  <c r="F581" i="2"/>
  <c r="F580" i="2" s="1"/>
  <c r="F579" i="2" s="1"/>
  <c r="G581" i="2"/>
  <c r="G580" i="2" s="1"/>
  <c r="G579" i="2" s="1"/>
  <c r="F591" i="2"/>
  <c r="F590" i="2" s="1"/>
  <c r="F589" i="2" s="1"/>
  <c r="F588" i="2" s="1"/>
  <c r="F587" i="2" s="1"/>
  <c r="F586" i="2" s="1"/>
  <c r="G591" i="2"/>
  <c r="G590" i="2" s="1"/>
  <c r="G589" i="2" s="1"/>
  <c r="G588" i="2" s="1"/>
  <c r="G587" i="2" s="1"/>
  <c r="G586" i="2" s="1"/>
  <c r="F598" i="2"/>
  <c r="F597" i="2" s="1"/>
  <c r="F596" i="2" s="1"/>
  <c r="F595" i="2" s="1"/>
  <c r="F594" i="2" s="1"/>
  <c r="F593" i="2" s="1"/>
  <c r="G598" i="2"/>
  <c r="G597" i="2" s="1"/>
  <c r="G596" i="2" s="1"/>
  <c r="G595" i="2" s="1"/>
  <c r="G594" i="2" s="1"/>
  <c r="G593" i="2" s="1"/>
  <c r="F383" i="2" l="1"/>
  <c r="G383" i="2"/>
  <c r="F470" i="2"/>
  <c r="F469" i="2" s="1"/>
  <c r="F468" i="2" s="1"/>
  <c r="G470" i="2"/>
  <c r="G469" i="2" s="1"/>
  <c r="G468" i="2" s="1"/>
  <c r="F527" i="2"/>
  <c r="F523" i="2" s="1"/>
  <c r="G527" i="2"/>
  <c r="G523" i="2" s="1"/>
  <c r="G495" i="2"/>
  <c r="F495" i="2"/>
  <c r="G378" i="2"/>
  <c r="G370" i="2"/>
  <c r="F370" i="2"/>
  <c r="G445" i="2"/>
  <c r="G444" i="2" s="1"/>
  <c r="F445" i="2"/>
  <c r="F444" i="2" s="1"/>
  <c r="G572" i="2"/>
  <c r="G571" i="2" s="1"/>
  <c r="G560" i="2"/>
  <c r="G516" i="2"/>
  <c r="G512" i="2" s="1"/>
  <c r="G479" i="2"/>
  <c r="G478" i="2" s="1"/>
  <c r="G477" i="2" s="1"/>
  <c r="G429" i="2"/>
  <c r="G425" i="2" s="1"/>
  <c r="G421" i="2"/>
  <c r="G411" i="2"/>
  <c r="G363" i="2"/>
  <c r="G352" i="2"/>
  <c r="G351" i="2" s="1"/>
  <c r="G350" i="2" s="1"/>
  <c r="G246" i="2" s="1"/>
  <c r="F120" i="2"/>
  <c r="F103" i="2" s="1"/>
  <c r="G57" i="2"/>
  <c r="G35" i="2"/>
  <c r="G34" i="2" s="1"/>
  <c r="G33" i="2" s="1"/>
  <c r="F572" i="2"/>
  <c r="F571" i="2" s="1"/>
  <c r="F560" i="2"/>
  <c r="F516" i="2"/>
  <c r="F512" i="2" s="1"/>
  <c r="F479" i="2"/>
  <c r="F478" i="2" s="1"/>
  <c r="F477" i="2" s="1"/>
  <c r="F429" i="2"/>
  <c r="F425" i="2" s="1"/>
  <c r="F421" i="2"/>
  <c r="F411" i="2"/>
  <c r="F363" i="2"/>
  <c r="F352" i="2"/>
  <c r="F351" i="2" s="1"/>
  <c r="F350" i="2" s="1"/>
  <c r="F246" i="2" s="1"/>
  <c r="G120" i="2"/>
  <c r="G103" i="2" s="1"/>
  <c r="F57" i="2"/>
  <c r="F35" i="2"/>
  <c r="F34" i="2" s="1"/>
  <c r="F33" i="2" s="1"/>
  <c r="G555" i="2"/>
  <c r="F555" i="2"/>
  <c r="G393" i="2"/>
  <c r="F393" i="2"/>
  <c r="F378" i="2"/>
  <c r="F56" i="2" l="1"/>
  <c r="F55" i="2" s="1"/>
  <c r="F54" i="2" s="1"/>
  <c r="G56" i="2"/>
  <c r="G55" i="2" s="1"/>
  <c r="G54" i="2" s="1"/>
  <c r="G359" i="2"/>
  <c r="G358" i="2" s="1"/>
  <c r="G357" i="2" s="1"/>
  <c r="F359" i="2"/>
  <c r="F358" i="2" s="1"/>
  <c r="F357" i="2" s="1"/>
  <c r="F547" i="2"/>
  <c r="F546" i="2" s="1"/>
  <c r="F540" i="2" s="1"/>
  <c r="F532" i="2" s="1"/>
  <c r="F486" i="2"/>
  <c r="F485" i="2" s="1"/>
  <c r="F484" i="2" s="1"/>
  <c r="G486" i="2"/>
  <c r="G485" i="2" s="1"/>
  <c r="G484" i="2" s="1"/>
  <c r="G547" i="2"/>
  <c r="G546" i="2" s="1"/>
  <c r="G540" i="2" s="1"/>
  <c r="G532" i="2" s="1"/>
  <c r="F174" i="2"/>
  <c r="F173" i="2" s="1"/>
  <c r="F160" i="2" s="1"/>
  <c r="G102" i="2"/>
  <c r="F102" i="2"/>
  <c r="G174" i="2"/>
  <c r="G173" i="2" s="1"/>
  <c r="G160" i="2" s="1"/>
  <c r="F420" i="2"/>
  <c r="F419" i="2" s="1"/>
  <c r="G377" i="2"/>
  <c r="G376" i="2" s="1"/>
  <c r="G375" i="2" s="1"/>
  <c r="G570" i="2"/>
  <c r="G569" i="2" s="1"/>
  <c r="G568" i="2" s="1"/>
  <c r="F467" i="2"/>
  <c r="G420" i="2"/>
  <c r="G419" i="2" s="1"/>
  <c r="G467" i="2"/>
  <c r="F377" i="2"/>
  <c r="F376" i="2" s="1"/>
  <c r="F375" i="2" s="1"/>
  <c r="F570" i="2"/>
  <c r="F569" i="2" s="1"/>
  <c r="F568" i="2" s="1"/>
  <c r="E423" i="2"/>
  <c r="E422" i="2" s="1"/>
  <c r="F73" i="2" l="1"/>
  <c r="F15" i="2" s="1"/>
  <c r="G73" i="2"/>
  <c r="G15" i="2" s="1"/>
  <c r="G600" i="2" s="1"/>
  <c r="G356" i="2"/>
  <c r="F356" i="2"/>
  <c r="E421" i="2"/>
  <c r="E20" i="2"/>
  <c r="E37" i="2"/>
  <c r="E39" i="2"/>
  <c r="E44" i="2"/>
  <c r="E46" i="2"/>
  <c r="E52" i="2"/>
  <c r="E58" i="2"/>
  <c r="E60" i="2"/>
  <c r="E71" i="2"/>
  <c r="E77" i="2"/>
  <c r="E80" i="2"/>
  <c r="E84" i="2"/>
  <c r="E87" i="2"/>
  <c r="E100" i="2"/>
  <c r="E105" i="2"/>
  <c r="E104" i="2" s="1"/>
  <c r="E108" i="2"/>
  <c r="E110" i="2"/>
  <c r="E112" i="2"/>
  <c r="E115" i="2"/>
  <c r="E121" i="2"/>
  <c r="E126" i="2"/>
  <c r="E128" i="2"/>
  <c r="E131" i="2"/>
  <c r="E130" i="2" s="1"/>
  <c r="E134" i="2"/>
  <c r="E137" i="2"/>
  <c r="E139" i="2"/>
  <c r="E142" i="2"/>
  <c r="E149" i="2"/>
  <c r="E151" i="2"/>
  <c r="E158" i="2"/>
  <c r="E165" i="2"/>
  <c r="E171" i="2"/>
  <c r="E177" i="2"/>
  <c r="E180" i="2"/>
  <c r="E183" i="2"/>
  <c r="E186" i="2"/>
  <c r="E189" i="2"/>
  <c r="E192" i="2"/>
  <c r="E191" i="2" s="1"/>
  <c r="E195" i="2"/>
  <c r="E199" i="2"/>
  <c r="E202" i="2"/>
  <c r="E205" i="2"/>
  <c r="E226" i="2"/>
  <c r="E230" i="2"/>
  <c r="E233" i="2"/>
  <c r="E236" i="2"/>
  <c r="E239" i="2"/>
  <c r="E251" i="2"/>
  <c r="E257" i="2"/>
  <c r="E262" i="2"/>
  <c r="E265" i="2"/>
  <c r="E271" i="2"/>
  <c r="E275" i="2"/>
  <c r="E279" i="2"/>
  <c r="E282" i="2"/>
  <c r="E297" i="2"/>
  <c r="E300" i="2"/>
  <c r="E348" i="2"/>
  <c r="E354" i="2"/>
  <c r="E353" i="2" s="1"/>
  <c r="E361" i="2"/>
  <c r="E364" i="2"/>
  <c r="E366" i="2"/>
  <c r="E368" i="2"/>
  <c r="E371" i="2"/>
  <c r="E373" i="2"/>
  <c r="E379" i="2"/>
  <c r="E381" i="2"/>
  <c r="E384" i="2"/>
  <c r="E386" i="2"/>
  <c r="E388" i="2"/>
  <c r="E391" i="2"/>
  <c r="E394" i="2"/>
  <c r="E396" i="2"/>
  <c r="E399" i="2"/>
  <c r="E402" i="2"/>
  <c r="E413" i="2"/>
  <c r="E412" i="2" s="1"/>
  <c r="E427" i="2"/>
  <c r="E426" i="2" s="1"/>
  <c r="E430" i="2"/>
  <c r="E432" i="2"/>
  <c r="E434" i="2"/>
  <c r="E439" i="2"/>
  <c r="E442" i="2"/>
  <c r="E448" i="2"/>
  <c r="E450" i="2"/>
  <c r="E453" i="2"/>
  <c r="E456" i="2"/>
  <c r="E459" i="2"/>
  <c r="E461" i="2"/>
  <c r="E465" i="2"/>
  <c r="E471" i="2"/>
  <c r="E473" i="2"/>
  <c r="E475" i="2"/>
  <c r="E480" i="2"/>
  <c r="E482" i="2"/>
  <c r="E489" i="2"/>
  <c r="E493" i="2"/>
  <c r="E500" i="2"/>
  <c r="E503" i="2"/>
  <c r="E506" i="2"/>
  <c r="E510" i="2"/>
  <c r="E514" i="2"/>
  <c r="F600" i="2" l="1"/>
  <c r="E36" i="2"/>
  <c r="E107" i="2"/>
  <c r="E383" i="2"/>
  <c r="E470" i="2"/>
  <c r="E479" i="2"/>
  <c r="E438" i="2"/>
  <c r="E401" i="2"/>
  <c r="E164" i="2"/>
  <c r="E509" i="2"/>
  <c r="E398" i="2"/>
  <c r="E83" i="2"/>
  <c r="E274" i="2"/>
  <c r="E79" i="2"/>
  <c r="E464" i="2"/>
  <c r="E270" i="2"/>
  <c r="E141" i="2"/>
  <c r="E499" i="2"/>
  <c r="E390" i="2"/>
  <c r="E281" i="2"/>
  <c r="E235" i="2"/>
  <c r="E299" i="2"/>
  <c r="E232" i="2"/>
  <c r="E86" i="2"/>
  <c r="E455" i="2"/>
  <c r="E225" i="2"/>
  <c r="E188" i="2"/>
  <c r="E133" i="2"/>
  <c r="E452" i="2"/>
  <c r="E204" i="2"/>
  <c r="E157" i="2"/>
  <c r="E156" i="2" s="1"/>
  <c r="E155" i="2" s="1"/>
  <c r="E154" i="2" s="1"/>
  <c r="E51" i="2"/>
  <c r="E19" i="2"/>
  <c r="E176" i="2"/>
  <c r="E488" i="2"/>
  <c r="E201" i="2"/>
  <c r="E182" i="2"/>
  <c r="E447" i="2"/>
  <c r="E179" i="2"/>
  <c r="E250" i="2"/>
  <c r="E505" i="2"/>
  <c r="E125" i="2"/>
  <c r="E194" i="2"/>
  <c r="E120" i="2"/>
  <c r="E370" i="2"/>
  <c r="E393" i="2"/>
  <c r="E170" i="2"/>
  <c r="E513" i="2"/>
  <c r="E429" i="2"/>
  <c r="E425" i="2" s="1"/>
  <c r="E458" i="2"/>
  <c r="E378" i="2"/>
  <c r="E296" i="2"/>
  <c r="E261" i="2"/>
  <c r="E363" i="2"/>
  <c r="E256" i="2"/>
  <c r="E148" i="2"/>
  <c r="E99" i="2"/>
  <c r="E43" i="2"/>
  <c r="E185" i="2"/>
  <c r="E70" i="2"/>
  <c r="E492" i="2"/>
  <c r="E491" i="2" s="1"/>
  <c r="E264" i="2"/>
  <c r="E502" i="2"/>
  <c r="E238" i="2"/>
  <c r="E136" i="2"/>
  <c r="E360" i="2"/>
  <c r="E347" i="2"/>
  <c r="E278" i="2"/>
  <c r="E198" i="2"/>
  <c r="E76" i="2"/>
  <c r="E57" i="2"/>
  <c r="E56" i="2" s="1"/>
  <c r="E114" i="2"/>
  <c r="E441" i="2"/>
  <c r="E229" i="2"/>
  <c r="E517" i="2"/>
  <c r="E519" i="2"/>
  <c r="E521" i="2"/>
  <c r="E525" i="2"/>
  <c r="E528" i="2"/>
  <c r="E530" i="2"/>
  <c r="E277" i="2" l="1"/>
  <c r="E103" i="2"/>
  <c r="E197" i="2"/>
  <c r="E175" i="2"/>
  <c r="E228" i="2"/>
  <c r="E359" i="2"/>
  <c r="E358" i="2" s="1"/>
  <c r="E357" i="2" s="1"/>
  <c r="E527" i="2"/>
  <c r="E495" i="2"/>
  <c r="E437" i="2"/>
  <c r="E436" i="2" s="1"/>
  <c r="E463" i="2"/>
  <c r="E18" i="2"/>
  <c r="E508" i="2"/>
  <c r="E163" i="2"/>
  <c r="E50" i="2"/>
  <c r="E269" i="2"/>
  <c r="E273" i="2"/>
  <c r="E82" i="2"/>
  <c r="E147" i="2"/>
  <c r="E487" i="2"/>
  <c r="E249" i="2"/>
  <c r="E260" i="2"/>
  <c r="E98" i="2"/>
  <c r="E169" i="2"/>
  <c r="E446" i="2"/>
  <c r="E411" i="2"/>
  <c r="E35" i="2"/>
  <c r="E469" i="2"/>
  <c r="E377" i="2"/>
  <c r="E255" i="2"/>
  <c r="E254" i="2" s="1"/>
  <c r="E516" i="2"/>
  <c r="E69" i="2"/>
  <c r="E75" i="2"/>
  <c r="E346" i="2"/>
  <c r="E478" i="2"/>
  <c r="E524" i="2"/>
  <c r="E352" i="2"/>
  <c r="E538" i="2"/>
  <c r="E544" i="2"/>
  <c r="E549" i="2"/>
  <c r="E552" i="2"/>
  <c r="E556" i="2"/>
  <c r="E558" i="2"/>
  <c r="E561" i="2"/>
  <c r="E563" i="2"/>
  <c r="E573" i="2"/>
  <c r="E575" i="2"/>
  <c r="E577" i="2"/>
  <c r="E581" i="2"/>
  <c r="E591" i="2"/>
  <c r="E598" i="2"/>
  <c r="E376" i="2" l="1"/>
  <c r="E375" i="2" s="1"/>
  <c r="E268" i="2"/>
  <c r="E74" i="2"/>
  <c r="E420" i="2"/>
  <c r="E419" i="2" s="1"/>
  <c r="E146" i="2"/>
  <c r="E17" i="2"/>
  <c r="E248" i="2"/>
  <c r="E162" i="2"/>
  <c r="E259" i="2"/>
  <c r="E253" i="2" s="1"/>
  <c r="E49" i="2"/>
  <c r="E168" i="2"/>
  <c r="E468" i="2"/>
  <c r="E34" i="2"/>
  <c r="E33" i="2" s="1"/>
  <c r="E97" i="2"/>
  <c r="E551" i="2"/>
  <c r="E445" i="2"/>
  <c r="E548" i="2"/>
  <c r="E572" i="2"/>
  <c r="E571" i="2" s="1"/>
  <c r="E597" i="2"/>
  <c r="E580" i="2"/>
  <c r="E579" i="2" s="1"/>
  <c r="E555" i="2"/>
  <c r="E537" i="2"/>
  <c r="E174" i="2"/>
  <c r="E173" i="2" s="1"/>
  <c r="E351" i="2"/>
  <c r="E543" i="2"/>
  <c r="E523" i="2"/>
  <c r="E477" i="2"/>
  <c r="E560" i="2"/>
  <c r="E590" i="2"/>
  <c r="E55" i="2"/>
  <c r="E68" i="2"/>
  <c r="E102" i="2"/>
  <c r="E345" i="2"/>
  <c r="E512" i="2"/>
  <c r="E73" i="2" l="1"/>
  <c r="E486" i="2"/>
  <c r="E485" i="2" s="1"/>
  <c r="E547" i="2"/>
  <c r="E161" i="2"/>
  <c r="E145" i="2"/>
  <c r="E16" i="2"/>
  <c r="E247" i="2"/>
  <c r="E48" i="2"/>
  <c r="E167" i="2"/>
  <c r="E444" i="2"/>
  <c r="E467" i="2"/>
  <c r="E589" i="2"/>
  <c r="E542" i="2"/>
  <c r="E536" i="2"/>
  <c r="E535" i="2" s="1"/>
  <c r="E534" i="2" s="1"/>
  <c r="E533" i="2" s="1"/>
  <c r="E350" i="2"/>
  <c r="E267" i="2"/>
  <c r="E67" i="2"/>
  <c r="E596" i="2"/>
  <c r="E54" i="2"/>
  <c r="E15" i="2" l="1"/>
  <c r="E144" i="2"/>
  <c r="E160" i="2"/>
  <c r="E356" i="2"/>
  <c r="E246" i="2"/>
  <c r="E546" i="2"/>
  <c r="E541" i="2"/>
  <c r="E595" i="2"/>
  <c r="E153" i="2"/>
  <c r="E570" i="2"/>
  <c r="E588" i="2"/>
  <c r="E540" i="2" l="1"/>
  <c r="E569" i="2"/>
  <c r="E587" i="2"/>
  <c r="E594" i="2"/>
  <c r="E532" i="2" l="1"/>
  <c r="E593" i="2"/>
  <c r="E484" i="2"/>
  <c r="E586" i="2"/>
  <c r="E568" i="2"/>
  <c r="E600" i="2" l="1"/>
</calcChain>
</file>

<file path=xl/sharedStrings.xml><?xml version="1.0" encoding="utf-8"?>
<sst xmlns="http://schemas.openxmlformats.org/spreadsheetml/2006/main" count="2289" uniqueCount="474">
  <si>
    <t>0000000000</t>
  </si>
  <si>
    <t>000</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</si>
  <si>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</si>
  <si>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</si>
  <si>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</si>
  <si>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</si>
  <si>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Непрограммные направления деятельности</t>
  </si>
  <si>
    <t>9900000000</t>
  </si>
  <si>
    <t xml:space="preserve">          Непрограммное направление расходов бюджета Тернейского муниципального округа</t>
  </si>
  <si>
    <t>9999900000</t>
  </si>
  <si>
    <t xml:space="preserve">            Глава муниципального образования</t>
  </si>
  <si>
    <t>9999910010</t>
  </si>
  <si>
    <t xml:space="preserve">              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</si>
  <si>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</si>
  <si>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выплату персоналу муниципальных органов</t>
  </si>
  <si>
    <t>120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</si>
  <si>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</si>
  <si>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</si>
  <si>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Закупка товаров, работ и услуг для государственных (муниципальных) нужд</t>
  </si>
  <si>
    <t>200</t>
  </si>
  <si>
    <t xml:space="preserve">                Иные закупки товаров, работ и услуг для обеспечения муниципальных нужд</t>
  </si>
  <si>
    <t>240</t>
  </si>
  <si>
    <t xml:space="preserve">            Руководство и управление в сфере установленных функций органов местного самоуправления</t>
  </si>
  <si>
    <t>9999910030</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</si>
  <si>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</si>
  <si>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</si>
  <si>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</si>
  <si>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</si>
  <si>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Иные бюджетные ассигнования</t>
  </si>
  <si>
    <t>800</t>
  </si>
  <si>
    <t xml:space="preserve">                Уплата налогов, сборов и иных платежей</t>
  </si>
  <si>
    <t>850</t>
  </si>
  <si>
    <t xml:space="preserve">            Руководство и управление в сфере установленных функций органов местного самоуправления (Единая дежурно-диспетчерская служба)</t>
  </si>
  <si>
    <t>9999910031</t>
  </si>
  <si>
    <t xml:space="preserve">      Судебная система</t>
  </si>
  <si>
    <t>0105</t>
  </si>
  <si>
    <t xml:space="preserve">            Субвенции по составлению (изменению) списков кандидатов в присяжные заседатели Федеральных судов общей юрисдикции в Российской Федерации</t>
  </si>
  <si>
    <t>9999951200</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</si>
  <si>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</si>
  <si>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</si>
  <si>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Резервные фонды</t>
  </si>
  <si>
    <t>0111</t>
  </si>
  <si>
    <t xml:space="preserve">            Резервные фонды местных администраций</t>
  </si>
  <si>
    <t>9999919020</t>
  </si>
  <si>
    <t xml:space="preserve">                Резервные средства</t>
  </si>
  <si>
    <t>870</t>
  </si>
  <si>
    <t xml:space="preserve">      Другие общегосударственные вопросы</t>
  </si>
  <si>
    <t>0113</t>
  </si>
  <si>
    <t xml:space="preserve">        Муниципальная программа "Комплексные меры противодействия злоупотреблению наркотикам и их незаконному обороту в Тернейском муниципальном округе" на 2021 - 2025 годы</t>
  </si>
  <si>
    <t>4600000000</t>
  </si>
  <si>
    <t xml:space="preserve">          Основное мероприятие: Обеспечение организационно-методической помощи</t>
  </si>
  <si>
    <t>4600100000</t>
  </si>
  <si>
    <t xml:space="preserve">            Организовать распространение в рамках проводимых профилактических мероприятий печатной продукции, средств наглядной агитации, направленных на противодействие наркомании</t>
  </si>
  <si>
    <t>4600104203</t>
  </si>
  <si>
    <t xml:space="preserve">            Оформление подписки на журналы по проблеме наркомании</t>
  </si>
  <si>
    <t>4600104207</t>
  </si>
  <si>
    <t xml:space="preserve">          Основное мероприятие: Совершенствование работы по комплексной профилактике распространения наркомании и связанных с ней правонарушений</t>
  </si>
  <si>
    <t>4600200000</t>
  </si>
  <si>
    <t xml:space="preserve">            Обеспечение проведение тематических, культурных и спортивных мероприятий с несовершеннолетними, состоящими на учёте в КДН и ПДН ОВД (приобретение призов)</t>
  </si>
  <si>
    <t>4600240002</t>
  </si>
  <si>
    <t>4600240010</t>
  </si>
  <si>
    <t xml:space="preserve">        Муниципальная программа "Содействие развитию коренных малочисленных народов Севера, проживающих в Тернейском муниципальном округе" на 2019-2023 годы</t>
  </si>
  <si>
    <t>6300000000</t>
  </si>
  <si>
    <t>6300100000</t>
  </si>
  <si>
    <t>63001L5150</t>
  </si>
  <si>
    <t xml:space="preserve">              Предоставление субсидий бюджетным, автономным учреждениям и иным некоммерческим организациям</t>
  </si>
  <si>
    <t>600</t>
  </si>
  <si>
    <t xml:space="preserve">                Субсидии некоммерческим организациям (за исключением государственных (муниципальных) учреждений)</t>
  </si>
  <si>
    <t>630</t>
  </si>
  <si>
    <t xml:space="preserve">            Содержание и обслуживание казны Тернейского муниципального округа,оценка недвижимости, признание прав и регулирование отношений по государственной, муниципальной собственности</t>
  </si>
  <si>
    <t>9999902010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</si>
  <si>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</si>
  <si>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</si>
  <si>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</si>
  <si>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</si>
  <si>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Обеспечение деятельности учреждений хозяйственного обслуживания</t>
  </si>
  <si>
    <t>9999910990</t>
  </si>
  <si>
    <t xml:space="preserve">                Расходы на выплаты персоналу казенных учреждений</t>
  </si>
  <si>
    <t>110</t>
  </si>
  <si>
    <t xml:space="preserve">            Прочие выплаты по обязательствам государства</t>
  </si>
  <si>
    <t>9999920460</t>
  </si>
  <si>
    <t xml:space="preserve">            Обеспечение деятельности учебно-методических кабинетов, централизованных бухгалтерий, групп хозяйственного обслуживания учреждений</t>
  </si>
  <si>
    <t>9999945990</t>
  </si>
  <si>
    <t xml:space="preserve">            Субвенции на осуществление переданных полномочий Российской Федерации по государственной регистрации актов гражданского состояния</t>
  </si>
  <si>
    <t>9999959300</t>
  </si>
  <si>
    <t xml:space="preserve">            Субвенции на создание и обеспечение деятельности комиссий по делам несовершеннолетних и защите их прав</t>
  </si>
  <si>
    <t>9999993010</t>
  </si>
  <si>
    <t xml:space="preserve">            Субвенции на реализацию отдельных государственных полномочий по созданию административных комиссий</t>
  </si>
  <si>
    <t>9999993030</t>
  </si>
  <si>
    <t xml:space="preserve">            Субвенции на выполнение органами местного самоуправления отдельных государственных полномочий по государственному управлению охраной труда</t>
  </si>
  <si>
    <t>9999993100</t>
  </si>
  <si>
    <t xml:space="preserve">            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</si>
  <si>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9999993180</t>
  </si>
  <si>
    <t xml:space="preserve">    НАЦИОНАЛЬНАЯ ОБОРОНА</t>
  </si>
  <si>
    <t>0200</t>
  </si>
  <si>
    <t xml:space="preserve">      Мобилизационная и вневойсковая подготовка</t>
  </si>
  <si>
    <t>0203</t>
  </si>
  <si>
    <t xml:space="preserve">            Субвенции на осуществление первичного воинского учета на территориях, где отсутствуют военные комиссариаты</t>
  </si>
  <si>
    <t>9999951180</t>
  </si>
  <si>
    <t xml:space="preserve">    НАЦИОНАЛЬНАЯ БЕЗОПАСНОСТЬ И ПРАВООХРАНИТЕЛЬНАЯ ДЕЯТЕЛЬНОСТЬ</t>
  </si>
  <si>
    <t>0300</t>
  </si>
  <si>
    <t xml:space="preserve">      Защита населения и территории от чрезвычайных ситуаций природного и техногенного характера, пожарная безопасность</t>
  </si>
  <si>
    <t>0310</t>
  </si>
  <si>
    <t>6700000000</t>
  </si>
  <si>
    <t xml:space="preserve">          Основное мероприятие: Обеспечение пожарной безопасности на территории Тернейского муниципального округа</t>
  </si>
  <si>
    <t>6700200000</t>
  </si>
  <si>
    <t xml:space="preserve">            Обеспечение пожарной безопасности в населённых пунктах: обновление и обустройство минерализованных полос для предотвращения перехода природных пожаров на территории населённых пунктов .Обеспечение пожарной безопасности на границе земель госземзапаса с лесами Тернейского муниципального округа.</t>
  </si>
  <si>
    <t>6700203110</t>
  </si>
  <si>
    <t xml:space="preserve">    НАЦИОНАЛЬНАЯ ЭКОНОМИКА</t>
  </si>
  <si>
    <t>0400</t>
  </si>
  <si>
    <t xml:space="preserve">      Сельское хозяйство и рыболовство</t>
  </si>
  <si>
    <t>0405</t>
  </si>
  <si>
    <t xml:space="preserve">            Субвенции по организации мероприятий при осуществлении деятельности по обращению с животными без владельцев</t>
  </si>
  <si>
    <t>9999993040</t>
  </si>
  <si>
    <t xml:space="preserve">      Транспорт</t>
  </si>
  <si>
    <t>0408</t>
  </si>
  <si>
    <t>9999993130</t>
  </si>
  <si>
    <t xml:space="preserve">      Дорожное хозяйство</t>
  </si>
  <si>
    <t>0409</t>
  </si>
  <si>
    <t xml:space="preserve">        Муниципальная программа "Модернизация дорожной сети и повышение безопасности дорожного движения на территории Тернейского муниципального округа " на 2021 - 2023 годы</t>
  </si>
  <si>
    <t>4000000000</t>
  </si>
  <si>
    <t xml:space="preserve">          Основное мероприятие: "Содержание автомобильных дорог общего пользования местного значения и инженерных сооружений на них"</t>
  </si>
  <si>
    <t>4000100000</t>
  </si>
  <si>
    <t xml:space="preserve">            Содержание автомобильных дорог общего пользования местного значения и инженерных сооружений на них в п.Терней Тернейского муниципального округа</t>
  </si>
  <si>
    <t>4000100401</t>
  </si>
  <si>
    <t xml:space="preserve">            Содержание автомобильных дорог общего пользования местного значения и инженерных сооружений на них в п.Пластун Тернейского муниципального округа</t>
  </si>
  <si>
    <t>4000100402</t>
  </si>
  <si>
    <t xml:space="preserve">            Содержание автомобильных дорог общего пользования местного значения и инженерных сооружений на них в п.Светлая Тернейского муниципального округа</t>
  </si>
  <si>
    <t>4000100403</t>
  </si>
  <si>
    <t>4000100404</t>
  </si>
  <si>
    <t xml:space="preserve">            Содержание автомобильных дорог общего пользования местного значения и инженерных сооружений на них в с.Малая Кема Тернейского муниципального округа</t>
  </si>
  <si>
    <t>4000100405</t>
  </si>
  <si>
    <t xml:space="preserve">            Содержание автомобильных дорог общего пользования местного значения и инженерных сооружений на них в с.Перетычиха, с.Единка Тернейского муниципального округа</t>
  </si>
  <si>
    <t>4000100406</t>
  </si>
  <si>
    <t xml:space="preserve">            Содержание автомобильных дорог общего пользования местного значения и инженерных сооружений на них Тернейского муниципального округа</t>
  </si>
  <si>
    <t>4000100422</t>
  </si>
  <si>
    <t>4000200000</t>
  </si>
  <si>
    <t xml:space="preserve">            Ремонт автомобильной дороги общего пользования местного значения Тернейского муниципального округа</t>
  </si>
  <si>
    <t>4000200408</t>
  </si>
  <si>
    <t xml:space="preserve">            Ремонтдорожного полотна асфальтобетонной смесью толщиной слоя 5 см. автомобильной дороги по пер.Школьный пгт.Пластун Тернейского муниципального округа</t>
  </si>
  <si>
    <t>4000200413</t>
  </si>
  <si>
    <t>40002S2391</t>
  </si>
  <si>
    <t>40002S2392</t>
  </si>
  <si>
    <t xml:space="preserve">          Основное мероприятие: "Мероприятия по повышению безопасности дорожного движения "</t>
  </si>
  <si>
    <t>4000300000</t>
  </si>
  <si>
    <t xml:space="preserve">            Содержание пешеходных переходов и тротуаров в пгт.Терней Тернейского муниципального округа</t>
  </si>
  <si>
    <t>4000300415</t>
  </si>
  <si>
    <t xml:space="preserve">            Содержание пешеходных переходов и тротуаров в пгт. Пластун Тернейского муниципального округа</t>
  </si>
  <si>
    <t>4000300416</t>
  </si>
  <si>
    <t xml:space="preserve">            Содержание сети уличного освещения на дорогах общего пользования в пгт. Пластун Тернейского муниципального округа</t>
  </si>
  <si>
    <t>4000300417</t>
  </si>
  <si>
    <t>4000300418</t>
  </si>
  <si>
    <t xml:space="preserve">    ЖИЛИЩНО-КОММУНАЛЬНОЕ ХОЗЯЙСТВО</t>
  </si>
  <si>
    <t>0500</t>
  </si>
  <si>
    <t xml:space="preserve">      Жилищное хозяйство</t>
  </si>
  <si>
    <t>0501</t>
  </si>
  <si>
    <t>5700000000</t>
  </si>
  <si>
    <t xml:space="preserve">          Основное мероприятие: "Капитальный ремонт муниципального жилищного фонда"</t>
  </si>
  <si>
    <t>5700100000</t>
  </si>
  <si>
    <t xml:space="preserve">            Капитальный ремонт муниципального жилищного фонда</t>
  </si>
  <si>
    <t>5700105011</t>
  </si>
  <si>
    <t xml:space="preserve">      Коммунальное хозяйство</t>
  </si>
  <si>
    <t>0502</t>
  </si>
  <si>
    <t xml:space="preserve">        Муниципальная программа "Охрана окружающей среды Тернейского муниципального округа на 2021 - 2023 годы"</t>
  </si>
  <si>
    <t>1800000000</t>
  </si>
  <si>
    <t xml:space="preserve">          Основное мероприятие: Ликвидация несанкционированных свалок</t>
  </si>
  <si>
    <t>1800200000</t>
  </si>
  <si>
    <t xml:space="preserve">            Ликвидация несанкционированных свалок</t>
  </si>
  <si>
    <t>1800206023</t>
  </si>
  <si>
    <t xml:space="preserve">        Муниципальная программа "Обеспечение населения Тернейского муниципального округа твёрдым топливом на 2021-2023годы"</t>
  </si>
  <si>
    <t>1900000000</t>
  </si>
  <si>
    <t xml:space="preserve">          Основное мероприятие: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(дровами)"</t>
  </si>
  <si>
    <t>1900100000</t>
  </si>
  <si>
    <t>1900192620</t>
  </si>
  <si>
    <t>810</t>
  </si>
  <si>
    <t xml:space="preserve">            Софинансирование с местного бюджета на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(дровами)</t>
  </si>
  <si>
    <t>19001S2620</t>
  </si>
  <si>
    <t xml:space="preserve">      Благоустройство</t>
  </si>
  <si>
    <t>0503</t>
  </si>
  <si>
    <t>1700000000</t>
  </si>
  <si>
    <t xml:space="preserve">          Основное мероприятие: " Уличное освещение "</t>
  </si>
  <si>
    <t>1700100000</t>
  </si>
  <si>
    <t xml:space="preserve">            Уличное освещение</t>
  </si>
  <si>
    <t>1700105031</t>
  </si>
  <si>
    <t xml:space="preserve">          Основное мероприятие: " Устройство и содержание объектов благоустройства и их элементов"</t>
  </si>
  <si>
    <t>1700200000</t>
  </si>
  <si>
    <t xml:space="preserve">            Устройство и содержание объектов благоустройства и их элементов</t>
  </si>
  <si>
    <t>1700205032</t>
  </si>
  <si>
    <t>1700300000</t>
  </si>
  <si>
    <t xml:space="preserve">            Благоустройство дворовой территории пгт. Пластун ул. Третий квартал, д.9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</si>
  <si>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Третий квартал, д.10 за счёт субсидии на поддержку муниципальных программ по благоустройству территорий муниципальных образований Приморского края</t>
  </si>
  <si>
    <t xml:space="preserve">            Организация и содержание мест захоронения(кладбищ)</t>
  </si>
  <si>
    <t>9999905030</t>
  </si>
  <si>
    <t xml:space="preserve">      Другие вопросы в области жилищно-коммунального хозяйства</t>
  </si>
  <si>
    <t>0505</t>
  </si>
  <si>
    <t xml:space="preserve">            Субвенции на регистрацию и учёт граждан, имеющих право на получение жилищных субсидий в связи с переселением из районов Крайнего Севера и приравненных к ним местностям</t>
  </si>
  <si>
    <t>9999993120</t>
  </si>
  <si>
    <t xml:space="preserve">    ОБРАЗОВАНИЕ</t>
  </si>
  <si>
    <t>0700</t>
  </si>
  <si>
    <t xml:space="preserve">      Дошкольное образование</t>
  </si>
  <si>
    <t>0701</t>
  </si>
  <si>
    <t>1500000000</t>
  </si>
  <si>
    <t xml:space="preserve">          Основное мероприятие: Обеспечение деятельности подведомственных детских дошкольных учреждений</t>
  </si>
  <si>
    <t>1500100000</t>
  </si>
  <si>
    <t>1500120700</t>
  </si>
  <si>
    <t xml:space="preserve">            Обеспечение деятельности подведомственных детских дошкольных учреждений за счёт местного бюджета</t>
  </si>
  <si>
    <t>1500120990</t>
  </si>
  <si>
    <t xml:space="preserve">            Обеспечение деятельности подведомственных детских дошкольных учреждений за счёт субвенции на обеспечение государственных гарантий реализации прав на получение общедоступного и бесплатного дошкольного образования</t>
  </si>
  <si>
    <t>1500193070</t>
  </si>
  <si>
    <t xml:space="preserve">      Общее образование</t>
  </si>
  <si>
    <t>0702</t>
  </si>
  <si>
    <t xml:space="preserve">          Основное мероприятие:Обеспечение деятельности подведомственных общеобразовательных учреждений</t>
  </si>
  <si>
    <t>1500200000</t>
  </si>
  <si>
    <t xml:space="preserve">            Организация и проведение единого государственного экзамена подведомственных учреждений</t>
  </si>
  <si>
    <t>1500220080</t>
  </si>
  <si>
    <t xml:space="preserve">            Обеспечение деятельности подведомственных общеобразовательных учреждений за счёт местного бюджета</t>
  </si>
  <si>
    <t>1500221990</t>
  </si>
  <si>
    <t>1500253030</t>
  </si>
  <si>
    <t xml:space="preserve">            Обеспечение деятельности подведомственных общеобразовательных учреждений за счёт 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</si>
  <si>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1500293060</t>
  </si>
  <si>
    <t xml:space="preserve">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 обучающихся в муниципальных общеобразовательных организациях Приморского края</t>
  </si>
  <si>
    <t>1500293150</t>
  </si>
  <si>
    <t xml:space="preserve">          Основное мероприятие: Ремонт и капитальный ремонт общеобразовательных учреждений.</t>
  </si>
  <si>
    <t>1500400000</t>
  </si>
  <si>
    <t xml:space="preserve">          Основное мероприятие: "Привлечение специалистов для работы в сфере образования Тернейского муниципального округа"</t>
  </si>
  <si>
    <t>1500500000</t>
  </si>
  <si>
    <t xml:space="preserve">            Привлечение специалистов для работы в сфере образования (единовременные выплаты, компенсация расходов к месту обучения, аренда жилых помещений)</t>
  </si>
  <si>
    <t>1500500320</t>
  </si>
  <si>
    <t xml:space="preserve">      Дополнительное образование детей</t>
  </si>
  <si>
    <t>0703</t>
  </si>
  <si>
    <t xml:space="preserve">          Основное мероприятие:Обеспечение деятельности подведомственных учреждений дополнительного образования</t>
  </si>
  <si>
    <t>1500600000</t>
  </si>
  <si>
    <t>1500623700</t>
  </si>
  <si>
    <t>1500623990</t>
  </si>
  <si>
    <t xml:space="preserve">        Муниципальная программа "Развитие культуры и туризма в Тернейском муниципальном округе на период 2018 - 2027 годы"</t>
  </si>
  <si>
    <t>5600000000</t>
  </si>
  <si>
    <t xml:space="preserve">          Основные мероприятия "Обеспечение деятельности дворцов, домов культуры и других учреждений культуры "</t>
  </si>
  <si>
    <t>5600700000</t>
  </si>
  <si>
    <t xml:space="preserve">            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</si>
  <si>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5600792480</t>
  </si>
  <si>
    <t xml:space="preserve">            Софинансирование на приобретение музыкальных инструментов и художественного инвентаря для учреждений дополнительного образования детей в сфере культуры</t>
  </si>
  <si>
    <t>56007S2480</t>
  </si>
  <si>
    <t xml:space="preserve">      Молодежная политика и оздоровление детей</t>
  </si>
  <si>
    <t>0707</t>
  </si>
  <si>
    <t>6200000000</t>
  </si>
  <si>
    <t xml:space="preserve">          Основное мероприятие: "Организация работы детских оздоровительных лагерей с дневным пребыванием детей"</t>
  </si>
  <si>
    <t>6200100000</t>
  </si>
  <si>
    <t xml:space="preserve">            Оплата труда воспитателей, педагогов-организаторов и услуг по приготовлению пищи</t>
  </si>
  <si>
    <t>6200100001</t>
  </si>
  <si>
    <t xml:space="preserve">            Приобретение товаров для укрепления материально-технической базы пришкольных лагерей</t>
  </si>
  <si>
    <t>6200100002</t>
  </si>
  <si>
    <t xml:space="preserve">            Витаминизация детского питания (приобретение соков)</t>
  </si>
  <si>
    <t>6200100003</t>
  </si>
  <si>
    <t>6200193080</t>
  </si>
  <si>
    <t xml:space="preserve">          Основное мероприятие: "Организация трудоустройства несовершеннолетних граждан"</t>
  </si>
  <si>
    <t>6200200000</t>
  </si>
  <si>
    <t xml:space="preserve">            Оплата труда несовершеннолетних граждан</t>
  </si>
  <si>
    <t>6200200001</t>
  </si>
  <si>
    <t xml:space="preserve">      Другие вопросы в области образования</t>
  </si>
  <si>
    <t>0709</t>
  </si>
  <si>
    <t xml:space="preserve">          Основное мероприятие: Обеспечение деятельности учебно-методических кабинетов, централизованных бухгалтерий, групп хозяйственного обслуживания учреждений</t>
  </si>
  <si>
    <t>1500700000</t>
  </si>
  <si>
    <t>1500745990</t>
  </si>
  <si>
    <t xml:space="preserve">            Субвенции на реализацию полномочий органов опеки и попечительства в отношении несовершеннолетних</t>
  </si>
  <si>
    <t>9999993160</t>
  </si>
  <si>
    <t xml:space="preserve">    КУЛЬТУРА И КИНЕМАТОГРАФИЯ</t>
  </si>
  <si>
    <t>0800</t>
  </si>
  <si>
    <t xml:space="preserve">      Культура</t>
  </si>
  <si>
    <t>0801</t>
  </si>
  <si>
    <t xml:space="preserve">          Основное мероприятие: "Участие творческих коллективов в краевых и региональных мероприятиях"</t>
  </si>
  <si>
    <t>5600100000</t>
  </si>
  <si>
    <t xml:space="preserve">            Участие творческих коллективов в краевых, региональных и в районных мероприятиях</t>
  </si>
  <si>
    <t>5600108010</t>
  </si>
  <si>
    <t>5600200000</t>
  </si>
  <si>
    <t xml:space="preserve">            Организация и проведение культурно-массовых мероприятий в Тернейском муниципальном округе</t>
  </si>
  <si>
    <t>5600240991</t>
  </si>
  <si>
    <t xml:space="preserve">          Основное мероприятие: Укрепление материально-технической базы учреждений</t>
  </si>
  <si>
    <t>5600400000</t>
  </si>
  <si>
    <t xml:space="preserve">            Субсидии на комплектование книжного фонда и обеспечение информационно-техническим оборудованием за счёт краевого бюджета</t>
  </si>
  <si>
    <t>5600492540</t>
  </si>
  <si>
    <t xml:space="preserve">            Субсидии бюджетам муниципальных образований Приморского края на обеспечение развития и укрепления материально-технической базы домов культуры в населенных пунктах с числом жителей до 50 тысяч человек, включая софинансирование с местного бюджета</t>
  </si>
  <si>
    <t>56004L4670</t>
  </si>
  <si>
    <t>56004S2540</t>
  </si>
  <si>
    <t xml:space="preserve">          Основное мероприятие: "Привлечение кадров для работы в муниципальных учреждениях культуры"</t>
  </si>
  <si>
    <t>5600500000</t>
  </si>
  <si>
    <t xml:space="preserve">            Предоставление единовременной выплаты специалистам, поступившим на работу в муниципальные казённые учреждения культуры ТМР</t>
  </si>
  <si>
    <t>5600508014</t>
  </si>
  <si>
    <t xml:space="preserve">            Обеспечение деятельности дворцов, домов культуры и других учреждений культуры за счёт доходов от платных услуг</t>
  </si>
  <si>
    <t>5600740700</t>
  </si>
  <si>
    <t xml:space="preserve">            Обеспечение деятельности дворцов, домов культуры и других учреждений культуры за счёт местного бюджета</t>
  </si>
  <si>
    <t>5600740990</t>
  </si>
  <si>
    <t xml:space="preserve">          Основные мероприятие: "Обеспечение деятельности подведомственных библиотечных учреждений"</t>
  </si>
  <si>
    <t>5600800000</t>
  </si>
  <si>
    <t xml:space="preserve">            Обеспечение деятельности подведомственных библиотечных учреждений за счёт доходов от платных услуг</t>
  </si>
  <si>
    <t>5600842700</t>
  </si>
  <si>
    <t xml:space="preserve">            Обеспечение деятельности подведомственных библиотечных учреждений за счёт местного бюджета</t>
  </si>
  <si>
    <t>5600842990</t>
  </si>
  <si>
    <t xml:space="preserve">    СОЦИАЛЬНАЯ ПОЛИТИКА</t>
  </si>
  <si>
    <t>1000</t>
  </si>
  <si>
    <t xml:space="preserve">      Социальное обеспечение населения</t>
  </si>
  <si>
    <t>1003</t>
  </si>
  <si>
    <t>150E100000</t>
  </si>
  <si>
    <t>150E193140</t>
  </si>
  <si>
    <t xml:space="preserve">                Иные выплаты населению</t>
  </si>
  <si>
    <t>360</t>
  </si>
  <si>
    <t xml:space="preserve">      Охрана семьи и детства</t>
  </si>
  <si>
    <t>1004</t>
  </si>
  <si>
    <t>3300000000</t>
  </si>
  <si>
    <t xml:space="preserve">          Основное мероприятие: "Предоставление социальных выплат молодым семьям - участникам программы для приобретения (строительства) стандартного жилья"</t>
  </si>
  <si>
    <t>3300100000</t>
  </si>
  <si>
    <t>33001L4970</t>
  </si>
  <si>
    <t>9999952600</t>
  </si>
  <si>
    <t>310</t>
  </si>
  <si>
    <t xml:space="preserve">            субвенции бюджетам муниципальных образований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</si>
  <si>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9999993050</t>
  </si>
  <si>
    <t xml:space="preserve">            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</si>
  <si>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9999993090</t>
  </si>
  <si>
    <t>99999М0820</t>
  </si>
  <si>
    <t xml:space="preserve">    ФИЗИЧЕСКАЯ КУЛЬТУРА И СПОРТ</t>
  </si>
  <si>
    <t>1100</t>
  </si>
  <si>
    <t xml:space="preserve">      Массовый спорт</t>
  </si>
  <si>
    <t>1102</t>
  </si>
  <si>
    <t>2000000000</t>
  </si>
  <si>
    <t xml:space="preserve">          Основное мероприятие: "Создание условий для привлечения населения Тернейского муниципального округа к занятиям физической культурой и спортом"</t>
  </si>
  <si>
    <t>2000100000</t>
  </si>
  <si>
    <t xml:space="preserve">            Участие сборных команд Тернейского муниципального округа в физкультурных и спортивных мероприятиях межмуниципального ,краевого, межрегионального, российского и международного уровней</t>
  </si>
  <si>
    <t>2000100001</t>
  </si>
  <si>
    <t xml:space="preserve">          Основное мероприятие: "Реализация национального мероприятия "Демография" , федерального проекта "Спорт -норма жизни"</t>
  </si>
  <si>
    <t>200P500000</t>
  </si>
  <si>
    <t>200P592220</t>
  </si>
  <si>
    <t xml:space="preserve">    СРЕДСТВА МАССОВОЙ ИНФОРМАЦИИ</t>
  </si>
  <si>
    <t>1200</t>
  </si>
  <si>
    <t xml:space="preserve">      Периодическая печать и издательства</t>
  </si>
  <si>
    <t>1202</t>
  </si>
  <si>
    <t xml:space="preserve">            Информационное освещение деятельности органов местного самоуправления в средствах массовой информации</t>
  </si>
  <si>
    <t>9999920410</t>
  </si>
  <si>
    <t xml:space="preserve">    ОБСЛУЖИВАНИЕ ГОСУДАРСТВЕННОГО И МУНИЦИПАЛЬНОГО ДОЛГА</t>
  </si>
  <si>
    <t>1300</t>
  </si>
  <si>
    <t xml:space="preserve">      Обслуживание внутреннего государственного и муниципального долга</t>
  </si>
  <si>
    <t>1301</t>
  </si>
  <si>
    <t xml:space="preserve">            Процентные платежи по муниципальному долгу</t>
  </si>
  <si>
    <t>9999929060</t>
  </si>
  <si>
    <t>700</t>
  </si>
  <si>
    <t xml:space="preserve">                Обслуживание муниципального долга</t>
  </si>
  <si>
    <t>730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</si>
  <si>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</si>
  <si>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</si>
  <si>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Иные выплаты, связанные с  депутатской деятельностью депутатам представительных органов муниципального образования</t>
  </si>
  <si>
    <t>9999911030</t>
  </si>
  <si>
    <t xml:space="preserve">            Обеспечение деятельности контрольно-счетной комиссии Тернейского муниципального округа</t>
  </si>
  <si>
    <t>9999910090</t>
  </si>
  <si>
    <t xml:space="preserve">Всего расходов:   </t>
  </si>
  <si>
    <t>Наименование</t>
  </si>
  <si>
    <t>Раздел, подраздел</t>
  </si>
  <si>
    <t>Целевая статья</t>
  </si>
  <si>
    <t>Вид расходов</t>
  </si>
  <si>
    <t xml:space="preserve"> 2023 год</t>
  </si>
  <si>
    <t>Сумма</t>
  </si>
  <si>
    <t>рублей</t>
  </si>
  <si>
    <t xml:space="preserve"> Расходы на выплату персоналу муниципальных органов</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</si>
  <si>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</si>
  <si>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государственных (муниципальных) нужд</t>
  </si>
  <si>
    <t xml:space="preserve"> Иные закупки товаров, работ и услуг для обеспечения муниципальных нужд</t>
  </si>
  <si>
    <t xml:space="preserve"> Обслуживание государственного (муниципального) долга</t>
  </si>
  <si>
    <t>Субсидии бюджетам муниципальных образований Приморского края на организацию физкультурно-спортивной работы по месту жительства, включая софинансирование за счёт местного бюджета</t>
  </si>
  <si>
    <t>Публичные нормативные социальные выплаты гражданам</t>
  </si>
  <si>
    <t>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t>
  </si>
  <si>
    <t>Основное мероприятие: Реализация национального проекта "Образование", федерального проекта "Современная школа"</t>
  </si>
  <si>
    <t>Обеспечение деятельности подведомственных учреждений дополнительного образования за счёт местного бюджета</t>
  </si>
  <si>
    <t>Муниципальная программа "Развитие культуры и туризма в Тернейском муниципальном округе на период 2018 - 2027 годы"</t>
  </si>
  <si>
    <t xml:space="preserve"> Обеспечение деятельности подведомственных учреждений дополнительного образования за счёт платных услуг</t>
  </si>
  <si>
    <t>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муниципальных общеобразовательных организаций</t>
  </si>
  <si>
    <t>Благоустройство дворовой территории пгт. Пластун ул. Третий квартал, д.10 софинансирование за счёт местного бюджета</t>
  </si>
  <si>
    <t xml:space="preserve"> Благоустройство дворовой территории пгт. Пластун ул. Третий квартал, д. 9 софинансирование за счёт местного бюджета</t>
  </si>
  <si>
    <t>Субсидии юридическим лицам (кроме некоммерческих организаций), индивидуальным предпринимателям, физическим лицам</t>
  </si>
  <si>
    <t>Субсидии на возмещение выпадающих доходов организациям, оказывающим услуги по снабжению населения твёрдым топливом, для стабилизации работы за счёт краевого бюджета</t>
  </si>
  <si>
    <t>Содержание автомобильных дорог общего пользования местного значения и инженерных сооружений на них в с.Амгу,с.Максимовка, с.Усть-Соболевка Тернейского муниципального округа</t>
  </si>
  <si>
    <t>к решению Думы</t>
  </si>
  <si>
    <t>Тернейского муниципального округа</t>
  </si>
  <si>
    <t>Приморского края</t>
  </si>
  <si>
    <t>Основное мероприятие: "Привлечение специалистов для работы в сфере образования Тернейского муниципального округа"</t>
  </si>
  <si>
    <t>Привлечение специалистов для работы в сфере образования (единовременные выплаты, компенсация расходов к месту обучения, аренда жилых помещений)</t>
  </si>
  <si>
    <t xml:space="preserve">            Оплата наборов продуктов питания для организации 2-х разового питания в детских оздоровительных лагерях с дневным пребыванием детей и  выплата компенсации родителям (законным предствавителям) части расходов на оплату стоимости путёвки (Субвенции на организацию и обеспечение оздоровления и отдыха детей Приморского края за исключением организации отдыха детей в каникулярное время)</t>
  </si>
  <si>
    <t>Обеспечение деятельности учебно-методических кабинетов, централизованных бухгалтерий, групп хозяйственного обслуживания учреждений за счёт местного бюджета</t>
  </si>
  <si>
    <t>Содержание сети уличного освещения на дорогах общего пользования в пгт. Терней (ул. Партизанская), в населенных пунктах Тернейского муниципального округа</t>
  </si>
  <si>
    <t>2022 год</t>
  </si>
  <si>
    <t xml:space="preserve"> 2024 год</t>
  </si>
  <si>
    <t>15002R3040</t>
  </si>
  <si>
    <t xml:space="preserve">            Субвенции бюджетам муниципальных образований Приморского на осуществление отдельных государственных полномочий по обеспечению горячим питанием обучающихся, получающих начальное общее образование в муниципальных образовательных организациях </t>
  </si>
  <si>
    <t>200P592230</t>
  </si>
  <si>
    <t>Субсидии на приобретение и поставку спортивного инвентаря , спортивного оборудования и иного имущества для развития массового спорта , включая софинансирование за счёт местного бюджета</t>
  </si>
  <si>
    <t>15004S2340</t>
  </si>
  <si>
    <t xml:space="preserve">Субсидии на капитальный ремонт зданий муниципальных общеобразовательных учреждений </t>
  </si>
  <si>
    <t xml:space="preserve">Софинансирование за счёт местного бюджета  на капитальный ремонт зданий муниципальных общеобразовательных учреждений </t>
  </si>
  <si>
    <t xml:space="preserve">            Субсидии бюджетам муниципальных образований Приморского края на ремонт асфальтобетонного покрытия автомобильной дороги по ул.30 лет Победы (от жилого дома №88 по ул. Ивановская до жилого дома №15 по ул. 30 лет Победы) в пгт.Терней Тернейского муниципального округа</t>
  </si>
  <si>
    <t xml:space="preserve">           Субсидии бюджетам муниципальных образований Приморского края на ремонт асфальтобетонного покрытия автомобильной дороги по ул.Студенческая (от жилого дома №3 по ул. Студенческая до жилого дома №17 по ул. Студенческая от жилого дома №17 по ул. Студенческая до здания №1Б по ул. Лесная) пгт.Пластун Тернейского муниципального округа</t>
  </si>
  <si>
    <t xml:space="preserve">           Софиннсирование с местного бюджета на ремонт асфальтобетонного покрытия автомобильной дороги по ул.30 лет Победы (от жилого дома №88 по ул. Ивановская до жилого дома №15 по ул. 30 лет Победы) в пгт.Терней Тернейского муниципального округа</t>
  </si>
  <si>
    <t xml:space="preserve">           Софиннсирование с местного бюджета на ремонт асфальтобетонного покрытия автомобильной дороги по ул.Студенческая (от жилого дома №3 по ул. Студенческая до жилого дома №17 по ул. Студенческая от жилого дома №17 по ул. Студенческая до здания №1Б по ул. Лесная) пгт.Пластун Тернейского муниципального округа</t>
  </si>
  <si>
    <t xml:space="preserve">           Субсидии бюджетам муниципальных образований Приморского края на ремонт асфальтобетонного покрытия автомобильной дороги по ул.Студенческая (от дома №21 по ул. Студенческая до жилого дома №29 по ул. Студенческая в пгт.Пластун Тернейского муниципального округа</t>
  </si>
  <si>
    <t>40002S2393</t>
  </si>
  <si>
    <t xml:space="preserve">           Софиннсирование с местного бюджета на ремонт асфальтобетонного покрытия автомобильной дороги по ул.Студенческая (от дома №21 по ул. Студенческая до жилого дома №29 по ул. Студенческая в пгт.Пластун Тернейского муниципального округа</t>
  </si>
  <si>
    <t xml:space="preserve">           Субсидии бюджетам муниципальных образований Приморского края на ремонт асфальтобетонного покрытия автомобильной дороги по ул.Аэропорт (от асфальтобетонного покрытия автомобильной дороги Терней-Малая Кема до дома №2 по  в пгт.Терней Тернейского муниципального округа</t>
  </si>
  <si>
    <t xml:space="preserve">           Софиннсирование с местного бюджета на ремонт асфальтобетонного покрытия автомобильной дороги по ул.Аэропорт (от асфальтобетонного покрытия автомобильной дороги Терней-Малая Кема до дома №2 по  в пгт.Терней Тернейского муниципального округа</t>
  </si>
  <si>
    <t>40002S2394</t>
  </si>
  <si>
    <t>Субвенции, передаваемые органам местного самоуправления городских округов и муниципальных районов Приморского края на реализацию государственного полномочия в сфере транспортного обслуживания по муниципальным маршрутам в границах муниципального образования</t>
  </si>
  <si>
    <t xml:space="preserve">          Муниципальный дорожный фонд</t>
  </si>
  <si>
    <t xml:space="preserve">            Субвенции на выплату единовременного пособия при всех формах устройства детей, лишенных родительского попечения в семью</t>
  </si>
  <si>
    <t xml:space="preserve">          Основное мероприятие: Предоставление субсидий некоммерческим организациям - общинам коренных малочисленных народов Севера, Сибири, Дальнего востока, зарегистрированным и проживающим в Тернейском муниципальном округе, на строительство и ремонт образовательных учреждений и учреждений культуры за счёт местного, краевого и федерального бюджетов</t>
  </si>
  <si>
    <t>150E152300</t>
  </si>
  <si>
    <t xml:space="preserve">Субсидии на создание новых мест в общеобразовательных организациях, расположенных в сельской местности и посёлках городского типа </t>
  </si>
  <si>
    <t xml:space="preserve">          Основное мероприятие:Реализация национального проекта "Образование", федерального проекта"Современная школа"
 </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</si>
  <si>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краевого бюджета</t>
  </si>
  <si>
    <t xml:space="preserve">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</si>
  <si>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99999R0820</t>
  </si>
  <si>
    <t>Приобретение книжной , журнальной и газетной продукции для МКУ "Центральная районная библиотека"  (подписка, пополнение фонда)</t>
  </si>
  <si>
    <t xml:space="preserve">          Основное мероприятие: Развитие системы информационного сопровождения антинаркотической профилактической работы </t>
  </si>
  <si>
    <t>Публикация в газете "Вестник Тернея" материалов антинаркотической направленности, ориентированных на молодёжную и родительскую аудиторию</t>
  </si>
  <si>
    <t xml:space="preserve">          Основное мероприятие: Создание системы подготовки специалистов в области профилактики и лечения наркомании </t>
  </si>
  <si>
    <t>Направление на обучение сотрудников администрации округа, муниципальных учреждений округа, непосредственно работающих с детьми и молодёжью по программам , в которых включены вопросы профилактики наркомании реализации</t>
  </si>
  <si>
    <t>Исполнение судебных актов РФ и мировых соглашений по возмещению причинённого вреда</t>
  </si>
  <si>
    <t xml:space="preserve">        Муниципальная программа "Капитальный ремонт муниципального жилищного фонда Тернейского муниципального округа на период 2022 - 2024"</t>
  </si>
  <si>
    <t xml:space="preserve">            Благоустройство дворовой территории пгт. Пластун ул. Третий квартал, д.3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</si>
  <si>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д.14 за счёт субсидии на поддержку муниципальных программ по благоустройству территорий муниципальных образований Приморского края</t>
  </si>
  <si>
    <t>17003S2640</t>
  </si>
  <si>
    <t>17003S2641</t>
  </si>
  <si>
    <t xml:space="preserve">            Благоустройство дворовой территории пгт. Пластун ул. Лермонтова, д.14 софинансирование за счёт местного бюджета</t>
  </si>
  <si>
    <t>17003S2642</t>
  </si>
  <si>
    <t>17003S2643</t>
  </si>
  <si>
    <t xml:space="preserve">            Благоустройство дворовой территории пгт. Пластун ул. Лермонтова, д.6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</si>
  <si>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д.12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</si>
  <si>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дворовой территории пгт. Пластун ул. Лермонтова, д.6 софинансирование за счёт местного бюджета</t>
  </si>
  <si>
    <t xml:space="preserve">            Благоустройство дворовой территории пгт. Пластун ул. Лермонтова, д.12 софинансирование за счёт местного бюджета</t>
  </si>
  <si>
    <t>17003S2644</t>
  </si>
  <si>
    <t>17003S2645</t>
  </si>
  <si>
    <t xml:space="preserve">            Благоустройство общественной территории пгт Терней, ул. Партизанская,70 (парковая зона) устройство площадки для летнего отдыха, устройство пешеходной дорожки «Тропа здоровья», установка уличной мебели  пгт. Терней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</si>
  <si>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пгт.Терней, ул. Есенина,2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</si>
  <si>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пгт Терней, ул. Партизанская,70 (парковая зона) устройство площадки для летнего отдыха, устройство пешеходной дорожки «Тропа здоровья», установка уличной мебели  пгт. Терней софинансирование за счёт местного бюджета</t>
  </si>
  <si>
    <t xml:space="preserve">            Благоустройство общественной территории пгт.Терней, ул. Есенина,2  софинансирование за счёт местного бюджета</t>
  </si>
  <si>
    <t>17004S2661</t>
  </si>
  <si>
    <t>17004S2662</t>
  </si>
  <si>
    <t xml:space="preserve">            Благоустройство общественной территории с. Малая Кема, ул.Спортивная,10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</si>
  <si>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с.Самарга, ул.Береговая,15за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</si>
  <si>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пгт.Пластун, ул. Лермонтова,37 за счёт субсидии на поддержку муниципальных программ по благоустройству территорий муниципальных образований Приморского края</t>
  </si>
  <si>
    <t xml:space="preserve">            Благоустройство общественной территории с.Самарга, ул.Береговая,15 софинансирование за счёт местного бюджета</t>
  </si>
  <si>
    <t xml:space="preserve">            Благоустройство общественной территории пгт.Пластун, ул. Лермонтова,37 софинансирование за счёт местного бюджета</t>
  </si>
  <si>
    <t>17004S2663</t>
  </si>
  <si>
    <t>17004S2664</t>
  </si>
  <si>
    <t>17004S2665</t>
  </si>
  <si>
    <t>Муниципальная программа "Формирование современной городской среды Тернейского муниципального округа на 2021 - 2027 годы"</t>
  </si>
  <si>
    <t xml:space="preserve">        Муниципальная программа "Организация летнего оздоровления, отдыха и занятости детей и подростков Тернейского муниципального района на 2022-2024 годы"</t>
  </si>
  <si>
    <t>Муниципальная программа "Развитие физической культуры и спорта в Тернейском муниципальном округе " на 2021-2027 годы</t>
  </si>
  <si>
    <t xml:space="preserve"> Публичные нормативные социальные выплаты гражданам</t>
  </si>
  <si>
    <t>Предоставление социальных выплат молодым семьям - участникам программы для приобретения (строительства) стандартного жилья за счёт местного, краевого и федерального бюджетов</t>
  </si>
  <si>
    <t>Муниципальная программа " Обеспечение жильем молодых семей Тернейского муниципального округа на период 2013 - 2027 годы"</t>
  </si>
  <si>
    <t>Организация и проведение антинаркотического конкурса "Мы выбираем жизнь"(приобретение призов, тематическое оформление)</t>
  </si>
  <si>
    <t>Основное мероприятие: "Мероприятия по ремонту и капитальному ремонту автомобильных дорог общего пользования местного значения и искусственных сооружений на них"</t>
  </si>
  <si>
    <t>Благоустройство дворовой территории пгт. Пластун ул. Третий квартал, д. 3 софинансирование за счёт местного бюджета</t>
  </si>
  <si>
    <t>Основное мероприятие: " Благоустройство общественных территорий "</t>
  </si>
  <si>
    <t>Благоустройство общественной территории с. Малая Кема, ул.Спортивная,10 софинансирование за счёт местного бюджета</t>
  </si>
  <si>
    <t>Обеспечение деятельности подведомственных детских дошкольных учреждений за счет доходов от оказания платных услуг</t>
  </si>
  <si>
    <t>Основное мероприятие: "Организация и проведение культурно-массовых мероприятий в Тернейском муниципальном округе"</t>
  </si>
  <si>
    <t>Комплектование книжного фонда и обеспечение информационно-техническим оборудованием за счёт местного бюджета</t>
  </si>
  <si>
    <t>Приложение №4</t>
  </si>
  <si>
    <t xml:space="preserve">Распределение бюджетных ассигнований из  бюджета Тернейского муниципального округа по разделам, подразделам, целевым статьям, группам (группам и подгруппам) видов расходов   на 2022 год и плановый период 2023 и 2024 годов </t>
  </si>
  <si>
    <t>3</t>
  </si>
  <si>
    <t>4</t>
  </si>
  <si>
    <t>5</t>
  </si>
  <si>
    <t>6</t>
  </si>
  <si>
    <t>7</t>
  </si>
  <si>
    <t xml:space="preserve">        Муниципальная программа "Развитие образования Тернейского муниципального округа" на 2021 - 2025 годы</t>
  </si>
  <si>
    <t xml:space="preserve">            Предоставление субсидий некоммерческим организациям - общинам коренных малочисленных народов Севера, Сибири, Дальнего востока, зарегистрированным и проживающим в Тернейском муниципальном округе, на строительство и ремонт жилых помещений за счёт местного, краевого и федерального бюджетов</t>
  </si>
  <si>
    <t xml:space="preserve">        Муниципальная программа "Защита населения и территории Тернейского муниципального округа от чрезвычайных ситуаций на 2020 - 2024 годы"</t>
  </si>
  <si>
    <t xml:space="preserve">          Основное мероприятие: " Благоустройство дворовых территорий многоквартирных жилых домов"</t>
  </si>
  <si>
    <t xml:space="preserve">от 22.12.2021 г. №299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</si>
</sst>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р_._-;\-* #,##0.00_р_._-;_-* &quot;-&quot;??_р_._-;_-@_-"/>
  </numFmts>
  <fonts count="15"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2"/>
      <color rgb="FF000000"/>
      <name val="Times New Roman"/>
      <family val="1"/>
      <charset val="204"/>
    </font>
    <font>
      <sz val="12"/>
      <color rgb="FF000000"/>
      <name val="Times New Roman"/>
      <family val="1"/>
      <charset val="204"/>
    </font>
    <font>
      <sz val="11"/>
      <name val="Times New Roman"/>
      <family val="1"/>
      <charset val="204"/>
    </font>
    <font>
      <sz val="11"/>
      <color rgb="FF000000"/>
      <name val="Times New Roman"/>
      <family val="1"/>
      <charset val="204"/>
    </font>
    <font>
      <sz val="11"/>
      <color rgb="FFFF0000"/>
      <name val="Calibri"/>
      <family val="2"/>
      <scheme val="minor"/>
    </font>
    <font>
      <b/>
      <sz val="11"/>
      <name val="Calibri"/>
      <family val="2"/>
      <charset val="204"/>
      <scheme val="minor"/>
    </font>
    <font>
      <sz val="14"/>
      <color rgb="FF000000"/>
      <name val="Times New Roman"/>
      <family val="1"/>
      <charset val="204"/>
    </font>
    <font>
      <b/>
      <sz val="12"/>
      <name val="Times New Roman"/>
      <family val="1"/>
      <charset val="204"/>
    </font>
    <font>
      <sz val="12"/>
      <color theme="1"/>
      <name val="Times New Roman"/>
      <family val="1"/>
      <charset val="204"/>
    </font>
    <font>
      <sz val="9"/>
      <color rgb="FF000000"/>
      <name val="Arial Cyr"/>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1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xf numFmtId="164" fontId="4" fillId="0" borderId="0" applyFont="0" applyFill="0" applyBorder="0" applyAlignment="0" applyProtection="0"/>
  </cellStyleXfs>
  <cellXfs count="54">
    <xf numFmtId="0" fontId="0" fillId="0" borderId="0" xfId="0"/>
    <xf numFmtId="0" fontId="0" fillId="0" borderId="0" xfId="0" applyProtection="1">
      <protection locked="0"/>
    </xf>
    <xf numFmtId="0" fontId="1" fillId="0" borderId="1" xfId="2" applyNumberFormat="1" applyProtection="1"/>
    <xf numFmtId="0" fontId="5" fillId="0" borderId="1" xfId="3" applyNumberFormat="1" applyFont="1" applyProtection="1">
      <alignment horizontal="center"/>
    </xf>
    <xf numFmtId="0" fontId="5" fillId="0" borderId="1" xfId="3" applyFont="1">
      <alignment horizontal="center"/>
    </xf>
    <xf numFmtId="0" fontId="6" fillId="0" borderId="1" xfId="1" applyNumberFormat="1" applyFont="1" applyProtection="1">
      <alignment wrapText="1"/>
    </xf>
    <xf numFmtId="0" fontId="6" fillId="0" borderId="1" xfId="1" applyFont="1">
      <alignment wrapText="1"/>
    </xf>
    <xf numFmtId="0" fontId="6" fillId="0" borderId="1" xfId="3" applyFont="1" applyAlignment="1">
      <alignment horizontal="right"/>
    </xf>
    <xf numFmtId="0" fontId="6" fillId="0" borderId="4" xfId="5" applyNumberFormat="1" applyFont="1" applyBorder="1" applyProtection="1">
      <alignment horizontal="center" vertical="center" wrapText="1"/>
    </xf>
    <xf numFmtId="0" fontId="7" fillId="0" borderId="0" xfId="0" applyFont="1" applyProtection="1">
      <protection locked="0"/>
    </xf>
    <xf numFmtId="0" fontId="8" fillId="0" borderId="1" xfId="2" applyNumberFormat="1" applyFont="1" applyAlignment="1" applyProtection="1">
      <alignment horizontal="right"/>
    </xf>
    <xf numFmtId="4" fontId="1" fillId="0" borderId="1" xfId="2" applyNumberFormat="1" applyAlignment="1" applyProtection="1">
      <alignment vertical="top"/>
    </xf>
    <xf numFmtId="4" fontId="10" fillId="0" borderId="0" xfId="0" applyNumberFormat="1" applyFont="1" applyAlignment="1" applyProtection="1">
      <alignment vertical="top"/>
      <protection locked="0"/>
    </xf>
    <xf numFmtId="4" fontId="9" fillId="0" borderId="1" xfId="0" applyNumberFormat="1" applyFont="1" applyBorder="1" applyProtection="1">
      <protection locked="0"/>
    </xf>
    <xf numFmtId="4" fontId="12" fillId="0" borderId="0" xfId="0" applyNumberFormat="1" applyFont="1" applyAlignment="1" applyProtection="1">
      <alignment vertical="top"/>
      <protection locked="0"/>
    </xf>
    <xf numFmtId="4" fontId="1" fillId="0" borderId="1" xfId="2" applyNumberFormat="1" applyBorder="1" applyAlignment="1" applyProtection="1">
      <alignment vertical="top"/>
    </xf>
    <xf numFmtId="4" fontId="6" fillId="5" borderId="1" xfId="7" applyNumberFormat="1" applyFont="1" applyFill="1" applyBorder="1" applyProtection="1">
      <alignment horizontal="center" vertical="top" shrinkToFit="1"/>
    </xf>
    <xf numFmtId="4" fontId="0" fillId="0" borderId="0" xfId="0" applyNumberFormat="1" applyProtection="1">
      <protection locked="0"/>
    </xf>
    <xf numFmtId="4" fontId="6" fillId="0" borderId="2" xfId="7" applyNumberFormat="1" applyFont="1" applyFill="1" applyAlignment="1" applyProtection="1">
      <alignment vertical="top" shrinkToFit="1"/>
    </xf>
    <xf numFmtId="4" fontId="6" fillId="0" borderId="2" xfId="8" applyNumberFormat="1" applyFont="1" applyFill="1" applyAlignment="1" applyProtection="1">
      <alignment vertical="top" shrinkToFit="1"/>
    </xf>
    <xf numFmtId="4" fontId="6" fillId="0" borderId="4" xfId="10" applyNumberFormat="1" applyFont="1" applyFill="1" applyBorder="1" applyAlignment="1"/>
    <xf numFmtId="4" fontId="6" fillId="0" borderId="5" xfId="7" applyNumberFormat="1" applyFont="1" applyFill="1" applyBorder="1" applyAlignment="1" applyProtection="1">
      <alignment vertical="top" shrinkToFit="1"/>
    </xf>
    <xf numFmtId="0" fontId="6" fillId="0" borderId="2" xfId="6" applyNumberFormat="1" applyFont="1" applyFill="1" applyAlignment="1" applyProtection="1">
      <alignment vertical="top" wrapText="1"/>
    </xf>
    <xf numFmtId="1" fontId="6" fillId="0" borderId="2" xfId="7" applyNumberFormat="1" applyFont="1" applyFill="1" applyAlignment="1" applyProtection="1">
      <alignment vertical="top" shrinkToFit="1"/>
    </xf>
    <xf numFmtId="4" fontId="6" fillId="0" borderId="6" xfId="7" applyNumberFormat="1" applyFont="1" applyFill="1" applyBorder="1" applyAlignment="1" applyProtection="1">
      <alignment vertical="top" shrinkToFit="1"/>
    </xf>
    <xf numFmtId="4" fontId="6" fillId="0" borderId="7" xfId="7" applyNumberFormat="1" applyFont="1" applyFill="1" applyBorder="1" applyAlignment="1" applyProtection="1">
      <alignment vertical="top" shrinkToFit="1"/>
    </xf>
    <xf numFmtId="4" fontId="6" fillId="0" borderId="4" xfId="7" applyNumberFormat="1" applyFont="1" applyFill="1" applyBorder="1" applyAlignment="1" applyProtection="1">
      <alignment vertical="top" shrinkToFit="1"/>
    </xf>
    <xf numFmtId="4" fontId="6" fillId="0" borderId="4" xfId="8" applyNumberFormat="1" applyFont="1" applyFill="1" applyBorder="1" applyAlignment="1" applyProtection="1">
      <alignment vertical="top" shrinkToFit="1"/>
    </xf>
    <xf numFmtId="1" fontId="11" fillId="0" borderId="2" xfId="7" applyNumberFormat="1" applyFont="1" applyFill="1" applyAlignment="1" applyProtection="1">
      <alignment vertical="top" shrinkToFit="1"/>
    </xf>
    <xf numFmtId="0" fontId="13" fillId="0" borderId="2" xfId="6" applyNumberFormat="1" applyFont="1" applyFill="1" applyAlignment="1" applyProtection="1">
      <alignment vertical="top" wrapText="1"/>
    </xf>
    <xf numFmtId="4" fontId="6" fillId="0" borderId="2" xfId="7" applyNumberFormat="1" applyFont="1" applyFill="1" applyAlignment="1" applyProtection="1">
      <alignment vertical="center" shrinkToFit="1"/>
    </xf>
    <xf numFmtId="4" fontId="6" fillId="0" borderId="2" xfId="8" applyNumberFormat="1" applyFont="1" applyFill="1" applyAlignment="1" applyProtection="1">
      <alignment vertical="center" shrinkToFit="1"/>
    </xf>
    <xf numFmtId="0" fontId="1" fillId="0" borderId="1" xfId="2" applyNumberFormat="1" applyFill="1" applyAlignment="1" applyProtection="1"/>
    <xf numFmtId="164" fontId="14" fillId="0" borderId="1" xfId="25" applyFont="1" applyFill="1" applyBorder="1" applyAlignment="1" applyProtection="1"/>
    <xf numFmtId="164" fontId="1" fillId="0" borderId="1" xfId="25" applyFont="1" applyFill="1" applyBorder="1" applyAlignment="1" applyProtection="1"/>
    <xf numFmtId="0" fontId="0" fillId="0" borderId="0" xfId="0" applyFill="1" applyAlignment="1" applyProtection="1">
      <protection locked="0"/>
    </xf>
    <xf numFmtId="1" fontId="6" fillId="0" borderId="2" xfId="7" applyNumberFormat="1" applyFont="1" applyFill="1" applyAlignment="1" applyProtection="1">
      <alignment horizontal="left" vertical="top" shrinkToFit="1"/>
    </xf>
    <xf numFmtId="4" fontId="6" fillId="0" borderId="8" xfId="7" applyNumberFormat="1" applyFont="1" applyFill="1" applyBorder="1" applyAlignment="1" applyProtection="1">
      <alignment vertical="top" shrinkToFit="1"/>
    </xf>
    <xf numFmtId="1" fontId="6" fillId="0" borderId="2" xfId="7" applyNumberFormat="1" applyFont="1" applyFill="1" applyAlignment="1" applyProtection="1">
      <alignment horizontal="center" vertical="top" shrinkToFit="1"/>
    </xf>
    <xf numFmtId="0" fontId="1" fillId="0" borderId="1" xfId="13" applyFill="1" applyBorder="1" applyAlignment="1">
      <alignment wrapText="1"/>
    </xf>
    <xf numFmtId="4" fontId="1" fillId="0" borderId="1" xfId="13" applyNumberFormat="1" applyFill="1" applyBorder="1" applyAlignment="1" applyProtection="1">
      <alignment wrapText="1"/>
    </xf>
    <xf numFmtId="49" fontId="6" fillId="0" borderId="5" xfId="6" applyNumberFormat="1" applyFont="1" applyFill="1" applyBorder="1" applyAlignment="1" applyProtection="1">
      <alignment horizontal="center" vertical="top" wrapText="1"/>
    </xf>
    <xf numFmtId="49" fontId="6" fillId="0" borderId="5" xfId="7" applyNumberFormat="1" applyFont="1" applyFill="1" applyBorder="1" applyAlignment="1" applyProtection="1">
      <alignment horizontal="center" vertical="top" shrinkToFit="1"/>
    </xf>
    <xf numFmtId="0" fontId="6" fillId="0" borderId="9" xfId="10" applyNumberFormat="1" applyFont="1" applyFill="1" applyBorder="1" applyAlignment="1" applyProtection="1"/>
    <xf numFmtId="0" fontId="6" fillId="0" borderId="10" xfId="10" applyNumberFormat="1" applyFont="1" applyFill="1" applyBorder="1" applyAlignment="1" applyProtection="1"/>
    <xf numFmtId="0" fontId="6" fillId="0" borderId="11" xfId="10" applyNumberFormat="1" applyFont="1" applyFill="1" applyBorder="1" applyAlignment="1" applyProtection="1"/>
    <xf numFmtId="0" fontId="6" fillId="0" borderId="1" xfId="3" applyNumberFormat="1" applyFont="1" applyAlignment="1" applyProtection="1">
      <alignment horizontal="center" wrapText="1"/>
    </xf>
    <xf numFmtId="0" fontId="6" fillId="0" borderId="1" xfId="1" applyNumberFormat="1" applyFont="1" applyProtection="1">
      <alignment wrapText="1"/>
    </xf>
    <xf numFmtId="0" fontId="6" fillId="0" borderId="1" xfId="1" applyFont="1">
      <alignment wrapText="1"/>
    </xf>
    <xf numFmtId="0" fontId="7" fillId="0" borderId="0" xfId="0" applyFont="1" applyAlignment="1" applyProtection="1">
      <alignment horizontal="center"/>
      <protection locked="0"/>
    </xf>
    <xf numFmtId="0" fontId="7" fillId="0" borderId="0" xfId="0" applyFont="1" applyAlignment="1" applyProtection="1">
      <alignment horizontal="right"/>
      <protection locked="0"/>
    </xf>
    <xf numFmtId="0" fontId="8" fillId="0" borderId="1" xfId="2" applyNumberFormat="1" applyFont="1" applyAlignment="1" applyProtection="1">
      <alignment horizontal="right"/>
    </xf>
    <xf numFmtId="0" fontId="6" fillId="0" borderId="4" xfId="5" applyNumberFormat="1" applyFont="1" applyBorder="1" applyAlignment="1" applyProtection="1">
      <alignment horizontal="center" vertical="center" wrapText="1"/>
    </xf>
    <xf numFmtId="0" fontId="6" fillId="0" borderId="4" xfId="4" applyFont="1" applyBorder="1" applyAlignment="1">
      <alignment horizontal="center"/>
    </xf>
  </cellXfs>
  <cellStyles count="26">
    <cellStyle name="br" xfId="16" xr:uid="{00000000-0005-0000-0000-000000000000}"/>
    <cellStyle name="col" xfId="15" xr:uid="{00000000-0005-0000-0000-000001000000}"/>
    <cellStyle name="style0" xfId="17" xr:uid="{00000000-0005-0000-0000-000002000000}"/>
    <cellStyle name="td" xfId="18" xr:uid="{00000000-0005-0000-0000-000003000000}"/>
    <cellStyle name="tr" xfId="14" xr:uid="{00000000-0005-0000-0000-000004000000}"/>
    <cellStyle name="xl21" xfId="19" xr:uid="{00000000-0005-0000-0000-000005000000}"/>
    <cellStyle name="xl22" xfId="5" xr:uid="{00000000-0005-0000-0000-000006000000}"/>
    <cellStyle name="xl23" xfId="2" xr:uid="{00000000-0005-0000-0000-000007000000}"/>
    <cellStyle name="xl24" xfId="1" xr:uid="{00000000-0005-0000-0000-000008000000}"/>
    <cellStyle name="xl25" xfId="10" xr:uid="{00000000-0005-0000-0000-000009000000}"/>
    <cellStyle name="xl26" xfId="20" xr:uid="{00000000-0005-0000-0000-00000A000000}"/>
    <cellStyle name="xl27" xfId="11" xr:uid="{00000000-0005-0000-0000-00000B000000}"/>
    <cellStyle name="xl28" xfId="12" xr:uid="{00000000-0005-0000-0000-00000C000000}"/>
    <cellStyle name="xl29" xfId="3" xr:uid="{00000000-0005-0000-0000-00000D000000}"/>
    <cellStyle name="xl30" xfId="4" xr:uid="{00000000-0005-0000-0000-00000E000000}"/>
    <cellStyle name="xl31" xfId="13" xr:uid="{00000000-0005-0000-0000-00000F000000}"/>
    <cellStyle name="xl32" xfId="6" xr:uid="{00000000-0005-0000-0000-000010000000}"/>
    <cellStyle name="xl33" xfId="21" xr:uid="{00000000-0005-0000-0000-000011000000}"/>
    <cellStyle name="xl34" xfId="7" xr:uid="{00000000-0005-0000-0000-000012000000}"/>
    <cellStyle name="xl35" xfId="22" xr:uid="{00000000-0005-0000-0000-000013000000}"/>
    <cellStyle name="xl36" xfId="8" xr:uid="{00000000-0005-0000-0000-000014000000}"/>
    <cellStyle name="xl37" xfId="23" xr:uid="{00000000-0005-0000-0000-000015000000}"/>
    <cellStyle name="xl38" xfId="24" xr:uid="{00000000-0005-0000-0000-000016000000}"/>
    <cellStyle name="xl39" xfId="9" xr:uid="{00000000-0005-0000-0000-000017000000}"/>
    <cellStyle name="Обычный" xfId="0" builtinId="0"/>
    <cellStyle name="Финансовый" xfId="25"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04"/>
  <sheetViews>
    <sheetView showGridLines="0" tabSelected="1" zoomScaleNormal="100" zoomScaleSheetLayoutView="100" workbookViewId="0">
      <pane ySplit="13" topLeftCell="A14" activePane="bottomLeft" state="frozen"/>
      <selection pane="bottomLeft" activeCell="B7" sqref="B7"/>
    </sheetView>
  </sheetViews>
  <sheetFormatPr defaultColWidth="9.140625" defaultRowHeight="15" outlineLevelRow="7" x14ac:dyDescent="0.25"/>
  <cols>
    <col min="1" max="1" width="52.28515625" style="1" customWidth="1"/>
    <col min="2" max="2" width="5.85546875" style="1" customWidth="1"/>
    <col min="3" max="3" width="11.140625" style="1" customWidth="1"/>
    <col min="4" max="4" width="5.28515625" style="1" customWidth="1"/>
    <col min="5" max="5" width="15.28515625" style="1" customWidth="1"/>
    <col min="6" max="6" width="15.42578125" style="1" customWidth="1"/>
    <col min="7" max="7" width="14.85546875" style="1" customWidth="1"/>
    <col min="8" max="8" width="15.7109375" style="1" customWidth="1"/>
    <col min="9" max="9" width="16.140625" style="1" customWidth="1"/>
    <col min="10" max="16384" width="9.140625" style="1"/>
  </cols>
  <sheetData>
    <row r="1" spans="1:9" ht="14.45" customHeight="1" x14ac:dyDescent="0.25">
      <c r="A1" s="9"/>
      <c r="B1" s="9"/>
      <c r="C1" s="9"/>
      <c r="D1" s="9"/>
      <c r="E1" s="9"/>
      <c r="F1" s="49"/>
      <c r="G1" s="49"/>
    </row>
    <row r="2" spans="1:9" ht="14.45" customHeight="1" x14ac:dyDescent="0.25">
      <c r="A2" s="9"/>
      <c r="B2" s="9"/>
      <c r="C2" s="9"/>
      <c r="D2" s="9"/>
      <c r="E2" s="9"/>
      <c r="F2" s="50" t="s">
        <v>462</v>
      </c>
      <c r="G2" s="50"/>
    </row>
    <row r="3" spans="1:9" ht="14.45" customHeight="1" x14ac:dyDescent="0.25">
      <c r="A3" s="9"/>
      <c r="B3" s="9"/>
      <c r="C3" s="9"/>
      <c r="D3" s="9"/>
      <c r="E3" s="9"/>
      <c r="F3" s="50" t="s">
        <v>377</v>
      </c>
      <c r="G3" s="50"/>
    </row>
    <row r="4" spans="1:9" ht="14.45" customHeight="1" x14ac:dyDescent="0.25">
      <c r="A4" s="9"/>
      <c r="B4" s="9"/>
      <c r="C4" s="9"/>
      <c r="D4" s="9"/>
      <c r="E4" s="50" t="s">
        <v>378</v>
      </c>
      <c r="F4" s="50"/>
      <c r="G4" s="50"/>
    </row>
    <row r="5" spans="1:9" ht="12.75" customHeight="1" x14ac:dyDescent="0.25">
      <c r="A5" s="47"/>
      <c r="B5" s="48"/>
      <c r="C5" s="48"/>
      <c r="D5" s="48"/>
      <c r="E5" s="6"/>
      <c r="F5" s="51" t="s">
        <v>379</v>
      </c>
      <c r="G5" s="51"/>
      <c r="H5" s="2"/>
    </row>
    <row r="6" spans="1:9" ht="12" customHeight="1" x14ac:dyDescent="0.25">
      <c r="A6" s="5"/>
      <c r="B6" s="6"/>
      <c r="C6" s="6"/>
      <c r="D6" s="6"/>
      <c r="E6" s="6"/>
      <c r="F6" s="51" t="s">
        <v>473</v>
      </c>
      <c r="G6" s="51"/>
      <c r="H6" s="2"/>
    </row>
    <row r="7" spans="1:9" ht="9.75" customHeight="1" x14ac:dyDescent="0.25">
      <c r="A7" s="5"/>
      <c r="B7" s="6"/>
      <c r="C7" s="6"/>
      <c r="D7" s="6"/>
      <c r="E7" s="6"/>
      <c r="F7" s="10"/>
      <c r="G7" s="10"/>
      <c r="H7" s="2"/>
    </row>
    <row r="8" spans="1:9" ht="14.25" customHeight="1" x14ac:dyDescent="0.25">
      <c r="A8" s="5"/>
      <c r="B8" s="6"/>
      <c r="C8" s="6"/>
      <c r="D8" s="6"/>
      <c r="E8" s="6"/>
      <c r="F8" s="10"/>
      <c r="G8" s="10"/>
      <c r="H8" s="2"/>
    </row>
    <row r="9" spans="1:9" ht="16.5" customHeight="1" x14ac:dyDescent="0.25">
      <c r="A9" s="46" t="s">
        <v>463</v>
      </c>
      <c r="B9" s="46"/>
      <c r="C9" s="46"/>
      <c r="D9" s="46"/>
      <c r="E9" s="46"/>
      <c r="F9" s="46"/>
      <c r="G9" s="46"/>
      <c r="H9" s="2"/>
    </row>
    <row r="10" spans="1:9" ht="12.75" customHeight="1" x14ac:dyDescent="0.25">
      <c r="A10" s="46"/>
      <c r="B10" s="46"/>
      <c r="C10" s="46"/>
      <c r="D10" s="46"/>
      <c r="E10" s="46"/>
      <c r="F10" s="46"/>
      <c r="G10" s="46"/>
      <c r="H10" s="2"/>
    </row>
    <row r="11" spans="1:9" ht="13.5" customHeight="1" x14ac:dyDescent="0.25">
      <c r="A11" s="3"/>
      <c r="B11" s="4"/>
      <c r="C11" s="4"/>
      <c r="D11" s="4"/>
      <c r="E11" s="4"/>
      <c r="F11" s="4"/>
      <c r="G11" s="7" t="s">
        <v>358</v>
      </c>
      <c r="H11" s="2"/>
    </row>
    <row r="12" spans="1:9" ht="12" customHeight="1" x14ac:dyDescent="0.25">
      <c r="A12" s="52" t="s">
        <v>352</v>
      </c>
      <c r="B12" s="52" t="s">
        <v>353</v>
      </c>
      <c r="C12" s="52" t="s">
        <v>354</v>
      </c>
      <c r="D12" s="52" t="s">
        <v>355</v>
      </c>
      <c r="E12" s="53" t="s">
        <v>357</v>
      </c>
      <c r="F12" s="53"/>
      <c r="G12" s="53"/>
      <c r="H12" s="2"/>
    </row>
    <row r="13" spans="1:9" ht="15.75" customHeight="1" x14ac:dyDescent="0.25">
      <c r="A13" s="52"/>
      <c r="B13" s="52"/>
      <c r="C13" s="52"/>
      <c r="D13" s="52"/>
      <c r="E13" s="8" t="s">
        <v>385</v>
      </c>
      <c r="F13" s="8" t="s">
        <v>356</v>
      </c>
      <c r="G13" s="8" t="s">
        <v>386</v>
      </c>
      <c r="H13" s="2"/>
    </row>
    <row r="14" spans="1:9" ht="14.45" customHeight="1" x14ac:dyDescent="0.25">
      <c r="A14" s="41">
        <v>1</v>
      </c>
      <c r="B14" s="42">
        <v>2</v>
      </c>
      <c r="C14" s="42" t="s">
        <v>464</v>
      </c>
      <c r="D14" s="42" t="s">
        <v>465</v>
      </c>
      <c r="E14" s="42" t="s">
        <v>466</v>
      </c>
      <c r="F14" s="42" t="s">
        <v>467</v>
      </c>
      <c r="G14" s="42" t="s">
        <v>468</v>
      </c>
      <c r="H14" s="11"/>
      <c r="I14" s="12"/>
    </row>
    <row r="15" spans="1:9" ht="14.45" customHeight="1" outlineLevel="1" x14ac:dyDescent="0.25">
      <c r="A15" s="22" t="s">
        <v>2</v>
      </c>
      <c r="B15" s="23" t="s">
        <v>3</v>
      </c>
      <c r="C15" s="23" t="s">
        <v>0</v>
      </c>
      <c r="D15" s="38" t="s">
        <v>1</v>
      </c>
      <c r="E15" s="18">
        <f>E16+E22+E33+E48+E54+E67+E73</f>
        <v>138620614.46000001</v>
      </c>
      <c r="F15" s="18">
        <f t="shared" ref="F15:G15" si="0">F16+F22+F33+F48+F54+F67+F73</f>
        <v>121764597.27000001</v>
      </c>
      <c r="G15" s="18">
        <f t="shared" si="0"/>
        <v>118313645.46000001</v>
      </c>
      <c r="H15" s="11"/>
      <c r="I15" s="12"/>
    </row>
    <row r="16" spans="1:9" ht="14.45" customHeight="1" outlineLevel="2" x14ac:dyDescent="0.25">
      <c r="A16" s="22" t="s">
        <v>4</v>
      </c>
      <c r="B16" s="23" t="s">
        <v>5</v>
      </c>
      <c r="C16" s="23" t="s">
        <v>0</v>
      </c>
      <c r="D16" s="38" t="s">
        <v>1</v>
      </c>
      <c r="E16" s="18">
        <f>E17</f>
        <v>3019776</v>
      </c>
      <c r="F16" s="24">
        <f t="shared" ref="F16:G16" si="1">F17</f>
        <v>2575007</v>
      </c>
      <c r="G16" s="24">
        <f t="shared" si="1"/>
        <v>2480278</v>
      </c>
      <c r="H16" s="11"/>
      <c r="I16" s="12"/>
    </row>
    <row r="17" spans="1:9" ht="21" customHeight="1" outlineLevel="3" x14ac:dyDescent="0.25">
      <c r="A17" s="22" t="s">
        <v>6</v>
      </c>
      <c r="B17" s="23" t="s">
        <v>5</v>
      </c>
      <c r="C17" s="23" t="s">
        <v>7</v>
      </c>
      <c r="D17" s="38" t="s">
        <v>1</v>
      </c>
      <c r="E17" s="25">
        <f>E18</f>
        <v>3019776</v>
      </c>
      <c r="F17" s="26">
        <f t="shared" ref="F17:G17" si="2">F18</f>
        <v>2575007</v>
      </c>
      <c r="G17" s="26">
        <f t="shared" si="2"/>
        <v>2480278</v>
      </c>
      <c r="H17" s="11"/>
      <c r="I17" s="12"/>
    </row>
    <row r="18" spans="1:9" ht="31.5" outlineLevel="4" x14ac:dyDescent="0.25">
      <c r="A18" s="22" t="s">
        <v>8</v>
      </c>
      <c r="B18" s="23" t="s">
        <v>5</v>
      </c>
      <c r="C18" s="23" t="s">
        <v>9</v>
      </c>
      <c r="D18" s="38" t="s">
        <v>1</v>
      </c>
      <c r="E18" s="25">
        <f>E19</f>
        <v>3019776</v>
      </c>
      <c r="F18" s="26">
        <f t="shared" ref="F18:G18" si="3">F19</f>
        <v>2575007</v>
      </c>
      <c r="G18" s="26">
        <f t="shared" si="3"/>
        <v>2480278</v>
      </c>
      <c r="H18" s="11"/>
      <c r="I18" s="12"/>
    </row>
    <row r="19" spans="1:9" ht="15.75" outlineLevel="5" x14ac:dyDescent="0.25">
      <c r="A19" s="22" t="s">
        <v>10</v>
      </c>
      <c r="B19" s="23" t="s">
        <v>5</v>
      </c>
      <c r="C19" s="23" t="s">
        <v>11</v>
      </c>
      <c r="D19" s="38" t="s">
        <v>1</v>
      </c>
      <c r="E19" s="25">
        <f>E20</f>
        <v>3019776</v>
      </c>
      <c r="F19" s="26">
        <f t="shared" ref="F19:G20" si="4">F20</f>
        <v>2575007</v>
      </c>
      <c r="G19" s="26">
        <f t="shared" si="4"/>
        <v>2480278</v>
      </c>
      <c r="H19" s="11"/>
      <c r="I19" s="12"/>
    </row>
    <row r="20" spans="1:9" ht="78.75" outlineLevel="6" x14ac:dyDescent="0.25">
      <c r="A20" s="22" t="s">
        <v>12</v>
      </c>
      <c r="B20" s="23" t="s">
        <v>5</v>
      </c>
      <c r="C20" s="23" t="s">
        <v>11</v>
      </c>
      <c r="D20" s="38" t="s">
        <v>13</v>
      </c>
      <c r="E20" s="25">
        <f>E21</f>
        <v>3019776</v>
      </c>
      <c r="F20" s="26">
        <f t="shared" si="4"/>
        <v>2575007</v>
      </c>
      <c r="G20" s="26">
        <f t="shared" si="4"/>
        <v>2480278</v>
      </c>
      <c r="H20" s="15"/>
      <c r="I20" s="12"/>
    </row>
    <row r="21" spans="1:9" ht="21.75" customHeight="1" outlineLevel="7" x14ac:dyDescent="0.25">
      <c r="A21" s="22" t="s">
        <v>14</v>
      </c>
      <c r="B21" s="23" t="s">
        <v>5</v>
      </c>
      <c r="C21" s="23" t="s">
        <v>11</v>
      </c>
      <c r="D21" s="38" t="s">
        <v>15</v>
      </c>
      <c r="E21" s="25">
        <v>3019776</v>
      </c>
      <c r="F21" s="27">
        <v>2575007</v>
      </c>
      <c r="G21" s="27">
        <v>2480278</v>
      </c>
      <c r="H21" s="15"/>
      <c r="I21" s="12"/>
    </row>
    <row r="22" spans="1:9" ht="63" outlineLevel="7" x14ac:dyDescent="0.25">
      <c r="A22" s="22" t="s">
        <v>345</v>
      </c>
      <c r="B22" s="23" t="s">
        <v>346</v>
      </c>
      <c r="C22" s="23" t="s">
        <v>0</v>
      </c>
      <c r="D22" s="38" t="s">
        <v>1</v>
      </c>
      <c r="E22" s="25">
        <v>2481786</v>
      </c>
      <c r="F22" s="27">
        <v>2208014</v>
      </c>
      <c r="G22" s="27">
        <v>2149705</v>
      </c>
      <c r="H22" s="15"/>
      <c r="I22" s="12"/>
    </row>
    <row r="23" spans="1:9" ht="15.75" outlineLevel="7" x14ac:dyDescent="0.25">
      <c r="A23" s="22" t="s">
        <v>6</v>
      </c>
      <c r="B23" s="23" t="s">
        <v>346</v>
      </c>
      <c r="C23" s="23" t="s">
        <v>7</v>
      </c>
      <c r="D23" s="38" t="s">
        <v>1</v>
      </c>
      <c r="E23" s="25">
        <v>2481786</v>
      </c>
      <c r="F23" s="27">
        <v>2208014</v>
      </c>
      <c r="G23" s="27">
        <v>2149705</v>
      </c>
      <c r="H23" s="15"/>
      <c r="I23" s="12"/>
    </row>
    <row r="24" spans="1:9" ht="31.5" outlineLevel="7" x14ac:dyDescent="0.25">
      <c r="A24" s="22" t="s">
        <v>8</v>
      </c>
      <c r="B24" s="23" t="s">
        <v>346</v>
      </c>
      <c r="C24" s="23" t="s">
        <v>9</v>
      </c>
      <c r="D24" s="38" t="s">
        <v>1</v>
      </c>
      <c r="E24" s="25">
        <v>2481786</v>
      </c>
      <c r="F24" s="27">
        <v>2208014</v>
      </c>
      <c r="G24" s="27">
        <v>2149705</v>
      </c>
      <c r="H24" s="15"/>
      <c r="I24" s="12"/>
    </row>
    <row r="25" spans="1:9" ht="47.25" outlineLevel="7" x14ac:dyDescent="0.25">
      <c r="A25" s="22" t="s">
        <v>22</v>
      </c>
      <c r="B25" s="23" t="s">
        <v>346</v>
      </c>
      <c r="C25" s="23" t="s">
        <v>23</v>
      </c>
      <c r="D25" s="38" t="s">
        <v>1</v>
      </c>
      <c r="E25" s="25">
        <v>2401786</v>
      </c>
      <c r="F25" s="27">
        <v>2128014</v>
      </c>
      <c r="G25" s="27">
        <v>2069705</v>
      </c>
      <c r="H25" s="15"/>
      <c r="I25" s="12"/>
    </row>
    <row r="26" spans="1:9" ht="78.75" outlineLevel="7" x14ac:dyDescent="0.25">
      <c r="A26" s="22" t="s">
        <v>12</v>
      </c>
      <c r="B26" s="23" t="s">
        <v>346</v>
      </c>
      <c r="C26" s="23" t="s">
        <v>23</v>
      </c>
      <c r="D26" s="38" t="s">
        <v>13</v>
      </c>
      <c r="E26" s="25">
        <v>2338786</v>
      </c>
      <c r="F26" s="27">
        <v>2065014</v>
      </c>
      <c r="G26" s="27">
        <v>2006705</v>
      </c>
      <c r="H26" s="15"/>
      <c r="I26" s="12"/>
    </row>
    <row r="27" spans="1:9" ht="37.15" customHeight="1" outlineLevel="7" x14ac:dyDescent="0.25">
      <c r="A27" s="22" t="s">
        <v>14</v>
      </c>
      <c r="B27" s="23" t="s">
        <v>346</v>
      </c>
      <c r="C27" s="23" t="s">
        <v>23</v>
      </c>
      <c r="D27" s="38" t="s">
        <v>15</v>
      </c>
      <c r="E27" s="25">
        <v>2338786</v>
      </c>
      <c r="F27" s="27">
        <v>2065014</v>
      </c>
      <c r="G27" s="27">
        <v>2006705</v>
      </c>
      <c r="H27" s="15"/>
      <c r="I27" s="12"/>
    </row>
    <row r="28" spans="1:9" ht="31.5" outlineLevel="7" x14ac:dyDescent="0.25">
      <c r="A28" s="22" t="s">
        <v>18</v>
      </c>
      <c r="B28" s="23" t="s">
        <v>346</v>
      </c>
      <c r="C28" s="23" t="s">
        <v>23</v>
      </c>
      <c r="D28" s="38" t="s">
        <v>19</v>
      </c>
      <c r="E28" s="25">
        <v>63000</v>
      </c>
      <c r="F28" s="27">
        <v>63000</v>
      </c>
      <c r="G28" s="27">
        <v>63000</v>
      </c>
      <c r="H28" s="15"/>
      <c r="I28" s="12"/>
    </row>
    <row r="29" spans="1:9" ht="31.5" outlineLevel="7" x14ac:dyDescent="0.25">
      <c r="A29" s="22" t="s">
        <v>20</v>
      </c>
      <c r="B29" s="23" t="s">
        <v>346</v>
      </c>
      <c r="C29" s="23" t="s">
        <v>23</v>
      </c>
      <c r="D29" s="38" t="s">
        <v>21</v>
      </c>
      <c r="E29" s="25">
        <v>63000</v>
      </c>
      <c r="F29" s="27">
        <v>63000</v>
      </c>
      <c r="G29" s="27">
        <v>63000</v>
      </c>
      <c r="H29" s="15"/>
      <c r="I29" s="12"/>
    </row>
    <row r="30" spans="1:9" ht="47.25" outlineLevel="7" x14ac:dyDescent="0.25">
      <c r="A30" s="22" t="s">
        <v>347</v>
      </c>
      <c r="B30" s="23" t="s">
        <v>346</v>
      </c>
      <c r="C30" s="23" t="s">
        <v>348</v>
      </c>
      <c r="D30" s="38" t="s">
        <v>1</v>
      </c>
      <c r="E30" s="25">
        <v>80000</v>
      </c>
      <c r="F30" s="27">
        <v>80000</v>
      </c>
      <c r="G30" s="27">
        <v>80000</v>
      </c>
      <c r="H30" s="15"/>
      <c r="I30" s="12"/>
    </row>
    <row r="31" spans="1:9" ht="78.75" outlineLevel="7" x14ac:dyDescent="0.25">
      <c r="A31" s="22" t="s">
        <v>12</v>
      </c>
      <c r="B31" s="23" t="s">
        <v>346</v>
      </c>
      <c r="C31" s="23" t="s">
        <v>348</v>
      </c>
      <c r="D31" s="38" t="s">
        <v>13</v>
      </c>
      <c r="E31" s="25">
        <v>80000</v>
      </c>
      <c r="F31" s="27">
        <v>80000</v>
      </c>
      <c r="G31" s="27">
        <v>80000</v>
      </c>
      <c r="H31" s="15"/>
      <c r="I31" s="12"/>
    </row>
    <row r="32" spans="1:9" ht="31.5" outlineLevel="7" x14ac:dyDescent="0.25">
      <c r="A32" s="22" t="s">
        <v>359</v>
      </c>
      <c r="B32" s="23" t="s">
        <v>346</v>
      </c>
      <c r="C32" s="23" t="s">
        <v>348</v>
      </c>
      <c r="D32" s="38" t="s">
        <v>15</v>
      </c>
      <c r="E32" s="25">
        <v>80000</v>
      </c>
      <c r="F32" s="27">
        <v>80000</v>
      </c>
      <c r="G32" s="27">
        <v>80000</v>
      </c>
      <c r="H32" s="15"/>
      <c r="I32" s="12"/>
    </row>
    <row r="33" spans="1:9" ht="67.900000000000006" customHeight="1" outlineLevel="2" x14ac:dyDescent="0.25">
      <c r="A33" s="22" t="s">
        <v>16</v>
      </c>
      <c r="B33" s="23" t="s">
        <v>17</v>
      </c>
      <c r="C33" s="23" t="s">
        <v>0</v>
      </c>
      <c r="D33" s="38" t="s">
        <v>1</v>
      </c>
      <c r="E33" s="25">
        <f>E34</f>
        <v>73477088</v>
      </c>
      <c r="F33" s="37">
        <f t="shared" ref="F33:G33" si="5">F34</f>
        <v>63354157</v>
      </c>
      <c r="G33" s="26">
        <f t="shared" si="5"/>
        <v>61198114</v>
      </c>
      <c r="H33" s="16"/>
      <c r="I33" s="12"/>
    </row>
    <row r="34" spans="1:9" ht="15.75" outlineLevel="3" x14ac:dyDescent="0.25">
      <c r="A34" s="22" t="s">
        <v>6</v>
      </c>
      <c r="B34" s="23" t="s">
        <v>17</v>
      </c>
      <c r="C34" s="23" t="s">
        <v>7</v>
      </c>
      <c r="D34" s="38" t="s">
        <v>1</v>
      </c>
      <c r="E34" s="18">
        <f>E35</f>
        <v>73477088</v>
      </c>
      <c r="F34" s="18">
        <f t="shared" ref="F34:G34" si="6">F35</f>
        <v>63354157</v>
      </c>
      <c r="G34" s="21">
        <f t="shared" si="6"/>
        <v>61198114</v>
      </c>
      <c r="H34" s="11"/>
      <c r="I34" s="12"/>
    </row>
    <row r="35" spans="1:9" ht="31.5" outlineLevel="4" x14ac:dyDescent="0.25">
      <c r="A35" s="22" t="s">
        <v>8</v>
      </c>
      <c r="B35" s="23" t="s">
        <v>17</v>
      </c>
      <c r="C35" s="23" t="s">
        <v>9</v>
      </c>
      <c r="D35" s="38" t="s">
        <v>1</v>
      </c>
      <c r="E35" s="18">
        <f>E36+E43</f>
        <v>73477088</v>
      </c>
      <c r="F35" s="18">
        <f>F36+F43</f>
        <v>63354157</v>
      </c>
      <c r="G35" s="18">
        <f>G36+G43</f>
        <v>61198114</v>
      </c>
      <c r="H35" s="11"/>
      <c r="I35" s="12"/>
    </row>
    <row r="36" spans="1:9" ht="54" customHeight="1" outlineLevel="5" x14ac:dyDescent="0.25">
      <c r="A36" s="22" t="s">
        <v>22</v>
      </c>
      <c r="B36" s="23" t="s">
        <v>17</v>
      </c>
      <c r="C36" s="23" t="s">
        <v>23</v>
      </c>
      <c r="D36" s="38" t="s">
        <v>1</v>
      </c>
      <c r="E36" s="18">
        <f>E37+E39+E41</f>
        <v>69296105</v>
      </c>
      <c r="F36" s="18">
        <f t="shared" ref="F36:G36" si="7">F37+F39+F41</f>
        <v>59772034</v>
      </c>
      <c r="G36" s="18">
        <f t="shared" si="7"/>
        <v>57743539</v>
      </c>
      <c r="H36" s="11"/>
      <c r="I36" s="12"/>
    </row>
    <row r="37" spans="1:9" ht="82.9" customHeight="1" outlineLevel="6" x14ac:dyDescent="0.25">
      <c r="A37" s="22" t="s">
        <v>12</v>
      </c>
      <c r="B37" s="23" t="s">
        <v>17</v>
      </c>
      <c r="C37" s="23" t="s">
        <v>23</v>
      </c>
      <c r="D37" s="38" t="s">
        <v>13</v>
      </c>
      <c r="E37" s="18">
        <f>E38</f>
        <v>65884105</v>
      </c>
      <c r="F37" s="18">
        <f t="shared" ref="F37:G37" si="8">F38</f>
        <v>56360034</v>
      </c>
      <c r="G37" s="18">
        <f t="shared" si="8"/>
        <v>54331539</v>
      </c>
      <c r="H37" s="11"/>
      <c r="I37" s="12"/>
    </row>
    <row r="38" spans="1:9" ht="31.9" customHeight="1" outlineLevel="7" x14ac:dyDescent="0.25">
      <c r="A38" s="22" t="s">
        <v>14</v>
      </c>
      <c r="B38" s="23" t="s">
        <v>17</v>
      </c>
      <c r="C38" s="23" t="s">
        <v>23</v>
      </c>
      <c r="D38" s="38" t="s">
        <v>15</v>
      </c>
      <c r="E38" s="18">
        <v>65884105</v>
      </c>
      <c r="F38" s="19">
        <v>56360034</v>
      </c>
      <c r="G38" s="19">
        <v>54331539</v>
      </c>
      <c r="H38" s="11"/>
      <c r="I38" s="12"/>
    </row>
    <row r="39" spans="1:9" ht="31.5" outlineLevel="6" x14ac:dyDescent="0.25">
      <c r="A39" s="22" t="s">
        <v>18</v>
      </c>
      <c r="B39" s="23" t="s">
        <v>17</v>
      </c>
      <c r="C39" s="23" t="s">
        <v>23</v>
      </c>
      <c r="D39" s="38" t="s">
        <v>19</v>
      </c>
      <c r="E39" s="18">
        <f>E40</f>
        <v>3411000</v>
      </c>
      <c r="F39" s="18">
        <f t="shared" ref="F39:G39" si="9">F40</f>
        <v>3411000</v>
      </c>
      <c r="G39" s="18">
        <f t="shared" si="9"/>
        <v>3411000</v>
      </c>
      <c r="H39" s="11"/>
      <c r="I39" s="12"/>
    </row>
    <row r="40" spans="1:9" ht="31.5" outlineLevel="7" x14ac:dyDescent="0.25">
      <c r="A40" s="22" t="s">
        <v>20</v>
      </c>
      <c r="B40" s="23" t="s">
        <v>17</v>
      </c>
      <c r="C40" s="23" t="s">
        <v>23</v>
      </c>
      <c r="D40" s="38" t="s">
        <v>21</v>
      </c>
      <c r="E40" s="18">
        <v>3411000</v>
      </c>
      <c r="F40" s="19">
        <v>3411000</v>
      </c>
      <c r="G40" s="19">
        <v>3411000</v>
      </c>
      <c r="H40" s="11"/>
      <c r="I40" s="12"/>
    </row>
    <row r="41" spans="1:9" ht="21.75" customHeight="1" outlineLevel="6" x14ac:dyDescent="0.25">
      <c r="A41" s="22" t="s">
        <v>28</v>
      </c>
      <c r="B41" s="23" t="s">
        <v>17</v>
      </c>
      <c r="C41" s="23" t="s">
        <v>23</v>
      </c>
      <c r="D41" s="38" t="s">
        <v>29</v>
      </c>
      <c r="E41" s="18">
        <f>E42</f>
        <v>1000</v>
      </c>
      <c r="F41" s="18">
        <f t="shared" ref="F41:G41" si="10">F42</f>
        <v>1000</v>
      </c>
      <c r="G41" s="18">
        <f t="shared" si="10"/>
        <v>1000</v>
      </c>
      <c r="H41" s="11"/>
      <c r="I41" s="12"/>
    </row>
    <row r="42" spans="1:9" ht="21.75" customHeight="1" outlineLevel="7" x14ac:dyDescent="0.25">
      <c r="A42" s="22" t="s">
        <v>30</v>
      </c>
      <c r="B42" s="23" t="s">
        <v>17</v>
      </c>
      <c r="C42" s="23" t="s">
        <v>23</v>
      </c>
      <c r="D42" s="38" t="s">
        <v>31</v>
      </c>
      <c r="E42" s="18">
        <v>1000</v>
      </c>
      <c r="F42" s="19">
        <v>1000</v>
      </c>
      <c r="G42" s="19">
        <v>1000</v>
      </c>
      <c r="H42" s="11"/>
      <c r="I42" s="12"/>
    </row>
    <row r="43" spans="1:9" ht="67.900000000000006" customHeight="1" outlineLevel="5" x14ac:dyDescent="0.25">
      <c r="A43" s="22" t="s">
        <v>32</v>
      </c>
      <c r="B43" s="23" t="s">
        <v>17</v>
      </c>
      <c r="C43" s="23" t="s">
        <v>33</v>
      </c>
      <c r="D43" s="38" t="s">
        <v>1</v>
      </c>
      <c r="E43" s="18">
        <f>E44+E46</f>
        <v>4180983</v>
      </c>
      <c r="F43" s="18">
        <f t="shared" ref="F43:G43" si="11">F44+F46</f>
        <v>3582123</v>
      </c>
      <c r="G43" s="18">
        <f t="shared" si="11"/>
        <v>3454575</v>
      </c>
      <c r="H43" s="11"/>
      <c r="I43" s="12"/>
    </row>
    <row r="44" spans="1:9" ht="78.75" outlineLevel="6" x14ac:dyDescent="0.25">
      <c r="A44" s="22" t="s">
        <v>12</v>
      </c>
      <c r="B44" s="23" t="s">
        <v>17</v>
      </c>
      <c r="C44" s="23" t="s">
        <v>33</v>
      </c>
      <c r="D44" s="38" t="s">
        <v>13</v>
      </c>
      <c r="E44" s="18">
        <f>E45</f>
        <v>4115983</v>
      </c>
      <c r="F44" s="18">
        <f t="shared" ref="F44:G44" si="12">F45</f>
        <v>3517123</v>
      </c>
      <c r="G44" s="18">
        <f t="shared" si="12"/>
        <v>3389575</v>
      </c>
      <c r="H44" s="11"/>
      <c r="I44" s="12"/>
    </row>
    <row r="45" spans="1:9" ht="35.450000000000003" customHeight="1" outlineLevel="7" x14ac:dyDescent="0.25">
      <c r="A45" s="22" t="s">
        <v>14</v>
      </c>
      <c r="B45" s="23" t="s">
        <v>17</v>
      </c>
      <c r="C45" s="23" t="s">
        <v>33</v>
      </c>
      <c r="D45" s="38" t="s">
        <v>15</v>
      </c>
      <c r="E45" s="18">
        <v>4115983</v>
      </c>
      <c r="F45" s="19">
        <v>3517123</v>
      </c>
      <c r="G45" s="19">
        <v>3389575</v>
      </c>
      <c r="H45" s="11"/>
      <c r="I45" s="12"/>
    </row>
    <row r="46" spans="1:9" ht="31.5" outlineLevel="6" x14ac:dyDescent="0.25">
      <c r="A46" s="22" t="s">
        <v>18</v>
      </c>
      <c r="B46" s="23" t="s">
        <v>17</v>
      </c>
      <c r="C46" s="23" t="s">
        <v>33</v>
      </c>
      <c r="D46" s="38" t="s">
        <v>19</v>
      </c>
      <c r="E46" s="18">
        <f>E47</f>
        <v>65000</v>
      </c>
      <c r="F46" s="18">
        <f t="shared" ref="F46:G46" si="13">F47</f>
        <v>65000</v>
      </c>
      <c r="G46" s="18">
        <f t="shared" si="13"/>
        <v>65000</v>
      </c>
      <c r="H46" s="11"/>
      <c r="I46" s="12"/>
    </row>
    <row r="47" spans="1:9" ht="31.5" outlineLevel="7" x14ac:dyDescent="0.25">
      <c r="A47" s="22" t="s">
        <v>20</v>
      </c>
      <c r="B47" s="23" t="s">
        <v>17</v>
      </c>
      <c r="C47" s="23" t="s">
        <v>33</v>
      </c>
      <c r="D47" s="38" t="s">
        <v>21</v>
      </c>
      <c r="E47" s="18">
        <v>65000</v>
      </c>
      <c r="F47" s="19">
        <v>65000</v>
      </c>
      <c r="G47" s="19">
        <v>65000</v>
      </c>
      <c r="H47" s="11"/>
      <c r="I47" s="12"/>
    </row>
    <row r="48" spans="1:9" ht="15.75" outlineLevel="2" x14ac:dyDescent="0.25">
      <c r="A48" s="22" t="s">
        <v>34</v>
      </c>
      <c r="B48" s="23" t="s">
        <v>35</v>
      </c>
      <c r="C48" s="23" t="s">
        <v>0</v>
      </c>
      <c r="D48" s="38" t="s">
        <v>1</v>
      </c>
      <c r="E48" s="18">
        <f>E49</f>
        <v>112473</v>
      </c>
      <c r="F48" s="18">
        <f t="shared" ref="F48:G48" si="14">F49</f>
        <v>6692</v>
      </c>
      <c r="G48" s="18">
        <f t="shared" si="14"/>
        <v>5949</v>
      </c>
      <c r="H48" s="11"/>
      <c r="I48" s="12"/>
    </row>
    <row r="49" spans="1:9" ht="15.75" outlineLevel="3" x14ac:dyDescent="0.25">
      <c r="A49" s="22" t="s">
        <v>6</v>
      </c>
      <c r="B49" s="23" t="s">
        <v>35</v>
      </c>
      <c r="C49" s="23" t="s">
        <v>7</v>
      </c>
      <c r="D49" s="38" t="s">
        <v>1</v>
      </c>
      <c r="E49" s="18">
        <f>E50</f>
        <v>112473</v>
      </c>
      <c r="F49" s="18">
        <f t="shared" ref="F49:G49" si="15">F50</f>
        <v>6692</v>
      </c>
      <c r="G49" s="18">
        <f t="shared" si="15"/>
        <v>5949</v>
      </c>
      <c r="H49" s="11"/>
      <c r="I49" s="12"/>
    </row>
    <row r="50" spans="1:9" ht="31.5" outlineLevel="4" x14ac:dyDescent="0.25">
      <c r="A50" s="22" t="s">
        <v>8</v>
      </c>
      <c r="B50" s="23" t="s">
        <v>35</v>
      </c>
      <c r="C50" s="23" t="s">
        <v>9</v>
      </c>
      <c r="D50" s="38" t="s">
        <v>1</v>
      </c>
      <c r="E50" s="18">
        <f>E51</f>
        <v>112473</v>
      </c>
      <c r="F50" s="18">
        <f t="shared" ref="F50:G50" si="16">F51</f>
        <v>6692</v>
      </c>
      <c r="G50" s="18">
        <f t="shared" si="16"/>
        <v>5949</v>
      </c>
      <c r="H50" s="11"/>
      <c r="I50" s="12"/>
    </row>
    <row r="51" spans="1:9" ht="63" outlineLevel="5" x14ac:dyDescent="0.25">
      <c r="A51" s="22" t="s">
        <v>36</v>
      </c>
      <c r="B51" s="23" t="s">
        <v>35</v>
      </c>
      <c r="C51" s="23" t="s">
        <v>37</v>
      </c>
      <c r="D51" s="38" t="s">
        <v>1</v>
      </c>
      <c r="E51" s="18">
        <f>E52</f>
        <v>112473</v>
      </c>
      <c r="F51" s="18">
        <f t="shared" ref="F51:G51" si="17">F52</f>
        <v>6692</v>
      </c>
      <c r="G51" s="18">
        <f t="shared" si="17"/>
        <v>5949</v>
      </c>
      <c r="H51" s="11"/>
      <c r="I51" s="12"/>
    </row>
    <row r="52" spans="1:9" ht="31.5" outlineLevel="6" x14ac:dyDescent="0.25">
      <c r="A52" s="22" t="s">
        <v>18</v>
      </c>
      <c r="B52" s="23" t="s">
        <v>35</v>
      </c>
      <c r="C52" s="23" t="s">
        <v>37</v>
      </c>
      <c r="D52" s="38" t="s">
        <v>19</v>
      </c>
      <c r="E52" s="18">
        <f>E53</f>
        <v>112473</v>
      </c>
      <c r="F52" s="18">
        <f t="shared" ref="F52:G52" si="18">F53</f>
        <v>6692</v>
      </c>
      <c r="G52" s="18">
        <f t="shared" si="18"/>
        <v>5949</v>
      </c>
      <c r="H52" s="11"/>
      <c r="I52" s="12"/>
    </row>
    <row r="53" spans="1:9" ht="31.5" outlineLevel="7" x14ac:dyDescent="0.25">
      <c r="A53" s="22" t="s">
        <v>20</v>
      </c>
      <c r="B53" s="23" t="s">
        <v>35</v>
      </c>
      <c r="C53" s="23" t="s">
        <v>37</v>
      </c>
      <c r="D53" s="38" t="s">
        <v>21</v>
      </c>
      <c r="E53" s="18">
        <v>112473</v>
      </c>
      <c r="F53" s="19">
        <v>6692</v>
      </c>
      <c r="G53" s="19">
        <v>5949</v>
      </c>
      <c r="H53" s="11"/>
      <c r="I53" s="12"/>
    </row>
    <row r="54" spans="1:9" ht="47.25" outlineLevel="2" x14ac:dyDescent="0.25">
      <c r="A54" s="22" t="s">
        <v>38</v>
      </c>
      <c r="B54" s="23" t="s">
        <v>39</v>
      </c>
      <c r="C54" s="23" t="s">
        <v>0</v>
      </c>
      <c r="D54" s="38" t="s">
        <v>1</v>
      </c>
      <c r="E54" s="18">
        <f>E55</f>
        <v>12034494</v>
      </c>
      <c r="F54" s="18">
        <f t="shared" ref="F54:G54" si="19">F55</f>
        <v>10506337</v>
      </c>
      <c r="G54" s="18">
        <f t="shared" si="19"/>
        <v>10180860</v>
      </c>
      <c r="H54" s="11"/>
      <c r="I54" s="12"/>
    </row>
    <row r="55" spans="1:9" ht="15.75" outlineLevel="3" x14ac:dyDescent="0.25">
      <c r="A55" s="22" t="s">
        <v>6</v>
      </c>
      <c r="B55" s="23" t="s">
        <v>39</v>
      </c>
      <c r="C55" s="23" t="s">
        <v>7</v>
      </c>
      <c r="D55" s="38" t="s">
        <v>1</v>
      </c>
      <c r="E55" s="18">
        <f>E56</f>
        <v>12034494</v>
      </c>
      <c r="F55" s="18">
        <f t="shared" ref="F55:G55" si="20">F56</f>
        <v>10506337</v>
      </c>
      <c r="G55" s="18">
        <f t="shared" si="20"/>
        <v>10180860</v>
      </c>
      <c r="H55" s="11"/>
      <c r="I55" s="12"/>
    </row>
    <row r="56" spans="1:9" ht="31.5" outlineLevel="4" x14ac:dyDescent="0.25">
      <c r="A56" s="22" t="s">
        <v>8</v>
      </c>
      <c r="B56" s="23" t="s">
        <v>39</v>
      </c>
      <c r="C56" s="23" t="s">
        <v>9</v>
      </c>
      <c r="D56" s="38" t="s">
        <v>1</v>
      </c>
      <c r="E56" s="18">
        <f>E57+E62</f>
        <v>12034494</v>
      </c>
      <c r="F56" s="18">
        <f t="shared" ref="F56:G56" si="21">F57+F62</f>
        <v>10506337</v>
      </c>
      <c r="G56" s="18">
        <f t="shared" si="21"/>
        <v>10180860</v>
      </c>
      <c r="H56" s="11"/>
      <c r="I56" s="12"/>
    </row>
    <row r="57" spans="1:9" ht="47.25" outlineLevel="5" x14ac:dyDescent="0.25">
      <c r="A57" s="22" t="s">
        <v>22</v>
      </c>
      <c r="B57" s="23" t="s">
        <v>39</v>
      </c>
      <c r="C57" s="23" t="s">
        <v>23</v>
      </c>
      <c r="D57" s="38" t="s">
        <v>1</v>
      </c>
      <c r="E57" s="18">
        <f>E58+E60</f>
        <v>9596188</v>
      </c>
      <c r="F57" s="18">
        <f t="shared" ref="F57:G57" si="22">F58+F60</f>
        <v>8386065</v>
      </c>
      <c r="G57" s="18">
        <f t="shared" si="22"/>
        <v>8128325</v>
      </c>
      <c r="H57" s="11"/>
      <c r="I57" s="12"/>
    </row>
    <row r="58" spans="1:9" ht="78.75" outlineLevel="6" x14ac:dyDescent="0.25">
      <c r="A58" s="22" t="s">
        <v>12</v>
      </c>
      <c r="B58" s="23" t="s">
        <v>39</v>
      </c>
      <c r="C58" s="23" t="s">
        <v>23</v>
      </c>
      <c r="D58" s="38" t="s">
        <v>13</v>
      </c>
      <c r="E58" s="18">
        <f>E59</f>
        <v>8361188</v>
      </c>
      <c r="F58" s="18">
        <f t="shared" ref="F58:G58" si="23">F59</f>
        <v>7151065</v>
      </c>
      <c r="G58" s="18">
        <f t="shared" si="23"/>
        <v>6893325</v>
      </c>
      <c r="H58" s="11"/>
      <c r="I58" s="12"/>
    </row>
    <row r="59" spans="1:9" ht="22.5" customHeight="1" outlineLevel="7" x14ac:dyDescent="0.25">
      <c r="A59" s="22" t="s">
        <v>14</v>
      </c>
      <c r="B59" s="23" t="s">
        <v>39</v>
      </c>
      <c r="C59" s="23" t="s">
        <v>23</v>
      </c>
      <c r="D59" s="38" t="s">
        <v>15</v>
      </c>
      <c r="E59" s="18">
        <v>8361188</v>
      </c>
      <c r="F59" s="19">
        <v>7151065</v>
      </c>
      <c r="G59" s="19">
        <v>6893325</v>
      </c>
      <c r="H59" s="11"/>
      <c r="I59" s="12"/>
    </row>
    <row r="60" spans="1:9" ht="31.5" outlineLevel="6" x14ac:dyDescent="0.25">
      <c r="A60" s="22" t="s">
        <v>18</v>
      </c>
      <c r="B60" s="23" t="s">
        <v>39</v>
      </c>
      <c r="C60" s="23" t="s">
        <v>23</v>
      </c>
      <c r="D60" s="38" t="s">
        <v>19</v>
      </c>
      <c r="E60" s="18">
        <f>E61</f>
        <v>1235000</v>
      </c>
      <c r="F60" s="18">
        <f t="shared" ref="F60:G60" si="24">F61</f>
        <v>1235000</v>
      </c>
      <c r="G60" s="18">
        <f t="shared" si="24"/>
        <v>1235000</v>
      </c>
      <c r="H60" s="11"/>
      <c r="I60" s="12"/>
    </row>
    <row r="61" spans="1:9" ht="31.5" outlineLevel="7" x14ac:dyDescent="0.25">
      <c r="A61" s="22" t="s">
        <v>20</v>
      </c>
      <c r="B61" s="23" t="s">
        <v>39</v>
      </c>
      <c r="C61" s="23" t="s">
        <v>23</v>
      </c>
      <c r="D61" s="38" t="s">
        <v>21</v>
      </c>
      <c r="E61" s="18">
        <v>1235000</v>
      </c>
      <c r="F61" s="19">
        <v>1235000</v>
      </c>
      <c r="G61" s="19">
        <v>1235000</v>
      </c>
      <c r="H61" s="11"/>
      <c r="I61" s="12"/>
    </row>
    <row r="62" spans="1:9" ht="51" customHeight="1" outlineLevel="7" x14ac:dyDescent="0.25">
      <c r="A62" s="22" t="s">
        <v>349</v>
      </c>
      <c r="B62" s="23" t="s">
        <v>39</v>
      </c>
      <c r="C62" s="23" t="s">
        <v>350</v>
      </c>
      <c r="D62" s="38" t="s">
        <v>1</v>
      </c>
      <c r="E62" s="18">
        <v>2438306</v>
      </c>
      <c r="F62" s="19">
        <v>2120272</v>
      </c>
      <c r="G62" s="19">
        <v>2052535</v>
      </c>
      <c r="H62" s="11"/>
      <c r="I62" s="12"/>
    </row>
    <row r="63" spans="1:9" ht="78.75" outlineLevel="7" x14ac:dyDescent="0.25">
      <c r="A63" s="22" t="s">
        <v>360</v>
      </c>
      <c r="B63" s="23" t="s">
        <v>39</v>
      </c>
      <c r="C63" s="23" t="s">
        <v>350</v>
      </c>
      <c r="D63" s="38" t="s">
        <v>13</v>
      </c>
      <c r="E63" s="18">
        <v>2340306</v>
      </c>
      <c r="F63" s="19">
        <v>2022272</v>
      </c>
      <c r="G63" s="19">
        <v>1954535</v>
      </c>
      <c r="H63" s="11"/>
      <c r="I63" s="12"/>
    </row>
    <row r="64" spans="1:9" ht="31.5" outlineLevel="7" x14ac:dyDescent="0.25">
      <c r="A64" s="22" t="s">
        <v>359</v>
      </c>
      <c r="B64" s="23" t="s">
        <v>39</v>
      </c>
      <c r="C64" s="23" t="s">
        <v>350</v>
      </c>
      <c r="D64" s="38" t="s">
        <v>15</v>
      </c>
      <c r="E64" s="18">
        <v>2340306</v>
      </c>
      <c r="F64" s="19">
        <v>2022272</v>
      </c>
      <c r="G64" s="19">
        <v>1954535</v>
      </c>
      <c r="H64" s="11"/>
      <c r="I64" s="12"/>
    </row>
    <row r="65" spans="1:9" ht="31.5" outlineLevel="7" x14ac:dyDescent="0.25">
      <c r="A65" s="22" t="s">
        <v>361</v>
      </c>
      <c r="B65" s="23" t="s">
        <v>39</v>
      </c>
      <c r="C65" s="23" t="s">
        <v>350</v>
      </c>
      <c r="D65" s="38" t="s">
        <v>19</v>
      </c>
      <c r="E65" s="18">
        <v>98000</v>
      </c>
      <c r="F65" s="19">
        <v>98000</v>
      </c>
      <c r="G65" s="19">
        <v>98000</v>
      </c>
      <c r="H65" s="11"/>
      <c r="I65" s="12"/>
    </row>
    <row r="66" spans="1:9" ht="31.5" outlineLevel="7" x14ac:dyDescent="0.25">
      <c r="A66" s="22" t="s">
        <v>362</v>
      </c>
      <c r="B66" s="23" t="s">
        <v>39</v>
      </c>
      <c r="C66" s="23" t="s">
        <v>350</v>
      </c>
      <c r="D66" s="38" t="s">
        <v>21</v>
      </c>
      <c r="E66" s="18">
        <v>98000</v>
      </c>
      <c r="F66" s="19">
        <v>98000</v>
      </c>
      <c r="G66" s="19">
        <v>98000</v>
      </c>
      <c r="H66" s="11"/>
      <c r="I66" s="12"/>
    </row>
    <row r="67" spans="1:9" ht="15.75" outlineLevel="2" x14ac:dyDescent="0.25">
      <c r="A67" s="22" t="s">
        <v>40</v>
      </c>
      <c r="B67" s="23" t="s">
        <v>41</v>
      </c>
      <c r="C67" s="23" t="s">
        <v>0</v>
      </c>
      <c r="D67" s="38" t="s">
        <v>1</v>
      </c>
      <c r="E67" s="18">
        <f>E68</f>
        <v>1000000</v>
      </c>
      <c r="F67" s="18">
        <f t="shared" ref="F67:G67" si="25">F68</f>
        <v>1000000</v>
      </c>
      <c r="G67" s="18">
        <f t="shared" si="25"/>
        <v>1000000</v>
      </c>
      <c r="H67" s="11"/>
      <c r="I67" s="12"/>
    </row>
    <row r="68" spans="1:9" ht="15.75" outlineLevel="3" x14ac:dyDescent="0.25">
      <c r="A68" s="22" t="s">
        <v>6</v>
      </c>
      <c r="B68" s="23" t="s">
        <v>41</v>
      </c>
      <c r="C68" s="23" t="s">
        <v>7</v>
      </c>
      <c r="D68" s="38" t="s">
        <v>1</v>
      </c>
      <c r="E68" s="18">
        <f>E69</f>
        <v>1000000</v>
      </c>
      <c r="F68" s="18">
        <f t="shared" ref="F68:G68" si="26">F69</f>
        <v>1000000</v>
      </c>
      <c r="G68" s="18">
        <f t="shared" si="26"/>
        <v>1000000</v>
      </c>
      <c r="H68" s="11"/>
      <c r="I68" s="12"/>
    </row>
    <row r="69" spans="1:9" ht="31.5" outlineLevel="4" x14ac:dyDescent="0.25">
      <c r="A69" s="22" t="s">
        <v>8</v>
      </c>
      <c r="B69" s="23" t="s">
        <v>41</v>
      </c>
      <c r="C69" s="23" t="s">
        <v>9</v>
      </c>
      <c r="D69" s="38" t="s">
        <v>1</v>
      </c>
      <c r="E69" s="18">
        <f>E70</f>
        <v>1000000</v>
      </c>
      <c r="F69" s="18">
        <f t="shared" ref="F69:G69" si="27">F70</f>
        <v>1000000</v>
      </c>
      <c r="G69" s="18">
        <f t="shared" si="27"/>
        <v>1000000</v>
      </c>
      <c r="H69" s="11"/>
      <c r="I69" s="12"/>
    </row>
    <row r="70" spans="1:9" ht="19.5" customHeight="1" outlineLevel="5" x14ac:dyDescent="0.25">
      <c r="A70" s="22" t="s">
        <v>42</v>
      </c>
      <c r="B70" s="23" t="s">
        <v>41</v>
      </c>
      <c r="C70" s="23" t="s">
        <v>43</v>
      </c>
      <c r="D70" s="38" t="s">
        <v>1</v>
      </c>
      <c r="E70" s="18">
        <f>E71</f>
        <v>1000000</v>
      </c>
      <c r="F70" s="18">
        <f t="shared" ref="F70:G70" si="28">F71</f>
        <v>1000000</v>
      </c>
      <c r="G70" s="18">
        <f t="shared" si="28"/>
        <v>1000000</v>
      </c>
      <c r="H70" s="11"/>
      <c r="I70" s="12"/>
    </row>
    <row r="71" spans="1:9" ht="22.5" customHeight="1" outlineLevel="6" x14ac:dyDescent="0.25">
      <c r="A71" s="22" t="s">
        <v>28</v>
      </c>
      <c r="B71" s="23" t="s">
        <v>41</v>
      </c>
      <c r="C71" s="23" t="s">
        <v>43</v>
      </c>
      <c r="D71" s="38" t="s">
        <v>29</v>
      </c>
      <c r="E71" s="18">
        <f>E72</f>
        <v>1000000</v>
      </c>
      <c r="F71" s="18">
        <f t="shared" ref="F71:G71" si="29">F72</f>
        <v>1000000</v>
      </c>
      <c r="G71" s="18">
        <f t="shared" si="29"/>
        <v>1000000</v>
      </c>
      <c r="H71" s="11"/>
      <c r="I71" s="12"/>
    </row>
    <row r="72" spans="1:9" ht="22.5" customHeight="1" outlineLevel="7" x14ac:dyDescent="0.25">
      <c r="A72" s="22" t="s">
        <v>44</v>
      </c>
      <c r="B72" s="23" t="s">
        <v>41</v>
      </c>
      <c r="C72" s="23" t="s">
        <v>43</v>
      </c>
      <c r="D72" s="38" t="s">
        <v>45</v>
      </c>
      <c r="E72" s="18">
        <v>1000000</v>
      </c>
      <c r="F72" s="19">
        <v>1000000</v>
      </c>
      <c r="G72" s="19">
        <v>1000000</v>
      </c>
      <c r="H72" s="11"/>
      <c r="I72" s="12"/>
    </row>
    <row r="73" spans="1:9" ht="22.5" customHeight="1" outlineLevel="2" x14ac:dyDescent="0.25">
      <c r="A73" s="22" t="s">
        <v>46</v>
      </c>
      <c r="B73" s="23" t="s">
        <v>47</v>
      </c>
      <c r="C73" s="23" t="s">
        <v>0</v>
      </c>
      <c r="D73" s="38" t="s">
        <v>1</v>
      </c>
      <c r="E73" s="18">
        <f>E74+E97+E102</f>
        <v>46494997.460000001</v>
      </c>
      <c r="F73" s="18">
        <f t="shared" ref="F73:G73" si="30">F74+F97+F102</f>
        <v>42114390.270000003</v>
      </c>
      <c r="G73" s="18">
        <f t="shared" si="30"/>
        <v>41298739.460000001</v>
      </c>
      <c r="H73" s="11"/>
      <c r="I73" s="12"/>
    </row>
    <row r="74" spans="1:9" ht="78.75" outlineLevel="3" x14ac:dyDescent="0.25">
      <c r="A74" s="22" t="s">
        <v>48</v>
      </c>
      <c r="B74" s="23" t="s">
        <v>47</v>
      </c>
      <c r="C74" s="23" t="s">
        <v>49</v>
      </c>
      <c r="D74" s="38" t="s">
        <v>1</v>
      </c>
      <c r="E74" s="18">
        <f>E75+E82+E89+E93</f>
        <v>28000</v>
      </c>
      <c r="F74" s="19">
        <v>0</v>
      </c>
      <c r="G74" s="19">
        <v>0</v>
      </c>
      <c r="H74" s="11"/>
      <c r="I74" s="12"/>
    </row>
    <row r="75" spans="1:9" ht="31.5" outlineLevel="4" x14ac:dyDescent="0.25">
      <c r="A75" s="22" t="s">
        <v>50</v>
      </c>
      <c r="B75" s="23" t="s">
        <v>47</v>
      </c>
      <c r="C75" s="23" t="s">
        <v>51</v>
      </c>
      <c r="D75" s="38" t="s">
        <v>1</v>
      </c>
      <c r="E75" s="18">
        <f>E76+E79</f>
        <v>10000</v>
      </c>
      <c r="F75" s="19">
        <v>0</v>
      </c>
      <c r="G75" s="19">
        <v>0</v>
      </c>
      <c r="H75" s="11"/>
      <c r="I75" s="12"/>
    </row>
    <row r="76" spans="1:9" ht="63" outlineLevel="5" x14ac:dyDescent="0.25">
      <c r="A76" s="22" t="s">
        <v>52</v>
      </c>
      <c r="B76" s="23" t="s">
        <v>47</v>
      </c>
      <c r="C76" s="23" t="s">
        <v>53</v>
      </c>
      <c r="D76" s="38" t="s">
        <v>1</v>
      </c>
      <c r="E76" s="18">
        <f>E77</f>
        <v>3000</v>
      </c>
      <c r="F76" s="19">
        <v>0</v>
      </c>
      <c r="G76" s="19">
        <v>0</v>
      </c>
      <c r="H76" s="11"/>
      <c r="I76" s="12"/>
    </row>
    <row r="77" spans="1:9" ht="31.5" outlineLevel="6" x14ac:dyDescent="0.25">
      <c r="A77" s="22" t="s">
        <v>18</v>
      </c>
      <c r="B77" s="23" t="s">
        <v>47</v>
      </c>
      <c r="C77" s="23" t="s">
        <v>53</v>
      </c>
      <c r="D77" s="38" t="s">
        <v>19</v>
      </c>
      <c r="E77" s="18">
        <f>E78</f>
        <v>3000</v>
      </c>
      <c r="F77" s="19">
        <v>0</v>
      </c>
      <c r="G77" s="19">
        <v>0</v>
      </c>
      <c r="H77" s="11"/>
      <c r="I77" s="12"/>
    </row>
    <row r="78" spans="1:9" ht="31.5" outlineLevel="7" x14ac:dyDescent="0.25">
      <c r="A78" s="22" t="s">
        <v>20</v>
      </c>
      <c r="B78" s="23" t="s">
        <v>47</v>
      </c>
      <c r="C78" s="23" t="s">
        <v>53</v>
      </c>
      <c r="D78" s="38" t="s">
        <v>21</v>
      </c>
      <c r="E78" s="18">
        <v>3000</v>
      </c>
      <c r="F78" s="19"/>
      <c r="G78" s="19"/>
      <c r="H78" s="11"/>
      <c r="I78" s="12"/>
    </row>
    <row r="79" spans="1:9" ht="31.5" outlineLevel="5" x14ac:dyDescent="0.25">
      <c r="A79" s="22" t="s">
        <v>54</v>
      </c>
      <c r="B79" s="23" t="s">
        <v>47</v>
      </c>
      <c r="C79" s="23" t="s">
        <v>55</v>
      </c>
      <c r="D79" s="38" t="s">
        <v>1</v>
      </c>
      <c r="E79" s="18">
        <f>E80</f>
        <v>7000</v>
      </c>
      <c r="F79" s="19">
        <v>0</v>
      </c>
      <c r="G79" s="19">
        <v>0</v>
      </c>
      <c r="H79" s="11"/>
      <c r="I79" s="12"/>
    </row>
    <row r="80" spans="1:9" ht="31.5" outlineLevel="6" x14ac:dyDescent="0.25">
      <c r="A80" s="22" t="s">
        <v>18</v>
      </c>
      <c r="B80" s="23" t="s">
        <v>47</v>
      </c>
      <c r="C80" s="23" t="s">
        <v>55</v>
      </c>
      <c r="D80" s="38" t="s">
        <v>19</v>
      </c>
      <c r="E80" s="18">
        <f>E81</f>
        <v>7000</v>
      </c>
      <c r="F80" s="19">
        <v>0</v>
      </c>
      <c r="G80" s="19">
        <v>0</v>
      </c>
      <c r="H80" s="11"/>
      <c r="I80" s="12"/>
    </row>
    <row r="81" spans="1:9" ht="31.5" outlineLevel="7" x14ac:dyDescent="0.25">
      <c r="A81" s="22" t="s">
        <v>20</v>
      </c>
      <c r="B81" s="23" t="s">
        <v>47</v>
      </c>
      <c r="C81" s="23" t="s">
        <v>55</v>
      </c>
      <c r="D81" s="38" t="s">
        <v>21</v>
      </c>
      <c r="E81" s="18">
        <v>7000</v>
      </c>
      <c r="F81" s="19"/>
      <c r="G81" s="19"/>
      <c r="H81" s="11"/>
      <c r="I81" s="12"/>
    </row>
    <row r="82" spans="1:9" ht="63" outlineLevel="4" x14ac:dyDescent="0.25">
      <c r="A82" s="22" t="s">
        <v>56</v>
      </c>
      <c r="B82" s="23" t="s">
        <v>47</v>
      </c>
      <c r="C82" s="23" t="s">
        <v>57</v>
      </c>
      <c r="D82" s="38" t="s">
        <v>1</v>
      </c>
      <c r="E82" s="18">
        <f>E83+E86</f>
        <v>12000</v>
      </c>
      <c r="F82" s="19">
        <v>0</v>
      </c>
      <c r="G82" s="19">
        <v>0</v>
      </c>
      <c r="H82" s="11"/>
      <c r="I82" s="12"/>
    </row>
    <row r="83" spans="1:9" ht="50.25" customHeight="1" outlineLevel="5" x14ac:dyDescent="0.25">
      <c r="A83" s="22" t="s">
        <v>58</v>
      </c>
      <c r="B83" s="23" t="s">
        <v>47</v>
      </c>
      <c r="C83" s="23" t="s">
        <v>59</v>
      </c>
      <c r="D83" s="38" t="s">
        <v>1</v>
      </c>
      <c r="E83" s="18">
        <f>E84</f>
        <v>2000</v>
      </c>
      <c r="F83" s="19">
        <v>0</v>
      </c>
      <c r="G83" s="19">
        <v>0</v>
      </c>
      <c r="H83" s="11"/>
      <c r="I83" s="12"/>
    </row>
    <row r="84" spans="1:9" ht="31.5" outlineLevel="6" x14ac:dyDescent="0.25">
      <c r="A84" s="22" t="s">
        <v>18</v>
      </c>
      <c r="B84" s="23" t="s">
        <v>47</v>
      </c>
      <c r="C84" s="23" t="s">
        <v>59</v>
      </c>
      <c r="D84" s="38" t="s">
        <v>19</v>
      </c>
      <c r="E84" s="18">
        <f>E85</f>
        <v>2000</v>
      </c>
      <c r="F84" s="19">
        <v>0</v>
      </c>
      <c r="G84" s="19">
        <v>0</v>
      </c>
      <c r="H84" s="11"/>
      <c r="I84" s="12"/>
    </row>
    <row r="85" spans="1:9" ht="31.5" outlineLevel="7" x14ac:dyDescent="0.25">
      <c r="A85" s="22" t="s">
        <v>20</v>
      </c>
      <c r="B85" s="23" t="s">
        <v>47</v>
      </c>
      <c r="C85" s="23" t="s">
        <v>59</v>
      </c>
      <c r="D85" s="38" t="s">
        <v>21</v>
      </c>
      <c r="E85" s="18">
        <v>2000</v>
      </c>
      <c r="F85" s="19"/>
      <c r="G85" s="19"/>
      <c r="H85" s="11"/>
      <c r="I85" s="12"/>
    </row>
    <row r="86" spans="1:9" ht="47.25" outlineLevel="5" x14ac:dyDescent="0.25">
      <c r="A86" s="22" t="s">
        <v>454</v>
      </c>
      <c r="B86" s="23" t="s">
        <v>47</v>
      </c>
      <c r="C86" s="23" t="s">
        <v>60</v>
      </c>
      <c r="D86" s="38" t="s">
        <v>1</v>
      </c>
      <c r="E86" s="18">
        <f>E87</f>
        <v>10000</v>
      </c>
      <c r="F86" s="19">
        <v>0</v>
      </c>
      <c r="G86" s="19">
        <v>0</v>
      </c>
      <c r="H86" s="11"/>
      <c r="I86" s="12"/>
    </row>
    <row r="87" spans="1:9" ht="31.5" outlineLevel="6" x14ac:dyDescent="0.25">
      <c r="A87" s="22" t="s">
        <v>18</v>
      </c>
      <c r="B87" s="23" t="s">
        <v>47</v>
      </c>
      <c r="C87" s="23" t="s">
        <v>60</v>
      </c>
      <c r="D87" s="38" t="s">
        <v>19</v>
      </c>
      <c r="E87" s="18">
        <f>E88</f>
        <v>10000</v>
      </c>
      <c r="F87" s="18">
        <f t="shared" ref="F87:G87" si="31">F88</f>
        <v>0</v>
      </c>
      <c r="G87" s="18">
        <f t="shared" si="31"/>
        <v>0</v>
      </c>
      <c r="H87" s="11"/>
      <c r="I87" s="12"/>
    </row>
    <row r="88" spans="1:9" ht="31.5" outlineLevel="7" x14ac:dyDescent="0.25">
      <c r="A88" s="22" t="s">
        <v>20</v>
      </c>
      <c r="B88" s="23" t="s">
        <v>47</v>
      </c>
      <c r="C88" s="23" t="s">
        <v>60</v>
      </c>
      <c r="D88" s="38" t="s">
        <v>21</v>
      </c>
      <c r="E88" s="18">
        <v>10000</v>
      </c>
      <c r="F88" s="19"/>
      <c r="G88" s="19"/>
      <c r="H88" s="11"/>
      <c r="I88" s="12"/>
    </row>
    <row r="89" spans="1:9" ht="47.25" outlineLevel="7" x14ac:dyDescent="0.25">
      <c r="A89" s="22" t="s">
        <v>415</v>
      </c>
      <c r="B89" s="23" t="s">
        <v>47</v>
      </c>
      <c r="C89" s="23">
        <v>4600300000</v>
      </c>
      <c r="D89" s="38" t="s">
        <v>1</v>
      </c>
      <c r="E89" s="18">
        <f>E90</f>
        <v>1000</v>
      </c>
      <c r="F89" s="19">
        <v>0</v>
      </c>
      <c r="G89" s="19">
        <v>0</v>
      </c>
      <c r="H89" s="11"/>
      <c r="I89" s="12"/>
    </row>
    <row r="90" spans="1:9" ht="63" outlineLevel="7" x14ac:dyDescent="0.25">
      <c r="A90" s="22" t="s">
        <v>416</v>
      </c>
      <c r="B90" s="23" t="s">
        <v>47</v>
      </c>
      <c r="C90" s="23">
        <v>4600346003</v>
      </c>
      <c r="D90" s="38" t="s">
        <v>1</v>
      </c>
      <c r="E90" s="18">
        <f>E91</f>
        <v>1000</v>
      </c>
      <c r="F90" s="19">
        <v>0</v>
      </c>
      <c r="G90" s="19">
        <v>0</v>
      </c>
      <c r="H90" s="11"/>
      <c r="I90" s="12"/>
    </row>
    <row r="91" spans="1:9" ht="31.5" outlineLevel="7" x14ac:dyDescent="0.25">
      <c r="A91" s="22" t="s">
        <v>18</v>
      </c>
      <c r="B91" s="23" t="s">
        <v>47</v>
      </c>
      <c r="C91" s="23">
        <v>4600346003</v>
      </c>
      <c r="D91" s="38" t="s">
        <v>19</v>
      </c>
      <c r="E91" s="18">
        <f>E92</f>
        <v>1000</v>
      </c>
      <c r="F91" s="19">
        <v>0</v>
      </c>
      <c r="G91" s="19">
        <v>0</v>
      </c>
      <c r="H91" s="11"/>
      <c r="I91" s="12"/>
    </row>
    <row r="92" spans="1:9" ht="31.5" outlineLevel="7" x14ac:dyDescent="0.25">
      <c r="A92" s="22" t="s">
        <v>20</v>
      </c>
      <c r="B92" s="23" t="s">
        <v>47</v>
      </c>
      <c r="C92" s="23">
        <v>4600346003</v>
      </c>
      <c r="D92" s="38" t="s">
        <v>21</v>
      </c>
      <c r="E92" s="18">
        <v>1000</v>
      </c>
      <c r="F92" s="19"/>
      <c r="G92" s="19"/>
      <c r="H92" s="11"/>
      <c r="I92" s="12"/>
    </row>
    <row r="93" spans="1:9" ht="47.25" outlineLevel="7" x14ac:dyDescent="0.25">
      <c r="A93" s="22" t="s">
        <v>417</v>
      </c>
      <c r="B93" s="23" t="s">
        <v>47</v>
      </c>
      <c r="C93" s="23">
        <v>4600400000</v>
      </c>
      <c r="D93" s="38" t="s">
        <v>1</v>
      </c>
      <c r="E93" s="18">
        <f>E94</f>
        <v>5000</v>
      </c>
      <c r="F93" s="19">
        <v>0</v>
      </c>
      <c r="G93" s="19">
        <v>0</v>
      </c>
      <c r="H93" s="11"/>
      <c r="I93" s="12"/>
    </row>
    <row r="94" spans="1:9" ht="94.5" outlineLevel="7" x14ac:dyDescent="0.25">
      <c r="A94" s="22" t="s">
        <v>418</v>
      </c>
      <c r="B94" s="23" t="s">
        <v>47</v>
      </c>
      <c r="C94" s="23">
        <v>4600446004</v>
      </c>
      <c r="D94" s="38" t="s">
        <v>1</v>
      </c>
      <c r="E94" s="18">
        <f>E95</f>
        <v>5000</v>
      </c>
      <c r="F94" s="19">
        <v>0</v>
      </c>
      <c r="G94" s="19">
        <v>0</v>
      </c>
      <c r="H94" s="11"/>
      <c r="I94" s="12"/>
    </row>
    <row r="95" spans="1:9" ht="31.5" outlineLevel="7" x14ac:dyDescent="0.25">
      <c r="A95" s="22" t="s">
        <v>18</v>
      </c>
      <c r="B95" s="23" t="s">
        <v>47</v>
      </c>
      <c r="C95" s="23">
        <v>4600446004</v>
      </c>
      <c r="D95" s="38" t="s">
        <v>19</v>
      </c>
      <c r="E95" s="18">
        <f>E96</f>
        <v>5000</v>
      </c>
      <c r="F95" s="19">
        <v>0</v>
      </c>
      <c r="G95" s="19">
        <v>0</v>
      </c>
      <c r="H95" s="11"/>
      <c r="I95" s="12"/>
    </row>
    <row r="96" spans="1:9" ht="31.5" outlineLevel="7" x14ac:dyDescent="0.25">
      <c r="A96" s="22" t="s">
        <v>20</v>
      </c>
      <c r="B96" s="23" t="s">
        <v>47</v>
      </c>
      <c r="C96" s="23">
        <v>4600446004</v>
      </c>
      <c r="D96" s="38" t="s">
        <v>21</v>
      </c>
      <c r="E96" s="18">
        <v>5000</v>
      </c>
      <c r="F96" s="19"/>
      <c r="G96" s="19"/>
      <c r="H96" s="11"/>
      <c r="I96" s="12"/>
    </row>
    <row r="97" spans="1:9" ht="63" outlineLevel="3" x14ac:dyDescent="0.25">
      <c r="A97" s="22" t="s">
        <v>61</v>
      </c>
      <c r="B97" s="23" t="s">
        <v>47</v>
      </c>
      <c r="C97" s="23" t="s">
        <v>62</v>
      </c>
      <c r="D97" s="38" t="s">
        <v>1</v>
      </c>
      <c r="E97" s="18">
        <f>E98</f>
        <v>465608.46</v>
      </c>
      <c r="F97" s="18">
        <f t="shared" ref="F97:G97" si="32">F98</f>
        <v>462151.27</v>
      </c>
      <c r="G97" s="18">
        <f t="shared" si="32"/>
        <v>465608.46</v>
      </c>
      <c r="H97" s="11"/>
      <c r="I97" s="12"/>
    </row>
    <row r="98" spans="1:9" ht="141.75" outlineLevel="4" x14ac:dyDescent="0.25">
      <c r="A98" s="22" t="s">
        <v>407</v>
      </c>
      <c r="B98" s="23" t="s">
        <v>47</v>
      </c>
      <c r="C98" s="23" t="s">
        <v>63</v>
      </c>
      <c r="D98" s="38" t="s">
        <v>1</v>
      </c>
      <c r="E98" s="18">
        <f>E99</f>
        <v>465608.46</v>
      </c>
      <c r="F98" s="18">
        <f t="shared" ref="F98:G98" si="33">F99</f>
        <v>462151.27</v>
      </c>
      <c r="G98" s="18">
        <f t="shared" si="33"/>
        <v>465608.46</v>
      </c>
      <c r="H98" s="11"/>
      <c r="I98" s="12"/>
    </row>
    <row r="99" spans="1:9" ht="122.45" customHeight="1" outlineLevel="5" x14ac:dyDescent="0.25">
      <c r="A99" s="22" t="s">
        <v>470</v>
      </c>
      <c r="B99" s="23" t="s">
        <v>47</v>
      </c>
      <c r="C99" s="23" t="s">
        <v>64</v>
      </c>
      <c r="D99" s="38" t="s">
        <v>1</v>
      </c>
      <c r="E99" s="18">
        <f>E100</f>
        <v>465608.46</v>
      </c>
      <c r="F99" s="18">
        <f t="shared" ref="F99:G99" si="34">F100</f>
        <v>462151.27</v>
      </c>
      <c r="G99" s="18">
        <f t="shared" si="34"/>
        <v>465608.46</v>
      </c>
      <c r="H99" s="11"/>
      <c r="I99" s="12"/>
    </row>
    <row r="100" spans="1:9" ht="47.25" outlineLevel="6" x14ac:dyDescent="0.25">
      <c r="A100" s="22" t="s">
        <v>65</v>
      </c>
      <c r="B100" s="23" t="s">
        <v>47</v>
      </c>
      <c r="C100" s="23" t="s">
        <v>64</v>
      </c>
      <c r="D100" s="38" t="s">
        <v>66</v>
      </c>
      <c r="E100" s="18">
        <f>E101</f>
        <v>465608.46</v>
      </c>
      <c r="F100" s="18">
        <f t="shared" ref="F100:G100" si="35">F101</f>
        <v>462151.27</v>
      </c>
      <c r="G100" s="18">
        <f t="shared" si="35"/>
        <v>465608.46</v>
      </c>
      <c r="H100" s="11"/>
      <c r="I100" s="12"/>
    </row>
    <row r="101" spans="1:9" ht="47.25" outlineLevel="7" x14ac:dyDescent="0.25">
      <c r="A101" s="22" t="s">
        <v>67</v>
      </c>
      <c r="B101" s="23" t="s">
        <v>47</v>
      </c>
      <c r="C101" s="23" t="s">
        <v>64</v>
      </c>
      <c r="D101" s="38" t="s">
        <v>68</v>
      </c>
      <c r="E101" s="18">
        <v>465608.46</v>
      </c>
      <c r="F101" s="19">
        <v>462151.27</v>
      </c>
      <c r="G101" s="19">
        <v>465608.46</v>
      </c>
      <c r="H101" s="11"/>
      <c r="I101" s="12"/>
    </row>
    <row r="102" spans="1:9" ht="15.75" outlineLevel="3" x14ac:dyDescent="0.25">
      <c r="A102" s="22" t="s">
        <v>6</v>
      </c>
      <c r="B102" s="23" t="s">
        <v>47</v>
      </c>
      <c r="C102" s="23" t="s">
        <v>7</v>
      </c>
      <c r="D102" s="38" t="s">
        <v>1</v>
      </c>
      <c r="E102" s="18">
        <f>E103</f>
        <v>46001389</v>
      </c>
      <c r="F102" s="18">
        <f t="shared" ref="F102:G102" si="36">F103</f>
        <v>41652239</v>
      </c>
      <c r="G102" s="18">
        <f t="shared" si="36"/>
        <v>40833131</v>
      </c>
      <c r="H102" s="11"/>
      <c r="I102" s="12"/>
    </row>
    <row r="103" spans="1:9" ht="31.5" outlineLevel="4" x14ac:dyDescent="0.25">
      <c r="A103" s="22" t="s">
        <v>8</v>
      </c>
      <c r="B103" s="23" t="s">
        <v>47</v>
      </c>
      <c r="C103" s="23" t="s">
        <v>9</v>
      </c>
      <c r="D103" s="38" t="s">
        <v>1</v>
      </c>
      <c r="E103" s="18">
        <f>E104+E107+E114+E120+E125+E130+E133+E136+E141+E117</f>
        <v>46001389</v>
      </c>
      <c r="F103" s="18">
        <f t="shared" ref="F103:G103" si="37">F104+F107+F114+F120+F125+F130+F133+F136+F141+F117</f>
        <v>41652239</v>
      </c>
      <c r="G103" s="18">
        <f t="shared" si="37"/>
        <v>40833131</v>
      </c>
      <c r="H103" s="11"/>
      <c r="I103" s="12"/>
    </row>
    <row r="104" spans="1:9" ht="78.75" outlineLevel="5" x14ac:dyDescent="0.25">
      <c r="A104" s="22" t="s">
        <v>69</v>
      </c>
      <c r="B104" s="23" t="s">
        <v>47</v>
      </c>
      <c r="C104" s="23" t="s">
        <v>70</v>
      </c>
      <c r="D104" s="38" t="s">
        <v>1</v>
      </c>
      <c r="E104" s="18">
        <f>E105</f>
        <v>1000000</v>
      </c>
      <c r="F104" s="18">
        <f t="shared" ref="F104:G104" si="38">F105</f>
        <v>1000000</v>
      </c>
      <c r="G104" s="18">
        <f t="shared" si="38"/>
        <v>1000000</v>
      </c>
      <c r="H104" s="11"/>
      <c r="I104" s="12"/>
    </row>
    <row r="105" spans="1:9" ht="31.5" outlineLevel="6" x14ac:dyDescent="0.25">
      <c r="A105" s="22" t="s">
        <v>18</v>
      </c>
      <c r="B105" s="23" t="s">
        <v>47</v>
      </c>
      <c r="C105" s="23" t="s">
        <v>70</v>
      </c>
      <c r="D105" s="38" t="s">
        <v>19</v>
      </c>
      <c r="E105" s="18">
        <f>E106</f>
        <v>1000000</v>
      </c>
      <c r="F105" s="18">
        <f t="shared" ref="F105:G105" si="39">F106</f>
        <v>1000000</v>
      </c>
      <c r="G105" s="18">
        <f t="shared" si="39"/>
        <v>1000000</v>
      </c>
      <c r="H105" s="11"/>
      <c r="I105" s="12"/>
    </row>
    <row r="106" spans="1:9" ht="31.5" outlineLevel="7" x14ac:dyDescent="0.25">
      <c r="A106" s="22" t="s">
        <v>20</v>
      </c>
      <c r="B106" s="23" t="s">
        <v>47</v>
      </c>
      <c r="C106" s="23" t="s">
        <v>70</v>
      </c>
      <c r="D106" s="38" t="s">
        <v>21</v>
      </c>
      <c r="E106" s="18">
        <v>1000000</v>
      </c>
      <c r="F106" s="19">
        <v>1000000</v>
      </c>
      <c r="G106" s="19">
        <v>1000000</v>
      </c>
      <c r="H106" s="11"/>
      <c r="I106" s="12"/>
    </row>
    <row r="107" spans="1:9" ht="31.5" outlineLevel="5" x14ac:dyDescent="0.25">
      <c r="A107" s="22" t="s">
        <v>75</v>
      </c>
      <c r="B107" s="23" t="s">
        <v>47</v>
      </c>
      <c r="C107" s="23" t="s">
        <v>76</v>
      </c>
      <c r="D107" s="38" t="s">
        <v>1</v>
      </c>
      <c r="E107" s="18">
        <f>E108+E110+E112</f>
        <v>31994267</v>
      </c>
      <c r="F107" s="18">
        <f t="shared" ref="F107:G107" si="40">F108+F110+F112</f>
        <v>28461848</v>
      </c>
      <c r="G107" s="18">
        <f t="shared" si="40"/>
        <v>27709493</v>
      </c>
      <c r="H107" s="11"/>
      <c r="I107" s="12"/>
    </row>
    <row r="108" spans="1:9" ht="78.75" outlineLevel="6" x14ac:dyDescent="0.25">
      <c r="A108" s="22" t="s">
        <v>12</v>
      </c>
      <c r="B108" s="23" t="s">
        <v>47</v>
      </c>
      <c r="C108" s="23" t="s">
        <v>76</v>
      </c>
      <c r="D108" s="38" t="s">
        <v>13</v>
      </c>
      <c r="E108" s="18">
        <f>E109</f>
        <v>25302509</v>
      </c>
      <c r="F108" s="18">
        <f t="shared" ref="F108:G108" si="41">F109</f>
        <v>21770090</v>
      </c>
      <c r="G108" s="18">
        <f t="shared" si="41"/>
        <v>21017735</v>
      </c>
      <c r="H108" s="11"/>
      <c r="I108" s="12"/>
    </row>
    <row r="109" spans="1:9" ht="31.5" outlineLevel="7" x14ac:dyDescent="0.25">
      <c r="A109" s="22" t="s">
        <v>77</v>
      </c>
      <c r="B109" s="23" t="s">
        <v>47</v>
      </c>
      <c r="C109" s="23" t="s">
        <v>76</v>
      </c>
      <c r="D109" s="38" t="s">
        <v>78</v>
      </c>
      <c r="E109" s="18">
        <v>25302509</v>
      </c>
      <c r="F109" s="19">
        <v>21770090</v>
      </c>
      <c r="G109" s="19">
        <v>21017735</v>
      </c>
      <c r="H109" s="11"/>
      <c r="I109" s="12"/>
    </row>
    <row r="110" spans="1:9" ht="31.5" outlineLevel="6" x14ac:dyDescent="0.25">
      <c r="A110" s="22" t="s">
        <v>18</v>
      </c>
      <c r="B110" s="23" t="s">
        <v>47</v>
      </c>
      <c r="C110" s="23" t="s">
        <v>76</v>
      </c>
      <c r="D110" s="38" t="s">
        <v>19</v>
      </c>
      <c r="E110" s="18">
        <f>E111</f>
        <v>6655758</v>
      </c>
      <c r="F110" s="18">
        <f t="shared" ref="F110:G110" si="42">F111</f>
        <v>6655758</v>
      </c>
      <c r="G110" s="18">
        <f t="shared" si="42"/>
        <v>6655758</v>
      </c>
      <c r="H110" s="11"/>
      <c r="I110" s="12"/>
    </row>
    <row r="111" spans="1:9" ht="31.5" outlineLevel="7" x14ac:dyDescent="0.25">
      <c r="A111" s="22" t="s">
        <v>20</v>
      </c>
      <c r="B111" s="23" t="s">
        <v>47</v>
      </c>
      <c r="C111" s="23" t="s">
        <v>76</v>
      </c>
      <c r="D111" s="38" t="s">
        <v>21</v>
      </c>
      <c r="E111" s="18">
        <v>6655758</v>
      </c>
      <c r="F111" s="19">
        <v>6655758</v>
      </c>
      <c r="G111" s="19">
        <v>6655758</v>
      </c>
      <c r="H111" s="11"/>
      <c r="I111" s="12"/>
    </row>
    <row r="112" spans="1:9" ht="20.25" customHeight="1" outlineLevel="6" x14ac:dyDescent="0.25">
      <c r="A112" s="22" t="s">
        <v>28</v>
      </c>
      <c r="B112" s="23" t="s">
        <v>47</v>
      </c>
      <c r="C112" s="23" t="s">
        <v>76</v>
      </c>
      <c r="D112" s="38" t="s">
        <v>29</v>
      </c>
      <c r="E112" s="18">
        <f>E113</f>
        <v>36000</v>
      </c>
      <c r="F112" s="18">
        <f>F113</f>
        <v>36000</v>
      </c>
      <c r="G112" s="18">
        <f>G113</f>
        <v>36000</v>
      </c>
      <c r="H112" s="11"/>
      <c r="I112" s="12"/>
    </row>
    <row r="113" spans="1:9" ht="21.75" customHeight="1" outlineLevel="7" x14ac:dyDescent="0.25">
      <c r="A113" s="22" t="s">
        <v>30</v>
      </c>
      <c r="B113" s="23" t="s">
        <v>47</v>
      </c>
      <c r="C113" s="23" t="s">
        <v>76</v>
      </c>
      <c r="D113" s="38" t="s">
        <v>31</v>
      </c>
      <c r="E113" s="18">
        <v>36000</v>
      </c>
      <c r="F113" s="19">
        <v>36000</v>
      </c>
      <c r="G113" s="19">
        <v>36000</v>
      </c>
      <c r="H113" s="11"/>
      <c r="I113" s="12"/>
    </row>
    <row r="114" spans="1:9" ht="19.5" customHeight="1" outlineLevel="5" x14ac:dyDescent="0.25">
      <c r="A114" s="22" t="s">
        <v>79</v>
      </c>
      <c r="B114" s="23" t="s">
        <v>47</v>
      </c>
      <c r="C114" s="23" t="s">
        <v>80</v>
      </c>
      <c r="D114" s="38" t="s">
        <v>1</v>
      </c>
      <c r="E114" s="18">
        <f>E115</f>
        <v>55000</v>
      </c>
      <c r="F114" s="18">
        <f t="shared" ref="F114:G114" si="43">F115</f>
        <v>55000</v>
      </c>
      <c r="G114" s="18">
        <f t="shared" si="43"/>
        <v>55000</v>
      </c>
      <c r="H114" s="11"/>
      <c r="I114" s="12"/>
    </row>
    <row r="115" spans="1:9" ht="23.25" customHeight="1" outlineLevel="6" x14ac:dyDescent="0.25">
      <c r="A115" s="22" t="s">
        <v>28</v>
      </c>
      <c r="B115" s="23" t="s">
        <v>47</v>
      </c>
      <c r="C115" s="23" t="s">
        <v>80</v>
      </c>
      <c r="D115" s="38" t="s">
        <v>29</v>
      </c>
      <c r="E115" s="18">
        <f>E116</f>
        <v>55000</v>
      </c>
      <c r="F115" s="18">
        <f t="shared" ref="F115:G115" si="44">F116</f>
        <v>55000</v>
      </c>
      <c r="G115" s="18">
        <f t="shared" si="44"/>
        <v>55000</v>
      </c>
      <c r="H115" s="11"/>
      <c r="I115" s="12"/>
    </row>
    <row r="116" spans="1:9" ht="24" customHeight="1" outlineLevel="7" x14ac:dyDescent="0.25">
      <c r="A116" s="22" t="s">
        <v>30</v>
      </c>
      <c r="B116" s="23" t="s">
        <v>47</v>
      </c>
      <c r="C116" s="23" t="s">
        <v>80</v>
      </c>
      <c r="D116" s="38" t="s">
        <v>31</v>
      </c>
      <c r="E116" s="18">
        <v>55000</v>
      </c>
      <c r="F116" s="19">
        <v>55000</v>
      </c>
      <c r="G116" s="19">
        <v>55000</v>
      </c>
      <c r="H116" s="11"/>
      <c r="I116" s="12"/>
    </row>
    <row r="117" spans="1:9" ht="36" customHeight="1" outlineLevel="7" x14ac:dyDescent="0.25">
      <c r="A117" s="22" t="s">
        <v>419</v>
      </c>
      <c r="B117" s="23" t="s">
        <v>47</v>
      </c>
      <c r="C117" s="36">
        <v>9999920470</v>
      </c>
      <c r="D117" s="38" t="s">
        <v>1</v>
      </c>
      <c r="E117" s="18">
        <f>E118</f>
        <v>100000</v>
      </c>
      <c r="F117" s="18">
        <f t="shared" ref="F117:G117" si="45">F118</f>
        <v>100000</v>
      </c>
      <c r="G117" s="18">
        <f t="shared" si="45"/>
        <v>100000</v>
      </c>
      <c r="H117" s="11"/>
      <c r="I117" s="12"/>
    </row>
    <row r="118" spans="1:9" ht="24" customHeight="1" outlineLevel="7" x14ac:dyDescent="0.25">
      <c r="A118" s="22" t="s">
        <v>28</v>
      </c>
      <c r="B118" s="23" t="s">
        <v>47</v>
      </c>
      <c r="C118" s="36">
        <v>9999920470</v>
      </c>
      <c r="D118" s="38" t="s">
        <v>29</v>
      </c>
      <c r="E118" s="18">
        <f>E119</f>
        <v>100000</v>
      </c>
      <c r="F118" s="18">
        <f t="shared" ref="F118:G118" si="46">F119</f>
        <v>100000</v>
      </c>
      <c r="G118" s="18">
        <f t="shared" si="46"/>
        <v>100000</v>
      </c>
      <c r="H118" s="11"/>
      <c r="I118" s="12"/>
    </row>
    <row r="119" spans="1:9" ht="24" customHeight="1" outlineLevel="7" x14ac:dyDescent="0.25">
      <c r="A119" s="22" t="s">
        <v>30</v>
      </c>
      <c r="B119" s="23" t="s">
        <v>47</v>
      </c>
      <c r="C119" s="36">
        <v>9999920470</v>
      </c>
      <c r="D119" s="38" t="s">
        <v>31</v>
      </c>
      <c r="E119" s="18">
        <v>100000</v>
      </c>
      <c r="F119" s="19">
        <v>100000</v>
      </c>
      <c r="G119" s="19">
        <v>100000</v>
      </c>
      <c r="H119" s="11"/>
      <c r="I119" s="12"/>
    </row>
    <row r="120" spans="1:9" ht="63" outlineLevel="5" x14ac:dyDescent="0.25">
      <c r="A120" s="22" t="s">
        <v>81</v>
      </c>
      <c r="B120" s="23" t="s">
        <v>47</v>
      </c>
      <c r="C120" s="23" t="s">
        <v>82</v>
      </c>
      <c r="D120" s="38" t="s">
        <v>1</v>
      </c>
      <c r="E120" s="18">
        <f>E121+E123</f>
        <v>7946300</v>
      </c>
      <c r="F120" s="18">
        <f t="shared" ref="F120:G120" si="47">F121+F123</f>
        <v>6999948</v>
      </c>
      <c r="G120" s="18">
        <f t="shared" si="47"/>
        <v>6798388</v>
      </c>
      <c r="H120" s="11"/>
      <c r="I120" s="12"/>
    </row>
    <row r="121" spans="1:9" ht="88.9" customHeight="1" outlineLevel="6" x14ac:dyDescent="0.25">
      <c r="A121" s="22" t="s">
        <v>12</v>
      </c>
      <c r="B121" s="23" t="s">
        <v>47</v>
      </c>
      <c r="C121" s="23" t="s">
        <v>82</v>
      </c>
      <c r="D121" s="38" t="s">
        <v>13</v>
      </c>
      <c r="E121" s="18">
        <f>E122</f>
        <v>6555300</v>
      </c>
      <c r="F121" s="18">
        <f t="shared" ref="F121:G121" si="48">F122</f>
        <v>5608948</v>
      </c>
      <c r="G121" s="18">
        <f t="shared" si="48"/>
        <v>5407388</v>
      </c>
      <c r="H121" s="11"/>
      <c r="I121" s="12"/>
    </row>
    <row r="122" spans="1:9" ht="31.5" outlineLevel="7" x14ac:dyDescent="0.25">
      <c r="A122" s="22" t="s">
        <v>77</v>
      </c>
      <c r="B122" s="23" t="s">
        <v>47</v>
      </c>
      <c r="C122" s="23" t="s">
        <v>82</v>
      </c>
      <c r="D122" s="38" t="s">
        <v>78</v>
      </c>
      <c r="E122" s="18">
        <v>6555300</v>
      </c>
      <c r="F122" s="19">
        <v>5608948</v>
      </c>
      <c r="G122" s="19">
        <v>5407388</v>
      </c>
      <c r="H122" s="11"/>
      <c r="I122" s="12"/>
    </row>
    <row r="123" spans="1:9" ht="31.5" outlineLevel="6" x14ac:dyDescent="0.25">
      <c r="A123" s="22" t="s">
        <v>18</v>
      </c>
      <c r="B123" s="23" t="s">
        <v>47</v>
      </c>
      <c r="C123" s="23" t="s">
        <v>82</v>
      </c>
      <c r="D123" s="38" t="s">
        <v>19</v>
      </c>
      <c r="E123" s="18">
        <f>E124</f>
        <v>1391000</v>
      </c>
      <c r="F123" s="18">
        <f t="shared" ref="F123:G123" si="49">F124</f>
        <v>1391000</v>
      </c>
      <c r="G123" s="18">
        <f t="shared" si="49"/>
        <v>1391000</v>
      </c>
      <c r="H123" s="11"/>
      <c r="I123" s="12"/>
    </row>
    <row r="124" spans="1:9" ht="31.5" outlineLevel="7" x14ac:dyDescent="0.25">
      <c r="A124" s="22" t="s">
        <v>20</v>
      </c>
      <c r="B124" s="23" t="s">
        <v>47</v>
      </c>
      <c r="C124" s="23" t="s">
        <v>82</v>
      </c>
      <c r="D124" s="38" t="s">
        <v>21</v>
      </c>
      <c r="E124" s="18">
        <v>1391000</v>
      </c>
      <c r="F124" s="18">
        <v>1391000</v>
      </c>
      <c r="G124" s="18">
        <v>1391000</v>
      </c>
      <c r="H124" s="11"/>
      <c r="I124" s="12"/>
    </row>
    <row r="125" spans="1:9" ht="67.150000000000006" customHeight="1" outlineLevel="5" x14ac:dyDescent="0.25">
      <c r="A125" s="22" t="s">
        <v>83</v>
      </c>
      <c r="B125" s="23" t="s">
        <v>47</v>
      </c>
      <c r="C125" s="23" t="s">
        <v>84</v>
      </c>
      <c r="D125" s="38" t="s">
        <v>1</v>
      </c>
      <c r="E125" s="18">
        <f>E126+E128</f>
        <v>1221654</v>
      </c>
      <c r="F125" s="18">
        <f t="shared" ref="F125:G125" si="50">F126+F128</f>
        <v>1221654</v>
      </c>
      <c r="G125" s="18">
        <f t="shared" si="50"/>
        <v>1221654</v>
      </c>
      <c r="H125" s="11"/>
      <c r="I125" s="12"/>
    </row>
    <row r="126" spans="1:9" ht="84" customHeight="1" outlineLevel="6" x14ac:dyDescent="0.25">
      <c r="A126" s="22" t="s">
        <v>12</v>
      </c>
      <c r="B126" s="23" t="s">
        <v>47</v>
      </c>
      <c r="C126" s="23" t="s">
        <v>84</v>
      </c>
      <c r="D126" s="38" t="s">
        <v>13</v>
      </c>
      <c r="E126" s="18">
        <f>E127</f>
        <v>1118673</v>
      </c>
      <c r="F126" s="18">
        <f t="shared" ref="F126:G126" si="51">F127</f>
        <v>1118673</v>
      </c>
      <c r="G126" s="18">
        <f t="shared" si="51"/>
        <v>1118673</v>
      </c>
      <c r="H126" s="11"/>
      <c r="I126" s="12"/>
    </row>
    <row r="127" spans="1:9" ht="21.75" customHeight="1" outlineLevel="7" x14ac:dyDescent="0.25">
      <c r="A127" s="22" t="s">
        <v>14</v>
      </c>
      <c r="B127" s="23" t="s">
        <v>47</v>
      </c>
      <c r="C127" s="23" t="s">
        <v>84</v>
      </c>
      <c r="D127" s="38" t="s">
        <v>15</v>
      </c>
      <c r="E127" s="18">
        <v>1118673</v>
      </c>
      <c r="F127" s="19">
        <v>1118673</v>
      </c>
      <c r="G127" s="19">
        <v>1118673</v>
      </c>
      <c r="H127" s="11"/>
      <c r="I127" s="12"/>
    </row>
    <row r="128" spans="1:9" ht="31.5" outlineLevel="6" x14ac:dyDescent="0.25">
      <c r="A128" s="22" t="s">
        <v>18</v>
      </c>
      <c r="B128" s="23" t="s">
        <v>47</v>
      </c>
      <c r="C128" s="23" t="s">
        <v>84</v>
      </c>
      <c r="D128" s="38" t="s">
        <v>19</v>
      </c>
      <c r="E128" s="18">
        <f>E129</f>
        <v>102981</v>
      </c>
      <c r="F128" s="18">
        <f t="shared" ref="F128:G128" si="52">F129</f>
        <v>102981</v>
      </c>
      <c r="G128" s="18">
        <f t="shared" si="52"/>
        <v>102981</v>
      </c>
      <c r="H128" s="11"/>
      <c r="I128" s="12"/>
    </row>
    <row r="129" spans="1:9" ht="31.5" outlineLevel="7" x14ac:dyDescent="0.25">
      <c r="A129" s="22" t="s">
        <v>20</v>
      </c>
      <c r="B129" s="23" t="s">
        <v>47</v>
      </c>
      <c r="C129" s="23" t="s">
        <v>84</v>
      </c>
      <c r="D129" s="38" t="s">
        <v>21</v>
      </c>
      <c r="E129" s="18">
        <v>102981</v>
      </c>
      <c r="F129" s="19">
        <v>102981</v>
      </c>
      <c r="G129" s="19">
        <v>102981</v>
      </c>
      <c r="H129" s="11"/>
      <c r="I129" s="12"/>
    </row>
    <row r="130" spans="1:9" ht="52.9" customHeight="1" outlineLevel="5" x14ac:dyDescent="0.25">
      <c r="A130" s="22" t="s">
        <v>85</v>
      </c>
      <c r="B130" s="23" t="s">
        <v>47</v>
      </c>
      <c r="C130" s="23" t="s">
        <v>86</v>
      </c>
      <c r="D130" s="38" t="s">
        <v>1</v>
      </c>
      <c r="E130" s="18">
        <f>E131</f>
        <v>1495939</v>
      </c>
      <c r="F130" s="18">
        <f t="shared" ref="F130:G130" si="53">F131</f>
        <v>1552781</v>
      </c>
      <c r="G130" s="18">
        <f t="shared" si="53"/>
        <v>1611897</v>
      </c>
      <c r="H130" s="11"/>
      <c r="I130" s="12"/>
    </row>
    <row r="131" spans="1:9" ht="81.599999999999994" customHeight="1" outlineLevel="6" x14ac:dyDescent="0.25">
      <c r="A131" s="22" t="s">
        <v>12</v>
      </c>
      <c r="B131" s="23" t="s">
        <v>47</v>
      </c>
      <c r="C131" s="23" t="s">
        <v>86</v>
      </c>
      <c r="D131" s="38" t="s">
        <v>13</v>
      </c>
      <c r="E131" s="18">
        <f>E132</f>
        <v>1495939</v>
      </c>
      <c r="F131" s="18">
        <f t="shared" ref="F131:G131" si="54">F132</f>
        <v>1552781</v>
      </c>
      <c r="G131" s="18">
        <f t="shared" si="54"/>
        <v>1611897</v>
      </c>
      <c r="H131" s="11"/>
      <c r="I131" s="12"/>
    </row>
    <row r="132" spans="1:9" ht="34.15" customHeight="1" outlineLevel="7" x14ac:dyDescent="0.25">
      <c r="A132" s="22" t="s">
        <v>14</v>
      </c>
      <c r="B132" s="23" t="s">
        <v>47</v>
      </c>
      <c r="C132" s="23" t="s">
        <v>86</v>
      </c>
      <c r="D132" s="38" t="s">
        <v>15</v>
      </c>
      <c r="E132" s="18">
        <v>1495939</v>
      </c>
      <c r="F132" s="19">
        <v>1552781</v>
      </c>
      <c r="G132" s="19">
        <v>1611897</v>
      </c>
      <c r="H132" s="11"/>
      <c r="I132" s="12"/>
    </row>
    <row r="133" spans="1:9" ht="47.25" outlineLevel="5" x14ac:dyDescent="0.25">
      <c r="A133" s="22" t="s">
        <v>87</v>
      </c>
      <c r="B133" s="23" t="s">
        <v>47</v>
      </c>
      <c r="C133" s="23" t="s">
        <v>88</v>
      </c>
      <c r="D133" s="38" t="s">
        <v>1</v>
      </c>
      <c r="E133" s="18">
        <f>E134</f>
        <v>938923</v>
      </c>
      <c r="F133" s="18">
        <f t="shared" ref="F133:G133" si="55">F134</f>
        <v>974937</v>
      </c>
      <c r="G133" s="18">
        <f t="shared" si="55"/>
        <v>1012392</v>
      </c>
      <c r="H133" s="11"/>
      <c r="I133" s="12"/>
    </row>
    <row r="134" spans="1:9" ht="78.75" outlineLevel="6" x14ac:dyDescent="0.25">
      <c r="A134" s="22" t="s">
        <v>12</v>
      </c>
      <c r="B134" s="23" t="s">
        <v>47</v>
      </c>
      <c r="C134" s="23" t="s">
        <v>88</v>
      </c>
      <c r="D134" s="38" t="s">
        <v>13</v>
      </c>
      <c r="E134" s="18">
        <f>E135</f>
        <v>938923</v>
      </c>
      <c r="F134" s="18">
        <f>F135</f>
        <v>974937</v>
      </c>
      <c r="G134" s="18">
        <f>G135</f>
        <v>1012392</v>
      </c>
      <c r="H134" s="11"/>
      <c r="I134" s="12"/>
    </row>
    <row r="135" spans="1:9" ht="39" customHeight="1" outlineLevel="7" x14ac:dyDescent="0.25">
      <c r="A135" s="22" t="s">
        <v>14</v>
      </c>
      <c r="B135" s="23" t="s">
        <v>47</v>
      </c>
      <c r="C135" s="23" t="s">
        <v>88</v>
      </c>
      <c r="D135" s="38" t="s">
        <v>15</v>
      </c>
      <c r="E135" s="18">
        <v>938923</v>
      </c>
      <c r="F135" s="19">
        <v>974937</v>
      </c>
      <c r="G135" s="19">
        <v>1012392</v>
      </c>
      <c r="H135" s="11"/>
      <c r="I135" s="12"/>
    </row>
    <row r="136" spans="1:9" ht="63" outlineLevel="5" x14ac:dyDescent="0.25">
      <c r="A136" s="22" t="s">
        <v>89</v>
      </c>
      <c r="B136" s="23" t="s">
        <v>47</v>
      </c>
      <c r="C136" s="23" t="s">
        <v>90</v>
      </c>
      <c r="D136" s="38" t="s">
        <v>1</v>
      </c>
      <c r="E136" s="18">
        <f>E137+E139</f>
        <v>984121</v>
      </c>
      <c r="F136" s="18">
        <f t="shared" ref="F136:G136" si="56">F137+F139</f>
        <v>1020886</v>
      </c>
      <c r="G136" s="18">
        <f t="shared" si="56"/>
        <v>1059122</v>
      </c>
      <c r="H136" s="11"/>
      <c r="I136" s="12"/>
    </row>
    <row r="137" spans="1:9" ht="78.75" outlineLevel="6" x14ac:dyDescent="0.25">
      <c r="A137" s="22" t="s">
        <v>12</v>
      </c>
      <c r="B137" s="23" t="s">
        <v>47</v>
      </c>
      <c r="C137" s="23" t="s">
        <v>90</v>
      </c>
      <c r="D137" s="38" t="s">
        <v>13</v>
      </c>
      <c r="E137" s="18">
        <f>E138</f>
        <v>863595</v>
      </c>
      <c r="F137" s="18">
        <f t="shared" ref="F137:G137" si="57">F138</f>
        <v>900360</v>
      </c>
      <c r="G137" s="18">
        <f t="shared" si="57"/>
        <v>938596</v>
      </c>
      <c r="H137" s="11"/>
      <c r="I137" s="12"/>
    </row>
    <row r="138" spans="1:9" ht="36" customHeight="1" outlineLevel="7" x14ac:dyDescent="0.25">
      <c r="A138" s="22" t="s">
        <v>14</v>
      </c>
      <c r="B138" s="23" t="s">
        <v>47</v>
      </c>
      <c r="C138" s="23" t="s">
        <v>90</v>
      </c>
      <c r="D138" s="38" t="s">
        <v>15</v>
      </c>
      <c r="E138" s="18">
        <v>863595</v>
      </c>
      <c r="F138" s="19">
        <v>900360</v>
      </c>
      <c r="G138" s="19">
        <v>938596</v>
      </c>
      <c r="H138" s="11"/>
      <c r="I138" s="12"/>
    </row>
    <row r="139" spans="1:9" ht="31.5" outlineLevel="6" x14ac:dyDescent="0.25">
      <c r="A139" s="22" t="s">
        <v>18</v>
      </c>
      <c r="B139" s="23" t="s">
        <v>47</v>
      </c>
      <c r="C139" s="23" t="s">
        <v>90</v>
      </c>
      <c r="D139" s="38" t="s">
        <v>19</v>
      </c>
      <c r="E139" s="18">
        <f>E140</f>
        <v>120526</v>
      </c>
      <c r="F139" s="18">
        <f t="shared" ref="F139:G139" si="58">F140</f>
        <v>120526</v>
      </c>
      <c r="G139" s="18">
        <f t="shared" si="58"/>
        <v>120526</v>
      </c>
      <c r="H139" s="11"/>
      <c r="I139" s="12"/>
    </row>
    <row r="140" spans="1:9" ht="31.5" outlineLevel="7" x14ac:dyDescent="0.25">
      <c r="A140" s="22" t="s">
        <v>20</v>
      </c>
      <c r="B140" s="23" t="s">
        <v>47</v>
      </c>
      <c r="C140" s="23" t="s">
        <v>90</v>
      </c>
      <c r="D140" s="38" t="s">
        <v>21</v>
      </c>
      <c r="E140" s="18">
        <v>120526</v>
      </c>
      <c r="F140" s="19">
        <v>120526</v>
      </c>
      <c r="G140" s="19">
        <v>120526</v>
      </c>
      <c r="H140" s="11"/>
      <c r="I140" s="12"/>
    </row>
    <row r="141" spans="1:9" ht="63" outlineLevel="5" x14ac:dyDescent="0.25">
      <c r="A141" s="22" t="s">
        <v>91</v>
      </c>
      <c r="B141" s="23" t="s">
        <v>47</v>
      </c>
      <c r="C141" s="23" t="s">
        <v>92</v>
      </c>
      <c r="D141" s="38" t="s">
        <v>1</v>
      </c>
      <c r="E141" s="18">
        <f>E142</f>
        <v>265185</v>
      </c>
      <c r="F141" s="18">
        <f t="shared" ref="F141:G141" si="59">F142</f>
        <v>265185</v>
      </c>
      <c r="G141" s="18">
        <f t="shared" si="59"/>
        <v>265185</v>
      </c>
      <c r="H141" s="11"/>
      <c r="I141" s="12"/>
    </row>
    <row r="142" spans="1:9" ht="84.6" customHeight="1" outlineLevel="6" x14ac:dyDescent="0.25">
      <c r="A142" s="22" t="s">
        <v>12</v>
      </c>
      <c r="B142" s="23" t="s">
        <v>47</v>
      </c>
      <c r="C142" s="23" t="s">
        <v>92</v>
      </c>
      <c r="D142" s="38" t="s">
        <v>13</v>
      </c>
      <c r="E142" s="18">
        <f>E143</f>
        <v>265185</v>
      </c>
      <c r="F142" s="18">
        <f t="shared" ref="F142:G142" si="60">F143</f>
        <v>265185</v>
      </c>
      <c r="G142" s="18">
        <f t="shared" si="60"/>
        <v>265185</v>
      </c>
      <c r="H142" s="11"/>
      <c r="I142" s="12"/>
    </row>
    <row r="143" spans="1:9" ht="22.5" customHeight="1" outlineLevel="7" x14ac:dyDescent="0.25">
      <c r="A143" s="22" t="s">
        <v>359</v>
      </c>
      <c r="B143" s="23" t="s">
        <v>47</v>
      </c>
      <c r="C143" s="23" t="s">
        <v>92</v>
      </c>
      <c r="D143" s="38" t="s">
        <v>15</v>
      </c>
      <c r="E143" s="18">
        <v>265185</v>
      </c>
      <c r="F143" s="19">
        <v>265185</v>
      </c>
      <c r="G143" s="19">
        <v>265185</v>
      </c>
      <c r="H143" s="11"/>
      <c r="I143" s="12"/>
    </row>
    <row r="144" spans="1:9" ht="20.25" customHeight="1" outlineLevel="1" x14ac:dyDescent="0.25">
      <c r="A144" s="22" t="s">
        <v>93</v>
      </c>
      <c r="B144" s="23" t="s">
        <v>94</v>
      </c>
      <c r="C144" s="23" t="s">
        <v>0</v>
      </c>
      <c r="D144" s="38" t="s">
        <v>1</v>
      </c>
      <c r="E144" s="18">
        <f>E145</f>
        <v>830194</v>
      </c>
      <c r="F144" s="18">
        <f t="shared" ref="F144:G144" si="61">F145</f>
        <v>858180</v>
      </c>
      <c r="G144" s="18">
        <f t="shared" si="61"/>
        <v>888424</v>
      </c>
      <c r="H144" s="11"/>
      <c r="I144" s="12"/>
    </row>
    <row r="145" spans="1:9" ht="21.75" customHeight="1" outlineLevel="2" x14ac:dyDescent="0.25">
      <c r="A145" s="22" t="s">
        <v>95</v>
      </c>
      <c r="B145" s="23" t="s">
        <v>96</v>
      </c>
      <c r="C145" s="23" t="s">
        <v>0</v>
      </c>
      <c r="D145" s="38" t="s">
        <v>1</v>
      </c>
      <c r="E145" s="18">
        <f>E146</f>
        <v>830194</v>
      </c>
      <c r="F145" s="18">
        <f t="shared" ref="F145:G145" si="62">F146</f>
        <v>858180</v>
      </c>
      <c r="G145" s="18">
        <f t="shared" si="62"/>
        <v>888424</v>
      </c>
      <c r="H145" s="11"/>
      <c r="I145" s="12"/>
    </row>
    <row r="146" spans="1:9" ht="21.75" customHeight="1" outlineLevel="3" x14ac:dyDescent="0.25">
      <c r="A146" s="22" t="s">
        <v>6</v>
      </c>
      <c r="B146" s="23" t="s">
        <v>96</v>
      </c>
      <c r="C146" s="23" t="s">
        <v>7</v>
      </c>
      <c r="D146" s="38" t="s">
        <v>1</v>
      </c>
      <c r="E146" s="18">
        <f>E147</f>
        <v>830194</v>
      </c>
      <c r="F146" s="18">
        <f t="shared" ref="F146:G146" si="63">F147</f>
        <v>858180</v>
      </c>
      <c r="G146" s="18">
        <f t="shared" si="63"/>
        <v>888424</v>
      </c>
      <c r="H146" s="11"/>
      <c r="I146" s="12"/>
    </row>
    <row r="147" spans="1:9" ht="31.5" outlineLevel="4" x14ac:dyDescent="0.25">
      <c r="A147" s="22" t="s">
        <v>8</v>
      </c>
      <c r="B147" s="23" t="s">
        <v>96</v>
      </c>
      <c r="C147" s="23" t="s">
        <v>9</v>
      </c>
      <c r="D147" s="38" t="s">
        <v>1</v>
      </c>
      <c r="E147" s="18">
        <f>E148</f>
        <v>830194</v>
      </c>
      <c r="F147" s="18">
        <f t="shared" ref="F147:G147" si="64">F148</f>
        <v>858180</v>
      </c>
      <c r="G147" s="18">
        <f t="shared" si="64"/>
        <v>888424</v>
      </c>
      <c r="H147" s="11"/>
      <c r="I147" s="12"/>
    </row>
    <row r="148" spans="1:9" ht="47.25" outlineLevel="5" x14ac:dyDescent="0.25">
      <c r="A148" s="22" t="s">
        <v>97</v>
      </c>
      <c r="B148" s="23" t="s">
        <v>96</v>
      </c>
      <c r="C148" s="23" t="s">
        <v>98</v>
      </c>
      <c r="D148" s="38" t="s">
        <v>1</v>
      </c>
      <c r="E148" s="18">
        <f>E149+E151</f>
        <v>830194</v>
      </c>
      <c r="F148" s="18">
        <f t="shared" ref="F148:G148" si="65">F149+F151</f>
        <v>858180</v>
      </c>
      <c r="G148" s="18">
        <f t="shared" si="65"/>
        <v>888424</v>
      </c>
      <c r="H148" s="11"/>
      <c r="I148" s="12"/>
    </row>
    <row r="149" spans="1:9" ht="78.75" outlineLevel="6" x14ac:dyDescent="0.25">
      <c r="A149" s="22" t="s">
        <v>12</v>
      </c>
      <c r="B149" s="23" t="s">
        <v>96</v>
      </c>
      <c r="C149" s="23" t="s">
        <v>98</v>
      </c>
      <c r="D149" s="38" t="s">
        <v>13</v>
      </c>
      <c r="E149" s="18">
        <f>E150</f>
        <v>775207</v>
      </c>
      <c r="F149" s="18">
        <f t="shared" ref="F149:G149" si="66">F150</f>
        <v>803193</v>
      </c>
      <c r="G149" s="18">
        <f t="shared" si="66"/>
        <v>833437</v>
      </c>
      <c r="H149" s="11"/>
      <c r="I149" s="12"/>
    </row>
    <row r="150" spans="1:9" ht="34.15" customHeight="1" outlineLevel="7" x14ac:dyDescent="0.25">
      <c r="A150" s="22" t="s">
        <v>14</v>
      </c>
      <c r="B150" s="23" t="s">
        <v>96</v>
      </c>
      <c r="C150" s="23" t="s">
        <v>98</v>
      </c>
      <c r="D150" s="38" t="s">
        <v>15</v>
      </c>
      <c r="E150" s="18">
        <v>775207</v>
      </c>
      <c r="F150" s="19">
        <v>803193</v>
      </c>
      <c r="G150" s="19">
        <v>833437</v>
      </c>
      <c r="H150" s="11"/>
      <c r="I150" s="12"/>
    </row>
    <row r="151" spans="1:9" ht="31.5" outlineLevel="6" x14ac:dyDescent="0.25">
      <c r="A151" s="22" t="s">
        <v>18</v>
      </c>
      <c r="B151" s="23" t="s">
        <v>96</v>
      </c>
      <c r="C151" s="23" t="s">
        <v>98</v>
      </c>
      <c r="D151" s="38" t="s">
        <v>19</v>
      </c>
      <c r="E151" s="18">
        <f>E152</f>
        <v>54987</v>
      </c>
      <c r="F151" s="18">
        <f t="shared" ref="F151:G151" si="67">F152</f>
        <v>54987</v>
      </c>
      <c r="G151" s="18">
        <f t="shared" si="67"/>
        <v>54987</v>
      </c>
      <c r="H151" s="11"/>
      <c r="I151" s="12"/>
    </row>
    <row r="152" spans="1:9" ht="31.5" outlineLevel="7" x14ac:dyDescent="0.25">
      <c r="A152" s="22" t="s">
        <v>20</v>
      </c>
      <c r="B152" s="23" t="s">
        <v>96</v>
      </c>
      <c r="C152" s="23" t="s">
        <v>98</v>
      </c>
      <c r="D152" s="38" t="s">
        <v>21</v>
      </c>
      <c r="E152" s="18">
        <v>54987</v>
      </c>
      <c r="F152" s="19">
        <v>54987</v>
      </c>
      <c r="G152" s="19">
        <v>54987</v>
      </c>
      <c r="H152" s="11"/>
      <c r="I152" s="12"/>
    </row>
    <row r="153" spans="1:9" ht="31.5" outlineLevel="1" x14ac:dyDescent="0.25">
      <c r="A153" s="22" t="s">
        <v>99</v>
      </c>
      <c r="B153" s="23" t="s">
        <v>100</v>
      </c>
      <c r="C153" s="23" t="s">
        <v>0</v>
      </c>
      <c r="D153" s="38" t="s">
        <v>1</v>
      </c>
      <c r="E153" s="18">
        <f t="shared" ref="E153:E158" si="68">E154</f>
        <v>1000000</v>
      </c>
      <c r="F153" s="18">
        <f t="shared" ref="F153:G154" si="69">F154</f>
        <v>1000000</v>
      </c>
      <c r="G153" s="18">
        <f t="shared" si="69"/>
        <v>1000000</v>
      </c>
      <c r="H153" s="11"/>
      <c r="I153" s="12"/>
    </row>
    <row r="154" spans="1:9" ht="47.25" outlineLevel="2" x14ac:dyDescent="0.25">
      <c r="A154" s="22" t="s">
        <v>101</v>
      </c>
      <c r="B154" s="23" t="s">
        <v>102</v>
      </c>
      <c r="C154" s="23" t="s">
        <v>0</v>
      </c>
      <c r="D154" s="38" t="s">
        <v>1</v>
      </c>
      <c r="E154" s="18">
        <f t="shared" si="68"/>
        <v>1000000</v>
      </c>
      <c r="F154" s="18">
        <f t="shared" si="69"/>
        <v>1000000</v>
      </c>
      <c r="G154" s="18">
        <f t="shared" si="69"/>
        <v>1000000</v>
      </c>
      <c r="H154" s="11"/>
      <c r="I154" s="12"/>
    </row>
    <row r="155" spans="1:9" ht="63" outlineLevel="3" x14ac:dyDescent="0.25">
      <c r="A155" s="22" t="s">
        <v>471</v>
      </c>
      <c r="B155" s="23" t="s">
        <v>102</v>
      </c>
      <c r="C155" s="23" t="s">
        <v>103</v>
      </c>
      <c r="D155" s="38" t="s">
        <v>1</v>
      </c>
      <c r="E155" s="18">
        <f t="shared" si="68"/>
        <v>1000000</v>
      </c>
      <c r="F155" s="18">
        <f t="shared" ref="F155:G155" si="70">F156</f>
        <v>1000000</v>
      </c>
      <c r="G155" s="18">
        <f t="shared" si="70"/>
        <v>1000000</v>
      </c>
      <c r="H155" s="11"/>
      <c r="I155" s="12"/>
    </row>
    <row r="156" spans="1:9" ht="33" customHeight="1" outlineLevel="4" x14ac:dyDescent="0.25">
      <c r="A156" s="22" t="s">
        <v>104</v>
      </c>
      <c r="B156" s="23" t="s">
        <v>102</v>
      </c>
      <c r="C156" s="23" t="s">
        <v>105</v>
      </c>
      <c r="D156" s="38" t="s">
        <v>1</v>
      </c>
      <c r="E156" s="18">
        <f t="shared" si="68"/>
        <v>1000000</v>
      </c>
      <c r="F156" s="18">
        <f t="shared" ref="F156:G156" si="71">F157</f>
        <v>1000000</v>
      </c>
      <c r="G156" s="18">
        <f t="shared" si="71"/>
        <v>1000000</v>
      </c>
      <c r="H156" s="11"/>
      <c r="I156" s="12"/>
    </row>
    <row r="157" spans="1:9" ht="110.25" outlineLevel="5" x14ac:dyDescent="0.25">
      <c r="A157" s="22" t="s">
        <v>106</v>
      </c>
      <c r="B157" s="23" t="s">
        <v>102</v>
      </c>
      <c r="C157" s="23" t="s">
        <v>107</v>
      </c>
      <c r="D157" s="38" t="s">
        <v>1</v>
      </c>
      <c r="E157" s="18">
        <f t="shared" si="68"/>
        <v>1000000</v>
      </c>
      <c r="F157" s="18">
        <f t="shared" ref="F157:G157" si="72">F158</f>
        <v>1000000</v>
      </c>
      <c r="G157" s="18">
        <f t="shared" si="72"/>
        <v>1000000</v>
      </c>
      <c r="H157" s="11"/>
      <c r="I157" s="12"/>
    </row>
    <row r="158" spans="1:9" ht="31.5" outlineLevel="6" x14ac:dyDescent="0.25">
      <c r="A158" s="22" t="s">
        <v>18</v>
      </c>
      <c r="B158" s="23" t="s">
        <v>102</v>
      </c>
      <c r="C158" s="23" t="s">
        <v>107</v>
      </c>
      <c r="D158" s="38" t="s">
        <v>19</v>
      </c>
      <c r="E158" s="18">
        <f t="shared" si="68"/>
        <v>1000000</v>
      </c>
      <c r="F158" s="18">
        <f t="shared" ref="F158:G158" si="73">F159</f>
        <v>1000000</v>
      </c>
      <c r="G158" s="18">
        <f t="shared" si="73"/>
        <v>1000000</v>
      </c>
      <c r="H158" s="11"/>
      <c r="I158" s="12"/>
    </row>
    <row r="159" spans="1:9" ht="31.5" outlineLevel="7" x14ac:dyDescent="0.25">
      <c r="A159" s="22" t="s">
        <v>20</v>
      </c>
      <c r="B159" s="23" t="s">
        <v>102</v>
      </c>
      <c r="C159" s="23" t="s">
        <v>107</v>
      </c>
      <c r="D159" s="38" t="s">
        <v>21</v>
      </c>
      <c r="E159" s="18">
        <v>1000000</v>
      </c>
      <c r="F159" s="19">
        <v>1000000</v>
      </c>
      <c r="G159" s="19">
        <v>1000000</v>
      </c>
      <c r="H159" s="11"/>
      <c r="I159" s="12"/>
    </row>
    <row r="160" spans="1:9" ht="18.75" customHeight="1" outlineLevel="1" x14ac:dyDescent="0.25">
      <c r="A160" s="22" t="s">
        <v>108</v>
      </c>
      <c r="B160" s="23" t="s">
        <v>109</v>
      </c>
      <c r="C160" s="23" t="s">
        <v>0</v>
      </c>
      <c r="D160" s="38" t="s">
        <v>1</v>
      </c>
      <c r="E160" s="18">
        <f>E161+E167+E173</f>
        <v>36317839.729999997</v>
      </c>
      <c r="F160" s="18">
        <f t="shared" ref="F160:G160" si="74">F161+F167+F173</f>
        <v>22593069.73</v>
      </c>
      <c r="G160" s="18">
        <f t="shared" si="74"/>
        <v>22593069.73</v>
      </c>
      <c r="H160" s="11"/>
      <c r="I160" s="12"/>
    </row>
    <row r="161" spans="1:9" ht="22.5" customHeight="1" outlineLevel="2" x14ac:dyDescent="0.25">
      <c r="A161" s="22" t="s">
        <v>110</v>
      </c>
      <c r="B161" s="23" t="s">
        <v>111</v>
      </c>
      <c r="C161" s="23" t="s">
        <v>0</v>
      </c>
      <c r="D161" s="38" t="s">
        <v>1</v>
      </c>
      <c r="E161" s="18">
        <f>E162</f>
        <v>164032.65</v>
      </c>
      <c r="F161" s="18">
        <f t="shared" ref="F161:G161" si="75">F162</f>
        <v>164032.65</v>
      </c>
      <c r="G161" s="18">
        <f t="shared" si="75"/>
        <v>164032.65</v>
      </c>
      <c r="H161" s="11"/>
      <c r="I161" s="12"/>
    </row>
    <row r="162" spans="1:9" ht="22.5" customHeight="1" outlineLevel="3" x14ac:dyDescent="0.25">
      <c r="A162" s="22" t="s">
        <v>6</v>
      </c>
      <c r="B162" s="23" t="s">
        <v>111</v>
      </c>
      <c r="C162" s="23" t="s">
        <v>7</v>
      </c>
      <c r="D162" s="38" t="s">
        <v>1</v>
      </c>
      <c r="E162" s="18">
        <f>E163</f>
        <v>164032.65</v>
      </c>
      <c r="F162" s="18">
        <f t="shared" ref="F162:G162" si="76">F163</f>
        <v>164032.65</v>
      </c>
      <c r="G162" s="18">
        <f t="shared" si="76"/>
        <v>164032.65</v>
      </c>
      <c r="H162" s="11"/>
      <c r="I162" s="12"/>
    </row>
    <row r="163" spans="1:9" ht="31.5" outlineLevel="4" x14ac:dyDescent="0.25">
      <c r="A163" s="22" t="s">
        <v>8</v>
      </c>
      <c r="B163" s="23" t="s">
        <v>111</v>
      </c>
      <c r="C163" s="23" t="s">
        <v>9</v>
      </c>
      <c r="D163" s="38" t="s">
        <v>1</v>
      </c>
      <c r="E163" s="18">
        <f>E164</f>
        <v>164032.65</v>
      </c>
      <c r="F163" s="18">
        <f t="shared" ref="F163:G163" si="77">F164</f>
        <v>164032.65</v>
      </c>
      <c r="G163" s="18">
        <f t="shared" si="77"/>
        <v>164032.65</v>
      </c>
      <c r="H163" s="11"/>
      <c r="I163" s="12"/>
    </row>
    <row r="164" spans="1:9" ht="47.25" outlineLevel="5" x14ac:dyDescent="0.25">
      <c r="A164" s="22" t="s">
        <v>112</v>
      </c>
      <c r="B164" s="23" t="s">
        <v>111</v>
      </c>
      <c r="C164" s="23" t="s">
        <v>113</v>
      </c>
      <c r="D164" s="38" t="s">
        <v>1</v>
      </c>
      <c r="E164" s="18">
        <f>E165</f>
        <v>164032.65</v>
      </c>
      <c r="F164" s="18">
        <f t="shared" ref="F164:G164" si="78">F165</f>
        <v>164032.65</v>
      </c>
      <c r="G164" s="18">
        <f t="shared" si="78"/>
        <v>164032.65</v>
      </c>
      <c r="H164" s="11"/>
      <c r="I164" s="12"/>
    </row>
    <row r="165" spans="1:9" ht="31.5" outlineLevel="6" x14ac:dyDescent="0.25">
      <c r="A165" s="22" t="s">
        <v>18</v>
      </c>
      <c r="B165" s="23" t="s">
        <v>111</v>
      </c>
      <c r="C165" s="23" t="s">
        <v>113</v>
      </c>
      <c r="D165" s="38" t="s">
        <v>19</v>
      </c>
      <c r="E165" s="18">
        <f>E166</f>
        <v>164032.65</v>
      </c>
      <c r="F165" s="18">
        <f t="shared" ref="F165:G165" si="79">F166</f>
        <v>164032.65</v>
      </c>
      <c r="G165" s="18">
        <f t="shared" si="79"/>
        <v>164032.65</v>
      </c>
      <c r="H165" s="11"/>
      <c r="I165" s="12"/>
    </row>
    <row r="166" spans="1:9" ht="31.5" outlineLevel="7" x14ac:dyDescent="0.25">
      <c r="A166" s="22" t="s">
        <v>20</v>
      </c>
      <c r="B166" s="23" t="s">
        <v>111</v>
      </c>
      <c r="C166" s="23" t="s">
        <v>113</v>
      </c>
      <c r="D166" s="38" t="s">
        <v>21</v>
      </c>
      <c r="E166" s="18">
        <v>164032.65</v>
      </c>
      <c r="F166" s="19">
        <v>164032.65</v>
      </c>
      <c r="G166" s="19">
        <v>164032.65</v>
      </c>
      <c r="H166" s="11"/>
      <c r="I166" s="12"/>
    </row>
    <row r="167" spans="1:9" ht="15.75" outlineLevel="2" x14ac:dyDescent="0.25">
      <c r="A167" s="22" t="s">
        <v>114</v>
      </c>
      <c r="B167" s="23" t="s">
        <v>115</v>
      </c>
      <c r="C167" s="23" t="s">
        <v>0</v>
      </c>
      <c r="D167" s="38" t="s">
        <v>1</v>
      </c>
      <c r="E167" s="18">
        <f>E168</f>
        <v>3387.08</v>
      </c>
      <c r="F167" s="18">
        <f t="shared" ref="F167:G167" si="80">F168</f>
        <v>3387.08</v>
      </c>
      <c r="G167" s="18">
        <f t="shared" si="80"/>
        <v>3387.08</v>
      </c>
      <c r="H167" s="11"/>
      <c r="I167" s="12"/>
    </row>
    <row r="168" spans="1:9" ht="15.75" outlineLevel="3" x14ac:dyDescent="0.25">
      <c r="A168" s="22" t="s">
        <v>6</v>
      </c>
      <c r="B168" s="23" t="s">
        <v>115</v>
      </c>
      <c r="C168" s="23" t="s">
        <v>7</v>
      </c>
      <c r="D168" s="38" t="s">
        <v>1</v>
      </c>
      <c r="E168" s="18">
        <f>E169</f>
        <v>3387.08</v>
      </c>
      <c r="F168" s="18">
        <f t="shared" ref="F168:G168" si="81">F169</f>
        <v>3387.08</v>
      </c>
      <c r="G168" s="18">
        <f t="shared" si="81"/>
        <v>3387.08</v>
      </c>
      <c r="H168" s="11"/>
      <c r="I168" s="12"/>
    </row>
    <row r="169" spans="1:9" ht="31.5" outlineLevel="4" x14ac:dyDescent="0.25">
      <c r="A169" s="22" t="s">
        <v>8</v>
      </c>
      <c r="B169" s="23" t="s">
        <v>115</v>
      </c>
      <c r="C169" s="23" t="s">
        <v>9</v>
      </c>
      <c r="D169" s="38" t="s">
        <v>1</v>
      </c>
      <c r="E169" s="18">
        <f>E170</f>
        <v>3387.08</v>
      </c>
      <c r="F169" s="18">
        <f t="shared" ref="F169:G169" si="82">F170</f>
        <v>3387.08</v>
      </c>
      <c r="G169" s="18">
        <f t="shared" si="82"/>
        <v>3387.08</v>
      </c>
      <c r="H169" s="11"/>
      <c r="I169" s="12"/>
    </row>
    <row r="170" spans="1:9" ht="110.25" outlineLevel="5" x14ac:dyDescent="0.25">
      <c r="A170" s="22" t="s">
        <v>404</v>
      </c>
      <c r="B170" s="23" t="s">
        <v>115</v>
      </c>
      <c r="C170" s="23" t="s">
        <v>116</v>
      </c>
      <c r="D170" s="38" t="s">
        <v>1</v>
      </c>
      <c r="E170" s="18">
        <f>E171</f>
        <v>3387.08</v>
      </c>
      <c r="F170" s="18">
        <f t="shared" ref="F170:G170" si="83">F171</f>
        <v>3387.08</v>
      </c>
      <c r="G170" s="18">
        <f t="shared" si="83"/>
        <v>3387.08</v>
      </c>
      <c r="H170" s="11"/>
      <c r="I170" s="12"/>
    </row>
    <row r="171" spans="1:9" ht="31.5" outlineLevel="6" x14ac:dyDescent="0.25">
      <c r="A171" s="22" t="s">
        <v>18</v>
      </c>
      <c r="B171" s="23" t="s">
        <v>115</v>
      </c>
      <c r="C171" s="23" t="s">
        <v>116</v>
      </c>
      <c r="D171" s="38" t="s">
        <v>19</v>
      </c>
      <c r="E171" s="18">
        <f>E172</f>
        <v>3387.08</v>
      </c>
      <c r="F171" s="18">
        <f>F172</f>
        <v>3387.08</v>
      </c>
      <c r="G171" s="18">
        <f>G172</f>
        <v>3387.08</v>
      </c>
      <c r="H171" s="11"/>
      <c r="I171" s="12"/>
    </row>
    <row r="172" spans="1:9" ht="31.5" outlineLevel="7" x14ac:dyDescent="0.25">
      <c r="A172" s="22" t="s">
        <v>20</v>
      </c>
      <c r="B172" s="23" t="s">
        <v>115</v>
      </c>
      <c r="C172" s="23" t="s">
        <v>116</v>
      </c>
      <c r="D172" s="38" t="s">
        <v>21</v>
      </c>
      <c r="E172" s="18">
        <v>3387.08</v>
      </c>
      <c r="F172" s="19">
        <v>3387.08</v>
      </c>
      <c r="G172" s="19">
        <v>3387.08</v>
      </c>
      <c r="H172" s="11"/>
      <c r="I172" s="12"/>
    </row>
    <row r="173" spans="1:9" ht="15.75" outlineLevel="2" x14ac:dyDescent="0.25">
      <c r="A173" s="22" t="s">
        <v>117</v>
      </c>
      <c r="B173" s="23" t="s">
        <v>118</v>
      </c>
      <c r="C173" s="23" t="s">
        <v>0</v>
      </c>
      <c r="D173" s="38" t="s">
        <v>1</v>
      </c>
      <c r="E173" s="18">
        <f>E174+E241</f>
        <v>36150420</v>
      </c>
      <c r="F173" s="18">
        <f>F174+F241</f>
        <v>22425650</v>
      </c>
      <c r="G173" s="18">
        <f>G174+G241</f>
        <v>22425650</v>
      </c>
      <c r="H173" s="11"/>
      <c r="I173" s="12"/>
    </row>
    <row r="174" spans="1:9" ht="74.45" customHeight="1" outlineLevel="3" x14ac:dyDescent="0.25">
      <c r="A174" s="22" t="s">
        <v>119</v>
      </c>
      <c r="B174" s="23" t="s">
        <v>118</v>
      </c>
      <c r="C174" s="23" t="s">
        <v>120</v>
      </c>
      <c r="D174" s="38" t="s">
        <v>1</v>
      </c>
      <c r="E174" s="18">
        <f>E175+E197+E228</f>
        <v>36150420</v>
      </c>
      <c r="F174" s="18">
        <f>F175+F197+F228</f>
        <v>22425650</v>
      </c>
      <c r="G174" s="18">
        <f>G175+G197+G228</f>
        <v>0</v>
      </c>
      <c r="H174" s="11"/>
      <c r="I174" s="12"/>
    </row>
    <row r="175" spans="1:9" ht="63" outlineLevel="4" x14ac:dyDescent="0.25">
      <c r="A175" s="22" t="s">
        <v>121</v>
      </c>
      <c r="B175" s="23" t="s">
        <v>118</v>
      </c>
      <c r="C175" s="23" t="s">
        <v>122</v>
      </c>
      <c r="D175" s="38" t="s">
        <v>1</v>
      </c>
      <c r="E175" s="18">
        <f>E176+E179+E182+E185+E188+E191+E194</f>
        <v>13995598</v>
      </c>
      <c r="F175" s="18">
        <f t="shared" ref="F175:G175" si="84">F176+F179+F182+F185+F188+F191+F194</f>
        <v>16413320</v>
      </c>
      <c r="G175" s="18">
        <f t="shared" si="84"/>
        <v>0</v>
      </c>
      <c r="H175" s="11"/>
      <c r="I175" s="12"/>
    </row>
    <row r="176" spans="1:9" ht="63" outlineLevel="5" x14ac:dyDescent="0.25">
      <c r="A176" s="22" t="s">
        <v>123</v>
      </c>
      <c r="B176" s="23" t="s">
        <v>118</v>
      </c>
      <c r="C176" s="23" t="s">
        <v>124</v>
      </c>
      <c r="D176" s="38" t="s">
        <v>1</v>
      </c>
      <c r="E176" s="18">
        <f t="shared" ref="E176:G177" si="85">E177</f>
        <v>955764</v>
      </c>
      <c r="F176" s="19">
        <f t="shared" si="85"/>
        <v>1155600</v>
      </c>
      <c r="G176" s="19">
        <f t="shared" si="85"/>
        <v>0</v>
      </c>
      <c r="H176" s="11"/>
      <c r="I176" s="12"/>
    </row>
    <row r="177" spans="1:9" ht="31.5" outlineLevel="6" x14ac:dyDescent="0.25">
      <c r="A177" s="22" t="s">
        <v>18</v>
      </c>
      <c r="B177" s="23" t="s">
        <v>118</v>
      </c>
      <c r="C177" s="23" t="s">
        <v>124</v>
      </c>
      <c r="D177" s="38" t="s">
        <v>19</v>
      </c>
      <c r="E177" s="18">
        <f t="shared" si="85"/>
        <v>955764</v>
      </c>
      <c r="F177" s="19">
        <f t="shared" si="85"/>
        <v>1155600</v>
      </c>
      <c r="G177" s="19">
        <f t="shared" si="85"/>
        <v>0</v>
      </c>
      <c r="H177" s="11"/>
      <c r="I177" s="12"/>
    </row>
    <row r="178" spans="1:9" ht="31.5" outlineLevel="7" x14ac:dyDescent="0.25">
      <c r="A178" s="22" t="s">
        <v>20</v>
      </c>
      <c r="B178" s="23" t="s">
        <v>118</v>
      </c>
      <c r="C178" s="23" t="s">
        <v>124</v>
      </c>
      <c r="D178" s="38" t="s">
        <v>21</v>
      </c>
      <c r="E178" s="18">
        <v>955764</v>
      </c>
      <c r="F178" s="19">
        <v>1155600</v>
      </c>
      <c r="G178" s="19">
        <v>0</v>
      </c>
      <c r="H178" s="11"/>
      <c r="I178" s="12"/>
    </row>
    <row r="179" spans="1:9" ht="63" outlineLevel="5" x14ac:dyDescent="0.25">
      <c r="A179" s="22" t="s">
        <v>125</v>
      </c>
      <c r="B179" s="23" t="s">
        <v>118</v>
      </c>
      <c r="C179" s="23" t="s">
        <v>126</v>
      </c>
      <c r="D179" s="38" t="s">
        <v>1</v>
      </c>
      <c r="E179" s="18">
        <f t="shared" ref="E179:G180" si="86">E180</f>
        <v>955764</v>
      </c>
      <c r="F179" s="19">
        <f t="shared" si="86"/>
        <v>1155600</v>
      </c>
      <c r="G179" s="19">
        <f t="shared" si="86"/>
        <v>0</v>
      </c>
      <c r="H179" s="11"/>
      <c r="I179" s="12"/>
    </row>
    <row r="180" spans="1:9" ht="31.5" outlineLevel="6" x14ac:dyDescent="0.25">
      <c r="A180" s="22" t="s">
        <v>18</v>
      </c>
      <c r="B180" s="23" t="s">
        <v>118</v>
      </c>
      <c r="C180" s="23" t="s">
        <v>126</v>
      </c>
      <c r="D180" s="38" t="s">
        <v>19</v>
      </c>
      <c r="E180" s="18">
        <f t="shared" si="86"/>
        <v>955764</v>
      </c>
      <c r="F180" s="19">
        <f t="shared" si="86"/>
        <v>1155600</v>
      </c>
      <c r="G180" s="19">
        <f t="shared" si="86"/>
        <v>0</v>
      </c>
      <c r="H180" s="11"/>
      <c r="I180" s="12"/>
    </row>
    <row r="181" spans="1:9" ht="31.5" outlineLevel="7" x14ac:dyDescent="0.25">
      <c r="A181" s="22" t="s">
        <v>20</v>
      </c>
      <c r="B181" s="23" t="s">
        <v>118</v>
      </c>
      <c r="C181" s="23" t="s">
        <v>126</v>
      </c>
      <c r="D181" s="38" t="s">
        <v>21</v>
      </c>
      <c r="E181" s="18">
        <v>955764</v>
      </c>
      <c r="F181" s="19">
        <v>1155600</v>
      </c>
      <c r="G181" s="19">
        <v>0</v>
      </c>
      <c r="H181" s="11"/>
      <c r="I181" s="12"/>
    </row>
    <row r="182" spans="1:9" ht="63" outlineLevel="5" x14ac:dyDescent="0.25">
      <c r="A182" s="22" t="s">
        <v>127</v>
      </c>
      <c r="B182" s="23" t="s">
        <v>118</v>
      </c>
      <c r="C182" s="23" t="s">
        <v>128</v>
      </c>
      <c r="D182" s="38" t="s">
        <v>1</v>
      </c>
      <c r="E182" s="18">
        <f t="shared" ref="E182:G183" si="87">E183</f>
        <v>535000</v>
      </c>
      <c r="F182" s="19">
        <f t="shared" si="87"/>
        <v>577800</v>
      </c>
      <c r="G182" s="19">
        <f t="shared" si="87"/>
        <v>0</v>
      </c>
      <c r="H182" s="11"/>
      <c r="I182" s="12"/>
    </row>
    <row r="183" spans="1:9" ht="31.5" outlineLevel="6" x14ac:dyDescent="0.25">
      <c r="A183" s="22" t="s">
        <v>18</v>
      </c>
      <c r="B183" s="23" t="s">
        <v>118</v>
      </c>
      <c r="C183" s="23" t="s">
        <v>128</v>
      </c>
      <c r="D183" s="38" t="s">
        <v>19</v>
      </c>
      <c r="E183" s="18">
        <f t="shared" si="87"/>
        <v>535000</v>
      </c>
      <c r="F183" s="19">
        <f t="shared" si="87"/>
        <v>577800</v>
      </c>
      <c r="G183" s="19">
        <f t="shared" si="87"/>
        <v>0</v>
      </c>
      <c r="H183" s="11"/>
      <c r="I183" s="12"/>
    </row>
    <row r="184" spans="1:9" ht="31.5" outlineLevel="7" x14ac:dyDescent="0.25">
      <c r="A184" s="22" t="s">
        <v>20</v>
      </c>
      <c r="B184" s="23" t="s">
        <v>118</v>
      </c>
      <c r="C184" s="23" t="s">
        <v>128</v>
      </c>
      <c r="D184" s="38" t="s">
        <v>21</v>
      </c>
      <c r="E184" s="18">
        <v>535000</v>
      </c>
      <c r="F184" s="19">
        <v>577800</v>
      </c>
      <c r="G184" s="19">
        <v>0</v>
      </c>
      <c r="H184" s="11"/>
      <c r="I184" s="12"/>
    </row>
    <row r="185" spans="1:9" ht="66.599999999999994" customHeight="1" outlineLevel="5" x14ac:dyDescent="0.25">
      <c r="A185" s="22" t="s">
        <v>376</v>
      </c>
      <c r="B185" s="23" t="s">
        <v>118</v>
      </c>
      <c r="C185" s="23" t="s">
        <v>129</v>
      </c>
      <c r="D185" s="38" t="s">
        <v>1</v>
      </c>
      <c r="E185" s="18">
        <f t="shared" ref="E185:G186" si="88">E186</f>
        <v>5371216</v>
      </c>
      <c r="F185" s="19">
        <f t="shared" si="88"/>
        <v>9378780</v>
      </c>
      <c r="G185" s="19">
        <f t="shared" si="88"/>
        <v>0</v>
      </c>
      <c r="H185" s="11"/>
      <c r="I185" s="12"/>
    </row>
    <row r="186" spans="1:9" ht="31.5" outlineLevel="6" x14ac:dyDescent="0.25">
      <c r="A186" s="22" t="s">
        <v>18</v>
      </c>
      <c r="B186" s="23" t="s">
        <v>118</v>
      </c>
      <c r="C186" s="23" t="s">
        <v>129</v>
      </c>
      <c r="D186" s="38" t="s">
        <v>19</v>
      </c>
      <c r="E186" s="18">
        <f t="shared" si="88"/>
        <v>5371216</v>
      </c>
      <c r="F186" s="19">
        <f t="shared" si="88"/>
        <v>9378780</v>
      </c>
      <c r="G186" s="19">
        <f t="shared" si="88"/>
        <v>0</v>
      </c>
      <c r="H186" s="11"/>
      <c r="I186" s="12"/>
    </row>
    <row r="187" spans="1:9" ht="31.5" outlineLevel="7" x14ac:dyDescent="0.25">
      <c r="A187" s="22" t="s">
        <v>20</v>
      </c>
      <c r="B187" s="23" t="s">
        <v>118</v>
      </c>
      <c r="C187" s="23" t="s">
        <v>129</v>
      </c>
      <c r="D187" s="38" t="s">
        <v>21</v>
      </c>
      <c r="E187" s="18">
        <v>5371216</v>
      </c>
      <c r="F187" s="19">
        <v>9378780</v>
      </c>
      <c r="G187" s="19">
        <v>0</v>
      </c>
      <c r="H187" s="11"/>
      <c r="I187" s="12"/>
    </row>
    <row r="188" spans="1:9" ht="63" outlineLevel="5" x14ac:dyDescent="0.25">
      <c r="A188" s="22" t="s">
        <v>130</v>
      </c>
      <c r="B188" s="23" t="s">
        <v>118</v>
      </c>
      <c r="C188" s="23" t="s">
        <v>131</v>
      </c>
      <c r="D188" s="38" t="s">
        <v>1</v>
      </c>
      <c r="E188" s="18">
        <f t="shared" ref="E188:G189" si="89">E189</f>
        <v>535000</v>
      </c>
      <c r="F188" s="19">
        <f t="shared" si="89"/>
        <v>577800</v>
      </c>
      <c r="G188" s="19">
        <f t="shared" si="89"/>
        <v>0</v>
      </c>
      <c r="H188" s="11"/>
      <c r="I188" s="12"/>
    </row>
    <row r="189" spans="1:9" ht="31.5" outlineLevel="6" x14ac:dyDescent="0.25">
      <c r="A189" s="22" t="s">
        <v>18</v>
      </c>
      <c r="B189" s="23" t="s">
        <v>118</v>
      </c>
      <c r="C189" s="23" t="s">
        <v>131</v>
      </c>
      <c r="D189" s="38" t="s">
        <v>19</v>
      </c>
      <c r="E189" s="18">
        <f t="shared" si="89"/>
        <v>535000</v>
      </c>
      <c r="F189" s="19">
        <f t="shared" si="89"/>
        <v>577800</v>
      </c>
      <c r="G189" s="19">
        <f t="shared" si="89"/>
        <v>0</v>
      </c>
      <c r="H189" s="11"/>
      <c r="I189" s="12"/>
    </row>
    <row r="190" spans="1:9" ht="31.5" outlineLevel="7" x14ac:dyDescent="0.25">
      <c r="A190" s="22" t="s">
        <v>20</v>
      </c>
      <c r="B190" s="23" t="s">
        <v>118</v>
      </c>
      <c r="C190" s="23" t="s">
        <v>131</v>
      </c>
      <c r="D190" s="38" t="s">
        <v>21</v>
      </c>
      <c r="E190" s="18">
        <v>535000</v>
      </c>
      <c r="F190" s="19">
        <v>577800</v>
      </c>
      <c r="G190" s="19">
        <v>0</v>
      </c>
      <c r="H190" s="11"/>
      <c r="I190" s="12"/>
    </row>
    <row r="191" spans="1:9" ht="63" outlineLevel="5" x14ac:dyDescent="0.25">
      <c r="A191" s="22" t="s">
        <v>132</v>
      </c>
      <c r="B191" s="23" t="s">
        <v>118</v>
      </c>
      <c r="C191" s="23" t="s">
        <v>133</v>
      </c>
      <c r="D191" s="38" t="s">
        <v>1</v>
      </c>
      <c r="E191" s="18">
        <f t="shared" ref="E191:G192" si="90">E192</f>
        <v>1451307</v>
      </c>
      <c r="F191" s="19">
        <f t="shared" si="90"/>
        <v>2459260</v>
      </c>
      <c r="G191" s="19">
        <f t="shared" si="90"/>
        <v>0</v>
      </c>
      <c r="H191" s="11"/>
      <c r="I191" s="12"/>
    </row>
    <row r="192" spans="1:9" ht="31.5" outlineLevel="6" x14ac:dyDescent="0.25">
      <c r="A192" s="22" t="s">
        <v>18</v>
      </c>
      <c r="B192" s="23" t="s">
        <v>118</v>
      </c>
      <c r="C192" s="23" t="s">
        <v>133</v>
      </c>
      <c r="D192" s="38" t="s">
        <v>19</v>
      </c>
      <c r="E192" s="18">
        <f t="shared" si="90"/>
        <v>1451307</v>
      </c>
      <c r="F192" s="19">
        <f t="shared" si="90"/>
        <v>2459260</v>
      </c>
      <c r="G192" s="19">
        <f t="shared" si="90"/>
        <v>0</v>
      </c>
      <c r="H192" s="11"/>
      <c r="I192" s="12"/>
    </row>
    <row r="193" spans="1:9" ht="31.5" outlineLevel="7" x14ac:dyDescent="0.25">
      <c r="A193" s="22" t="s">
        <v>20</v>
      </c>
      <c r="B193" s="23" t="s">
        <v>118</v>
      </c>
      <c r="C193" s="23" t="s">
        <v>133</v>
      </c>
      <c r="D193" s="38" t="s">
        <v>21</v>
      </c>
      <c r="E193" s="18">
        <v>1451307</v>
      </c>
      <c r="F193" s="19">
        <v>2459260</v>
      </c>
      <c r="G193" s="19">
        <v>0</v>
      </c>
      <c r="H193" s="11"/>
      <c r="I193" s="12"/>
    </row>
    <row r="194" spans="1:9" ht="63" outlineLevel="5" x14ac:dyDescent="0.25">
      <c r="A194" s="22" t="s">
        <v>134</v>
      </c>
      <c r="B194" s="23" t="s">
        <v>118</v>
      </c>
      <c r="C194" s="23" t="s">
        <v>135</v>
      </c>
      <c r="D194" s="38" t="s">
        <v>1</v>
      </c>
      <c r="E194" s="18">
        <f>E195</f>
        <v>4191547</v>
      </c>
      <c r="F194" s="19">
        <f>F195</f>
        <v>1108480</v>
      </c>
      <c r="G194" s="19">
        <v>0</v>
      </c>
      <c r="H194" s="11"/>
      <c r="I194" s="12"/>
    </row>
    <row r="195" spans="1:9" ht="31.5" outlineLevel="6" x14ac:dyDescent="0.25">
      <c r="A195" s="22" t="s">
        <v>18</v>
      </c>
      <c r="B195" s="23" t="s">
        <v>118</v>
      </c>
      <c r="C195" s="23" t="s">
        <v>135</v>
      </c>
      <c r="D195" s="38" t="s">
        <v>19</v>
      </c>
      <c r="E195" s="18">
        <f>E196</f>
        <v>4191547</v>
      </c>
      <c r="F195" s="19">
        <f>F196</f>
        <v>1108480</v>
      </c>
      <c r="G195" s="19">
        <v>0</v>
      </c>
      <c r="H195" s="11"/>
      <c r="I195" s="12"/>
    </row>
    <row r="196" spans="1:9" ht="31.5" outlineLevel="7" x14ac:dyDescent="0.25">
      <c r="A196" s="22" t="s">
        <v>20</v>
      </c>
      <c r="B196" s="23" t="s">
        <v>118</v>
      </c>
      <c r="C196" s="23" t="s">
        <v>135</v>
      </c>
      <c r="D196" s="38" t="s">
        <v>21</v>
      </c>
      <c r="E196" s="18">
        <v>4191547</v>
      </c>
      <c r="F196" s="19">
        <v>1108480</v>
      </c>
      <c r="G196" s="19">
        <v>0</v>
      </c>
      <c r="H196" s="11"/>
      <c r="I196" s="12"/>
    </row>
    <row r="197" spans="1:9" ht="63" outlineLevel="4" x14ac:dyDescent="0.25">
      <c r="A197" s="22" t="s">
        <v>455</v>
      </c>
      <c r="B197" s="23" t="s">
        <v>118</v>
      </c>
      <c r="C197" s="23" t="s">
        <v>136</v>
      </c>
      <c r="D197" s="38" t="s">
        <v>1</v>
      </c>
      <c r="E197" s="18">
        <f>E198+E201+E204+E225+E213+E216+E207+E210+E219+E222</f>
        <v>20006209.530000001</v>
      </c>
      <c r="F197" s="18">
        <f t="shared" ref="F197:G197" si="91">F198+F201+F204+F225+F213+F216+F207+F210+F219+F222</f>
        <v>3344730</v>
      </c>
      <c r="G197" s="18">
        <f t="shared" si="91"/>
        <v>0</v>
      </c>
      <c r="H197" s="11"/>
      <c r="I197" s="12"/>
    </row>
    <row r="198" spans="1:9" ht="47.25" outlineLevel="5" x14ac:dyDescent="0.25">
      <c r="A198" s="22" t="s">
        <v>137</v>
      </c>
      <c r="B198" s="23" t="s">
        <v>118</v>
      </c>
      <c r="C198" s="23" t="s">
        <v>138</v>
      </c>
      <c r="D198" s="38" t="s">
        <v>1</v>
      </c>
      <c r="E198" s="18">
        <f t="shared" ref="E198:G199" si="92">E199</f>
        <v>4542292</v>
      </c>
      <c r="F198" s="19">
        <f t="shared" si="92"/>
        <v>3304326</v>
      </c>
      <c r="G198" s="19">
        <f t="shared" si="92"/>
        <v>0</v>
      </c>
      <c r="H198" s="11"/>
      <c r="I198" s="12"/>
    </row>
    <row r="199" spans="1:9" ht="31.5" outlineLevel="6" x14ac:dyDescent="0.25">
      <c r="A199" s="22" t="s">
        <v>18</v>
      </c>
      <c r="B199" s="23" t="s">
        <v>118</v>
      </c>
      <c r="C199" s="23" t="s">
        <v>138</v>
      </c>
      <c r="D199" s="38" t="s">
        <v>19</v>
      </c>
      <c r="E199" s="18">
        <f t="shared" si="92"/>
        <v>4542292</v>
      </c>
      <c r="F199" s="19">
        <f t="shared" si="92"/>
        <v>3304326</v>
      </c>
      <c r="G199" s="19">
        <f t="shared" si="92"/>
        <v>0</v>
      </c>
      <c r="H199" s="11"/>
      <c r="I199" s="12"/>
    </row>
    <row r="200" spans="1:9" ht="31.5" outlineLevel="7" x14ac:dyDescent="0.25">
      <c r="A200" s="22" t="s">
        <v>20</v>
      </c>
      <c r="B200" s="23" t="s">
        <v>118</v>
      </c>
      <c r="C200" s="23" t="s">
        <v>138</v>
      </c>
      <c r="D200" s="38" t="s">
        <v>21</v>
      </c>
      <c r="E200" s="18">
        <v>4542292</v>
      </c>
      <c r="F200" s="19">
        <v>3304326</v>
      </c>
      <c r="G200" s="19">
        <v>0</v>
      </c>
      <c r="H200" s="11"/>
      <c r="I200" s="12"/>
    </row>
    <row r="201" spans="1:9" ht="110.25" outlineLevel="5" x14ac:dyDescent="0.25">
      <c r="A201" s="22" t="s">
        <v>394</v>
      </c>
      <c r="B201" s="23" t="s">
        <v>118</v>
      </c>
      <c r="C201" s="23">
        <v>4000292391</v>
      </c>
      <c r="D201" s="38" t="s">
        <v>1</v>
      </c>
      <c r="E201" s="18">
        <f>E202</f>
        <v>5000000</v>
      </c>
      <c r="F201" s="19">
        <f>F202</f>
        <v>0</v>
      </c>
      <c r="G201" s="19">
        <v>0</v>
      </c>
      <c r="H201" s="11"/>
      <c r="I201" s="12"/>
    </row>
    <row r="202" spans="1:9" ht="31.5" outlineLevel="6" x14ac:dyDescent="0.25">
      <c r="A202" s="22" t="s">
        <v>18</v>
      </c>
      <c r="B202" s="23" t="s">
        <v>118</v>
      </c>
      <c r="C202" s="23">
        <v>4000292391</v>
      </c>
      <c r="D202" s="38" t="s">
        <v>19</v>
      </c>
      <c r="E202" s="18">
        <f>E203</f>
        <v>5000000</v>
      </c>
      <c r="F202" s="19">
        <f>F203</f>
        <v>0</v>
      </c>
      <c r="G202" s="19">
        <v>0</v>
      </c>
      <c r="H202" s="11"/>
      <c r="I202" s="12"/>
    </row>
    <row r="203" spans="1:9" ht="31.5" outlineLevel="7" x14ac:dyDescent="0.25">
      <c r="A203" s="22" t="s">
        <v>20</v>
      </c>
      <c r="B203" s="23" t="s">
        <v>118</v>
      </c>
      <c r="C203" s="23">
        <v>4000292391</v>
      </c>
      <c r="D203" s="38" t="s">
        <v>21</v>
      </c>
      <c r="E203" s="18">
        <v>5000000</v>
      </c>
      <c r="F203" s="19">
        <v>0</v>
      </c>
      <c r="G203" s="19">
        <v>0</v>
      </c>
      <c r="H203" s="11"/>
      <c r="I203" s="12"/>
    </row>
    <row r="204" spans="1:9" ht="126.6" customHeight="1" outlineLevel="5" x14ac:dyDescent="0.25">
      <c r="A204" s="22" t="s">
        <v>395</v>
      </c>
      <c r="B204" s="23" t="s">
        <v>118</v>
      </c>
      <c r="C204" s="23">
        <v>4000292392</v>
      </c>
      <c r="D204" s="38" t="s">
        <v>1</v>
      </c>
      <c r="E204" s="18">
        <f>E205</f>
        <v>5000000</v>
      </c>
      <c r="F204" s="19">
        <f>F205</f>
        <v>0</v>
      </c>
      <c r="G204" s="19">
        <v>0</v>
      </c>
      <c r="H204" s="11"/>
      <c r="I204" s="12"/>
    </row>
    <row r="205" spans="1:9" ht="31.5" outlineLevel="6" x14ac:dyDescent="0.25">
      <c r="A205" s="22" t="s">
        <v>18</v>
      </c>
      <c r="B205" s="23" t="s">
        <v>118</v>
      </c>
      <c r="C205" s="23">
        <v>4000292392</v>
      </c>
      <c r="D205" s="38" t="s">
        <v>19</v>
      </c>
      <c r="E205" s="18">
        <f>E206</f>
        <v>5000000</v>
      </c>
      <c r="F205" s="19">
        <f>F206</f>
        <v>0</v>
      </c>
      <c r="G205" s="19">
        <v>0</v>
      </c>
      <c r="H205" s="11"/>
      <c r="I205" s="12"/>
    </row>
    <row r="206" spans="1:9" ht="31.5" outlineLevel="7" x14ac:dyDescent="0.25">
      <c r="A206" s="22" t="s">
        <v>20</v>
      </c>
      <c r="B206" s="23" t="s">
        <v>118</v>
      </c>
      <c r="C206" s="23">
        <v>4000292392</v>
      </c>
      <c r="D206" s="38" t="s">
        <v>21</v>
      </c>
      <c r="E206" s="18">
        <v>5000000</v>
      </c>
      <c r="F206" s="19">
        <v>0</v>
      </c>
      <c r="G206" s="19">
        <v>0</v>
      </c>
      <c r="H206" s="11"/>
      <c r="I206" s="14"/>
    </row>
    <row r="207" spans="1:9" ht="116.45" customHeight="1" outlineLevel="7" x14ac:dyDescent="0.25">
      <c r="A207" s="22" t="s">
        <v>398</v>
      </c>
      <c r="B207" s="23" t="s">
        <v>118</v>
      </c>
      <c r="C207" s="23">
        <v>4000292393</v>
      </c>
      <c r="D207" s="38" t="s">
        <v>1</v>
      </c>
      <c r="E207" s="18">
        <f>E208</f>
        <v>2500000</v>
      </c>
      <c r="F207" s="19">
        <v>0</v>
      </c>
      <c r="G207" s="19">
        <v>0</v>
      </c>
      <c r="H207" s="11"/>
      <c r="I207" s="14"/>
    </row>
    <row r="208" spans="1:9" ht="31.5" outlineLevel="7" x14ac:dyDescent="0.25">
      <c r="A208" s="22" t="s">
        <v>18</v>
      </c>
      <c r="B208" s="23" t="s">
        <v>118</v>
      </c>
      <c r="C208" s="23">
        <v>4000292393</v>
      </c>
      <c r="D208" s="38" t="s">
        <v>19</v>
      </c>
      <c r="E208" s="18">
        <f>E209</f>
        <v>2500000</v>
      </c>
      <c r="F208" s="19">
        <v>0</v>
      </c>
      <c r="G208" s="19">
        <v>0</v>
      </c>
      <c r="H208" s="11"/>
      <c r="I208" s="14"/>
    </row>
    <row r="209" spans="1:9" ht="31.5" outlineLevel="7" x14ac:dyDescent="0.25">
      <c r="A209" s="22" t="s">
        <v>20</v>
      </c>
      <c r="B209" s="23" t="s">
        <v>118</v>
      </c>
      <c r="C209" s="23">
        <v>4000292393</v>
      </c>
      <c r="D209" s="38" t="s">
        <v>21</v>
      </c>
      <c r="E209" s="18">
        <v>2500000</v>
      </c>
      <c r="F209" s="19">
        <v>0</v>
      </c>
      <c r="G209" s="19">
        <v>0</v>
      </c>
      <c r="H209" s="11"/>
      <c r="I209" s="14"/>
    </row>
    <row r="210" spans="1:9" ht="113.45" customHeight="1" outlineLevel="7" x14ac:dyDescent="0.25">
      <c r="A210" s="22" t="s">
        <v>401</v>
      </c>
      <c r="B210" s="23" t="s">
        <v>118</v>
      </c>
      <c r="C210" s="23">
        <v>4000292394</v>
      </c>
      <c r="D210" s="38" t="s">
        <v>1</v>
      </c>
      <c r="E210" s="18">
        <v>2500000</v>
      </c>
      <c r="F210" s="19">
        <v>0</v>
      </c>
      <c r="G210" s="19">
        <v>0</v>
      </c>
      <c r="H210" s="11"/>
      <c r="I210" s="14"/>
    </row>
    <row r="211" spans="1:9" ht="31.5" outlineLevel="7" x14ac:dyDescent="0.25">
      <c r="A211" s="22" t="s">
        <v>18</v>
      </c>
      <c r="B211" s="23" t="s">
        <v>118</v>
      </c>
      <c r="C211" s="23">
        <v>4000292394</v>
      </c>
      <c r="D211" s="38" t="s">
        <v>19</v>
      </c>
      <c r="E211" s="18">
        <v>2500000</v>
      </c>
      <c r="F211" s="19">
        <v>0</v>
      </c>
      <c r="G211" s="19">
        <v>0</v>
      </c>
      <c r="H211" s="11"/>
      <c r="I211" s="14"/>
    </row>
    <row r="212" spans="1:9" ht="31.5" outlineLevel="7" x14ac:dyDescent="0.25">
      <c r="A212" s="22" t="s">
        <v>20</v>
      </c>
      <c r="B212" s="23" t="s">
        <v>118</v>
      </c>
      <c r="C212" s="23">
        <v>4000292394</v>
      </c>
      <c r="D212" s="38" t="s">
        <v>21</v>
      </c>
      <c r="E212" s="18">
        <v>2500000</v>
      </c>
      <c r="F212" s="19">
        <v>0</v>
      </c>
      <c r="G212" s="19">
        <v>0</v>
      </c>
      <c r="H212" s="11"/>
      <c r="I212" s="14"/>
    </row>
    <row r="213" spans="1:9" ht="94.5" outlineLevel="7" x14ac:dyDescent="0.25">
      <c r="A213" s="22" t="s">
        <v>396</v>
      </c>
      <c r="B213" s="23" t="s">
        <v>118</v>
      </c>
      <c r="C213" s="28" t="s">
        <v>141</v>
      </c>
      <c r="D213" s="38" t="s">
        <v>1</v>
      </c>
      <c r="E213" s="18">
        <f>E214</f>
        <v>154639.18</v>
      </c>
      <c r="F213" s="19">
        <v>0</v>
      </c>
      <c r="G213" s="19">
        <v>0</v>
      </c>
      <c r="H213" s="11"/>
      <c r="I213" s="12"/>
    </row>
    <row r="214" spans="1:9" ht="31.5" outlineLevel="7" x14ac:dyDescent="0.25">
      <c r="A214" s="22" t="s">
        <v>18</v>
      </c>
      <c r="B214" s="23" t="s">
        <v>118</v>
      </c>
      <c r="C214" s="28" t="s">
        <v>141</v>
      </c>
      <c r="D214" s="38" t="s">
        <v>19</v>
      </c>
      <c r="E214" s="18">
        <f>E215</f>
        <v>154639.18</v>
      </c>
      <c r="F214" s="19">
        <v>0</v>
      </c>
      <c r="G214" s="19">
        <v>0</v>
      </c>
      <c r="H214" s="11"/>
      <c r="I214" s="12"/>
    </row>
    <row r="215" spans="1:9" ht="31.5" outlineLevel="7" x14ac:dyDescent="0.25">
      <c r="A215" s="22" t="s">
        <v>20</v>
      </c>
      <c r="B215" s="23" t="s">
        <v>118</v>
      </c>
      <c r="C215" s="23" t="s">
        <v>141</v>
      </c>
      <c r="D215" s="38" t="s">
        <v>21</v>
      </c>
      <c r="E215" s="18">
        <v>154639.18</v>
      </c>
      <c r="F215" s="19">
        <v>0</v>
      </c>
      <c r="G215" s="19">
        <v>0</v>
      </c>
      <c r="H215" s="11"/>
      <c r="I215" s="12"/>
    </row>
    <row r="216" spans="1:9" ht="114" customHeight="1" outlineLevel="7" x14ac:dyDescent="0.25">
      <c r="A216" s="22" t="s">
        <v>397</v>
      </c>
      <c r="B216" s="23" t="s">
        <v>118</v>
      </c>
      <c r="C216" s="23" t="s">
        <v>142</v>
      </c>
      <c r="D216" s="38" t="s">
        <v>1</v>
      </c>
      <c r="E216" s="18">
        <f>E217</f>
        <v>154639.17000000001</v>
      </c>
      <c r="F216" s="19">
        <v>0</v>
      </c>
      <c r="G216" s="19">
        <v>0</v>
      </c>
      <c r="H216" s="11"/>
      <c r="I216" s="12"/>
    </row>
    <row r="217" spans="1:9" ht="31.5" outlineLevel="7" x14ac:dyDescent="0.25">
      <c r="A217" s="22" t="s">
        <v>18</v>
      </c>
      <c r="B217" s="23" t="s">
        <v>118</v>
      </c>
      <c r="C217" s="23" t="s">
        <v>142</v>
      </c>
      <c r="D217" s="38" t="s">
        <v>19</v>
      </c>
      <c r="E217" s="18">
        <f>E218</f>
        <v>154639.17000000001</v>
      </c>
      <c r="F217" s="19">
        <v>0</v>
      </c>
      <c r="G217" s="19">
        <v>0</v>
      </c>
      <c r="H217" s="11"/>
      <c r="I217" s="12"/>
    </row>
    <row r="218" spans="1:9" ht="31.5" outlineLevel="7" x14ac:dyDescent="0.25">
      <c r="A218" s="22" t="s">
        <v>20</v>
      </c>
      <c r="B218" s="23" t="s">
        <v>118</v>
      </c>
      <c r="C218" s="23" t="s">
        <v>142</v>
      </c>
      <c r="D218" s="38" t="s">
        <v>21</v>
      </c>
      <c r="E218" s="18">
        <v>154639.17000000001</v>
      </c>
      <c r="F218" s="19">
        <v>0</v>
      </c>
      <c r="G218" s="19">
        <v>0</v>
      </c>
      <c r="H218" s="11"/>
      <c r="I218" s="12"/>
    </row>
    <row r="219" spans="1:9" ht="94.5" outlineLevel="7" x14ac:dyDescent="0.25">
      <c r="A219" s="22" t="s">
        <v>400</v>
      </c>
      <c r="B219" s="23" t="s">
        <v>118</v>
      </c>
      <c r="C219" s="23" t="s">
        <v>399</v>
      </c>
      <c r="D219" s="38" t="s">
        <v>1</v>
      </c>
      <c r="E219" s="18">
        <f>E220</f>
        <v>77319.59</v>
      </c>
      <c r="F219" s="19">
        <v>0</v>
      </c>
      <c r="G219" s="19">
        <v>0</v>
      </c>
      <c r="H219" s="11"/>
      <c r="I219" s="12"/>
    </row>
    <row r="220" spans="1:9" ht="31.5" outlineLevel="7" x14ac:dyDescent="0.25">
      <c r="A220" s="22" t="s">
        <v>18</v>
      </c>
      <c r="B220" s="23" t="s">
        <v>118</v>
      </c>
      <c r="C220" s="23" t="s">
        <v>399</v>
      </c>
      <c r="D220" s="38" t="s">
        <v>19</v>
      </c>
      <c r="E220" s="18">
        <f>E221</f>
        <v>77319.59</v>
      </c>
      <c r="F220" s="19">
        <v>0</v>
      </c>
      <c r="G220" s="19">
        <v>0</v>
      </c>
      <c r="H220" s="11"/>
      <c r="I220" s="12"/>
    </row>
    <row r="221" spans="1:9" ht="31.5" outlineLevel="7" x14ac:dyDescent="0.25">
      <c r="A221" s="22" t="s">
        <v>20</v>
      </c>
      <c r="B221" s="23" t="s">
        <v>118</v>
      </c>
      <c r="C221" s="23" t="s">
        <v>399</v>
      </c>
      <c r="D221" s="38" t="s">
        <v>21</v>
      </c>
      <c r="E221" s="18">
        <v>77319.59</v>
      </c>
      <c r="F221" s="19">
        <v>0</v>
      </c>
      <c r="G221" s="19">
        <v>0</v>
      </c>
      <c r="H221" s="11"/>
      <c r="I221" s="12"/>
    </row>
    <row r="222" spans="1:9" ht="94.5" outlineLevel="7" x14ac:dyDescent="0.25">
      <c r="A222" s="22" t="s">
        <v>402</v>
      </c>
      <c r="B222" s="23" t="s">
        <v>118</v>
      </c>
      <c r="C222" s="23" t="s">
        <v>403</v>
      </c>
      <c r="D222" s="38" t="s">
        <v>1</v>
      </c>
      <c r="E222" s="18">
        <f>E223</f>
        <v>77319.59</v>
      </c>
      <c r="F222" s="19">
        <v>0</v>
      </c>
      <c r="G222" s="19">
        <v>0</v>
      </c>
      <c r="H222" s="11"/>
      <c r="I222" s="12"/>
    </row>
    <row r="223" spans="1:9" ht="31.5" outlineLevel="7" x14ac:dyDescent="0.25">
      <c r="A223" s="22" t="s">
        <v>18</v>
      </c>
      <c r="B223" s="23" t="s">
        <v>118</v>
      </c>
      <c r="C223" s="23" t="s">
        <v>403</v>
      </c>
      <c r="D223" s="38" t="s">
        <v>19</v>
      </c>
      <c r="E223" s="18">
        <f>E224</f>
        <v>77319.59</v>
      </c>
      <c r="F223" s="19">
        <v>0</v>
      </c>
      <c r="G223" s="19">
        <v>0</v>
      </c>
      <c r="H223" s="11"/>
      <c r="I223" s="12"/>
    </row>
    <row r="224" spans="1:9" ht="31.5" outlineLevel="7" x14ac:dyDescent="0.25">
      <c r="A224" s="22" t="s">
        <v>20</v>
      </c>
      <c r="B224" s="23" t="s">
        <v>118</v>
      </c>
      <c r="C224" s="23" t="s">
        <v>403</v>
      </c>
      <c r="D224" s="38" t="s">
        <v>21</v>
      </c>
      <c r="E224" s="18">
        <v>77319.59</v>
      </c>
      <c r="F224" s="19">
        <v>0</v>
      </c>
      <c r="G224" s="19">
        <v>0</v>
      </c>
      <c r="H224" s="11"/>
      <c r="I224" s="12"/>
    </row>
    <row r="225" spans="1:9" ht="63" outlineLevel="5" x14ac:dyDescent="0.25">
      <c r="A225" s="22" t="s">
        <v>139</v>
      </c>
      <c r="B225" s="23" t="s">
        <v>118</v>
      </c>
      <c r="C225" s="23" t="s">
        <v>140</v>
      </c>
      <c r="D225" s="38" t="s">
        <v>1</v>
      </c>
      <c r="E225" s="18">
        <f t="shared" ref="E225:G226" si="93">E226</f>
        <v>0</v>
      </c>
      <c r="F225" s="19">
        <f t="shared" si="93"/>
        <v>40404</v>
      </c>
      <c r="G225" s="19">
        <f t="shared" si="93"/>
        <v>0</v>
      </c>
      <c r="H225" s="11"/>
      <c r="I225" s="12"/>
    </row>
    <row r="226" spans="1:9" ht="31.5" outlineLevel="6" x14ac:dyDescent="0.25">
      <c r="A226" s="22" t="s">
        <v>18</v>
      </c>
      <c r="B226" s="23" t="s">
        <v>118</v>
      </c>
      <c r="C226" s="23" t="s">
        <v>140</v>
      </c>
      <c r="D226" s="38" t="s">
        <v>19</v>
      </c>
      <c r="E226" s="18">
        <f t="shared" si="93"/>
        <v>0</v>
      </c>
      <c r="F226" s="19">
        <f t="shared" si="93"/>
        <v>40404</v>
      </c>
      <c r="G226" s="19">
        <f t="shared" si="93"/>
        <v>0</v>
      </c>
      <c r="H226" s="11"/>
      <c r="I226" s="12"/>
    </row>
    <row r="227" spans="1:9" ht="37.9" customHeight="1" outlineLevel="7" x14ac:dyDescent="0.25">
      <c r="A227" s="22" t="s">
        <v>20</v>
      </c>
      <c r="B227" s="23" t="s">
        <v>118</v>
      </c>
      <c r="C227" s="23" t="s">
        <v>140</v>
      </c>
      <c r="D227" s="38" t="s">
        <v>21</v>
      </c>
      <c r="E227" s="18">
        <v>0</v>
      </c>
      <c r="F227" s="19">
        <v>40404</v>
      </c>
      <c r="G227" s="19">
        <v>0</v>
      </c>
      <c r="H227" s="11"/>
      <c r="I227" s="12"/>
    </row>
    <row r="228" spans="1:9" ht="37.9" customHeight="1" outlineLevel="4" x14ac:dyDescent="0.25">
      <c r="A228" s="22" t="s">
        <v>143</v>
      </c>
      <c r="B228" s="23" t="s">
        <v>118</v>
      </c>
      <c r="C228" s="23" t="s">
        <v>144</v>
      </c>
      <c r="D228" s="38" t="s">
        <v>1</v>
      </c>
      <c r="E228" s="18">
        <f>E229+E232+E235+E238</f>
        <v>2148612.4699999997</v>
      </c>
      <c r="F228" s="18">
        <f t="shared" ref="F228:G228" si="94">F229+F232+F235+F238</f>
        <v>2667600</v>
      </c>
      <c r="G228" s="18">
        <f t="shared" si="94"/>
        <v>0</v>
      </c>
      <c r="H228" s="11"/>
      <c r="I228" s="12"/>
    </row>
    <row r="229" spans="1:9" ht="47.25" outlineLevel="5" x14ac:dyDescent="0.25">
      <c r="A229" s="22" t="s">
        <v>145</v>
      </c>
      <c r="B229" s="23" t="s">
        <v>118</v>
      </c>
      <c r="C229" s="23" t="s">
        <v>146</v>
      </c>
      <c r="D229" s="38" t="s">
        <v>1</v>
      </c>
      <c r="E229" s="18">
        <f>E230</f>
        <v>545500</v>
      </c>
      <c r="F229" s="18">
        <f t="shared" ref="F229:G229" si="95">F230</f>
        <v>751140</v>
      </c>
      <c r="G229" s="18">
        <f t="shared" si="95"/>
        <v>0</v>
      </c>
      <c r="H229" s="11"/>
      <c r="I229" s="12"/>
    </row>
    <row r="230" spans="1:9" ht="31.5" outlineLevel="6" x14ac:dyDescent="0.25">
      <c r="A230" s="22" t="s">
        <v>18</v>
      </c>
      <c r="B230" s="23" t="s">
        <v>118</v>
      </c>
      <c r="C230" s="23" t="s">
        <v>146</v>
      </c>
      <c r="D230" s="38" t="s">
        <v>19</v>
      </c>
      <c r="E230" s="18">
        <f>E231</f>
        <v>545500</v>
      </c>
      <c r="F230" s="18">
        <f t="shared" ref="F230:G230" si="96">F231</f>
        <v>751140</v>
      </c>
      <c r="G230" s="18">
        <f t="shared" si="96"/>
        <v>0</v>
      </c>
      <c r="H230" s="11"/>
      <c r="I230" s="12"/>
    </row>
    <row r="231" spans="1:9" ht="31.5" outlineLevel="7" x14ac:dyDescent="0.25">
      <c r="A231" s="22" t="s">
        <v>20</v>
      </c>
      <c r="B231" s="23" t="s">
        <v>118</v>
      </c>
      <c r="C231" s="23" t="s">
        <v>146</v>
      </c>
      <c r="D231" s="38" t="s">
        <v>21</v>
      </c>
      <c r="E231" s="18">
        <v>545500</v>
      </c>
      <c r="F231" s="19">
        <v>751140</v>
      </c>
      <c r="G231" s="19">
        <v>0</v>
      </c>
      <c r="H231" s="11"/>
      <c r="I231" s="12"/>
    </row>
    <row r="232" spans="1:9" ht="47.25" outlineLevel="5" x14ac:dyDescent="0.25">
      <c r="A232" s="22" t="s">
        <v>147</v>
      </c>
      <c r="B232" s="23" t="s">
        <v>118</v>
      </c>
      <c r="C232" s="23" t="s">
        <v>148</v>
      </c>
      <c r="D232" s="38" t="s">
        <v>1</v>
      </c>
      <c r="E232" s="18">
        <f>E233</f>
        <v>631112.47</v>
      </c>
      <c r="F232" s="18">
        <f t="shared" ref="F232:G232" si="97">F233</f>
        <v>866700</v>
      </c>
      <c r="G232" s="18">
        <f t="shared" si="97"/>
        <v>0</v>
      </c>
      <c r="H232" s="11"/>
      <c r="I232" s="12"/>
    </row>
    <row r="233" spans="1:9" ht="31.5" outlineLevel="6" x14ac:dyDescent="0.25">
      <c r="A233" s="22" t="s">
        <v>18</v>
      </c>
      <c r="B233" s="23" t="s">
        <v>118</v>
      </c>
      <c r="C233" s="23" t="s">
        <v>148</v>
      </c>
      <c r="D233" s="38" t="s">
        <v>19</v>
      </c>
      <c r="E233" s="18">
        <f>E234</f>
        <v>631112.47</v>
      </c>
      <c r="F233" s="18">
        <f t="shared" ref="F233:G233" si="98">F234</f>
        <v>866700</v>
      </c>
      <c r="G233" s="18">
        <f t="shared" si="98"/>
        <v>0</v>
      </c>
      <c r="H233" s="11"/>
      <c r="I233" s="12"/>
    </row>
    <row r="234" spans="1:9" ht="31.5" outlineLevel="7" x14ac:dyDescent="0.25">
      <c r="A234" s="22" t="s">
        <v>20</v>
      </c>
      <c r="B234" s="23" t="s">
        <v>118</v>
      </c>
      <c r="C234" s="23" t="s">
        <v>148</v>
      </c>
      <c r="D234" s="38" t="s">
        <v>21</v>
      </c>
      <c r="E234" s="18">
        <v>631112.47</v>
      </c>
      <c r="F234" s="19">
        <v>866700</v>
      </c>
      <c r="G234" s="19">
        <v>0</v>
      </c>
      <c r="H234" s="11"/>
      <c r="I234" s="12"/>
    </row>
    <row r="235" spans="1:9" ht="33" customHeight="1" outlineLevel="5" x14ac:dyDescent="0.25">
      <c r="A235" s="22" t="s">
        <v>149</v>
      </c>
      <c r="B235" s="23" t="s">
        <v>118</v>
      </c>
      <c r="C235" s="23" t="s">
        <v>150</v>
      </c>
      <c r="D235" s="38" t="s">
        <v>1</v>
      </c>
      <c r="E235" s="18">
        <f t="shared" ref="E235:G236" si="99">E236</f>
        <v>486000</v>
      </c>
      <c r="F235" s="19">
        <f t="shared" si="99"/>
        <v>524880</v>
      </c>
      <c r="G235" s="19">
        <f t="shared" si="99"/>
        <v>0</v>
      </c>
      <c r="H235" s="11"/>
      <c r="I235" s="12"/>
    </row>
    <row r="236" spans="1:9" ht="31.5" outlineLevel="6" x14ac:dyDescent="0.25">
      <c r="A236" s="22" t="s">
        <v>18</v>
      </c>
      <c r="B236" s="23" t="s">
        <v>118</v>
      </c>
      <c r="C236" s="23" t="s">
        <v>150</v>
      </c>
      <c r="D236" s="38" t="s">
        <v>19</v>
      </c>
      <c r="E236" s="18">
        <f t="shared" si="99"/>
        <v>486000</v>
      </c>
      <c r="F236" s="19">
        <f t="shared" si="99"/>
        <v>524880</v>
      </c>
      <c r="G236" s="19">
        <f t="shared" si="99"/>
        <v>0</v>
      </c>
      <c r="H236" s="11"/>
      <c r="I236" s="12"/>
    </row>
    <row r="237" spans="1:9" ht="31.5" outlineLevel="7" x14ac:dyDescent="0.25">
      <c r="A237" s="22" t="s">
        <v>20</v>
      </c>
      <c r="B237" s="23" t="s">
        <v>118</v>
      </c>
      <c r="C237" s="23" t="s">
        <v>150</v>
      </c>
      <c r="D237" s="38" t="s">
        <v>21</v>
      </c>
      <c r="E237" s="18">
        <v>486000</v>
      </c>
      <c r="F237" s="19">
        <v>524880</v>
      </c>
      <c r="G237" s="19">
        <v>0</v>
      </c>
      <c r="H237" s="11"/>
      <c r="I237" s="12"/>
    </row>
    <row r="238" spans="1:9" ht="63" outlineLevel="5" x14ac:dyDescent="0.25">
      <c r="A238" s="22" t="s">
        <v>384</v>
      </c>
      <c r="B238" s="23" t="s">
        <v>118</v>
      </c>
      <c r="C238" s="23" t="s">
        <v>151</v>
      </c>
      <c r="D238" s="38" t="s">
        <v>1</v>
      </c>
      <c r="E238" s="18">
        <f>E239</f>
        <v>486000</v>
      </c>
      <c r="F238" s="18">
        <f t="shared" ref="F238:G238" si="100">F239</f>
        <v>524880</v>
      </c>
      <c r="G238" s="18">
        <f t="shared" si="100"/>
        <v>0</v>
      </c>
      <c r="H238" s="11"/>
      <c r="I238" s="12"/>
    </row>
    <row r="239" spans="1:9" ht="31.5" outlineLevel="6" x14ac:dyDescent="0.25">
      <c r="A239" s="22" t="s">
        <v>18</v>
      </c>
      <c r="B239" s="23" t="s">
        <v>118</v>
      </c>
      <c r="C239" s="23" t="s">
        <v>151</v>
      </c>
      <c r="D239" s="38" t="s">
        <v>19</v>
      </c>
      <c r="E239" s="18">
        <f>E240</f>
        <v>486000</v>
      </c>
      <c r="F239" s="18">
        <f>F240</f>
        <v>524880</v>
      </c>
      <c r="G239" s="18">
        <f>G240</f>
        <v>0</v>
      </c>
      <c r="H239" s="11"/>
      <c r="I239" s="12"/>
    </row>
    <row r="240" spans="1:9" ht="31.5" outlineLevel="7" x14ac:dyDescent="0.25">
      <c r="A240" s="22" t="s">
        <v>20</v>
      </c>
      <c r="B240" s="23" t="s">
        <v>118</v>
      </c>
      <c r="C240" s="23" t="s">
        <v>151</v>
      </c>
      <c r="D240" s="38" t="s">
        <v>21</v>
      </c>
      <c r="E240" s="18">
        <v>486000</v>
      </c>
      <c r="F240" s="19">
        <v>524880</v>
      </c>
      <c r="G240" s="19">
        <v>0</v>
      </c>
      <c r="H240" s="11"/>
      <c r="I240" s="12"/>
    </row>
    <row r="241" spans="1:9" ht="15.75" outlineLevel="7" x14ac:dyDescent="0.25">
      <c r="A241" s="22" t="s">
        <v>6</v>
      </c>
      <c r="B241" s="23" t="s">
        <v>118</v>
      </c>
      <c r="C241" s="23" t="s">
        <v>7</v>
      </c>
      <c r="D241" s="38" t="s">
        <v>1</v>
      </c>
      <c r="E241" s="18">
        <v>0</v>
      </c>
      <c r="F241" s="19">
        <v>0</v>
      </c>
      <c r="G241" s="19">
        <f>G242</f>
        <v>22425650</v>
      </c>
      <c r="H241" s="11"/>
      <c r="I241" s="12"/>
    </row>
    <row r="242" spans="1:9" ht="33" customHeight="1" outlineLevel="7" x14ac:dyDescent="0.25">
      <c r="A242" s="22" t="s">
        <v>8</v>
      </c>
      <c r="B242" s="23" t="s">
        <v>118</v>
      </c>
      <c r="C242" s="23" t="s">
        <v>9</v>
      </c>
      <c r="D242" s="38" t="s">
        <v>1</v>
      </c>
      <c r="E242" s="18">
        <v>0</v>
      </c>
      <c r="F242" s="19">
        <v>0</v>
      </c>
      <c r="G242" s="19">
        <f>G243</f>
        <v>22425650</v>
      </c>
      <c r="H242" s="11"/>
      <c r="I242" s="12"/>
    </row>
    <row r="243" spans="1:9" ht="15.75" outlineLevel="7" x14ac:dyDescent="0.25">
      <c r="A243" s="29" t="s">
        <v>405</v>
      </c>
      <c r="B243" s="23" t="s">
        <v>118</v>
      </c>
      <c r="C243" s="23">
        <v>9999904090</v>
      </c>
      <c r="D243" s="38" t="s">
        <v>1</v>
      </c>
      <c r="E243" s="18">
        <v>0</v>
      </c>
      <c r="F243" s="19">
        <v>0</v>
      </c>
      <c r="G243" s="19">
        <f>G244</f>
        <v>22425650</v>
      </c>
      <c r="H243" s="11"/>
      <c r="I243" s="12"/>
    </row>
    <row r="244" spans="1:9" ht="31.5" outlineLevel="7" x14ac:dyDescent="0.25">
      <c r="A244" s="22" t="s">
        <v>18</v>
      </c>
      <c r="B244" s="23" t="s">
        <v>118</v>
      </c>
      <c r="C244" s="23">
        <v>9999904090</v>
      </c>
      <c r="D244" s="38" t="s">
        <v>19</v>
      </c>
      <c r="E244" s="18">
        <v>0</v>
      </c>
      <c r="F244" s="19">
        <v>0</v>
      </c>
      <c r="G244" s="19">
        <f>G245</f>
        <v>22425650</v>
      </c>
      <c r="H244" s="11"/>
      <c r="I244" s="12"/>
    </row>
    <row r="245" spans="1:9" ht="31.5" outlineLevel="7" x14ac:dyDescent="0.25">
      <c r="A245" s="22" t="s">
        <v>20</v>
      </c>
      <c r="B245" s="23" t="s">
        <v>118</v>
      </c>
      <c r="C245" s="23">
        <v>9999904090</v>
      </c>
      <c r="D245" s="38" t="s">
        <v>21</v>
      </c>
      <c r="E245" s="18">
        <v>0</v>
      </c>
      <c r="F245" s="19">
        <v>0</v>
      </c>
      <c r="G245" s="19">
        <v>22425650</v>
      </c>
      <c r="H245" s="11"/>
      <c r="I245" s="12"/>
    </row>
    <row r="246" spans="1:9" ht="19.5" customHeight="1" outlineLevel="1" x14ac:dyDescent="0.25">
      <c r="A246" s="22" t="s">
        <v>152</v>
      </c>
      <c r="B246" s="23" t="s">
        <v>153</v>
      </c>
      <c r="C246" s="23" t="s">
        <v>0</v>
      </c>
      <c r="D246" s="38" t="s">
        <v>1</v>
      </c>
      <c r="E246" s="18">
        <f>E247+E253+E267+E350</f>
        <v>13145570.639999999</v>
      </c>
      <c r="F246" s="18">
        <f>F247+F253+F267+F350</f>
        <v>6619805.7300000004</v>
      </c>
      <c r="G246" s="18">
        <f>G247+G253+G267+G350</f>
        <v>6621691.3700000001</v>
      </c>
      <c r="H246" s="11"/>
      <c r="I246" s="12"/>
    </row>
    <row r="247" spans="1:9" ht="18" customHeight="1" outlineLevel="2" x14ac:dyDescent="0.25">
      <c r="A247" s="22" t="s">
        <v>154</v>
      </c>
      <c r="B247" s="23" t="s">
        <v>155</v>
      </c>
      <c r="C247" s="23" t="s">
        <v>0</v>
      </c>
      <c r="D247" s="38" t="s">
        <v>1</v>
      </c>
      <c r="E247" s="18">
        <f>E248</f>
        <v>4000000</v>
      </c>
      <c r="F247" s="18">
        <f t="shared" ref="F247:G247" si="101">F248</f>
        <v>0</v>
      </c>
      <c r="G247" s="18">
        <f t="shared" si="101"/>
        <v>0</v>
      </c>
      <c r="H247" s="11"/>
      <c r="I247" s="12"/>
    </row>
    <row r="248" spans="1:9" ht="63" customHeight="1" outlineLevel="3" x14ac:dyDescent="0.25">
      <c r="A248" s="22" t="s">
        <v>420</v>
      </c>
      <c r="B248" s="23" t="s">
        <v>155</v>
      </c>
      <c r="C248" s="23" t="s">
        <v>156</v>
      </c>
      <c r="D248" s="38" t="s">
        <v>1</v>
      </c>
      <c r="E248" s="18">
        <f>E249</f>
        <v>4000000</v>
      </c>
      <c r="F248" s="18">
        <f t="shared" ref="F248:G251" si="102">F249</f>
        <v>0</v>
      </c>
      <c r="G248" s="18">
        <f t="shared" si="102"/>
        <v>0</v>
      </c>
      <c r="H248" s="11"/>
      <c r="I248" s="12"/>
    </row>
    <row r="249" spans="1:9" ht="31.5" outlineLevel="4" x14ac:dyDescent="0.25">
      <c r="A249" s="22" t="s">
        <v>157</v>
      </c>
      <c r="B249" s="23" t="s">
        <v>155</v>
      </c>
      <c r="C249" s="23" t="s">
        <v>158</v>
      </c>
      <c r="D249" s="38" t="s">
        <v>1</v>
      </c>
      <c r="E249" s="18">
        <f>E250</f>
        <v>4000000</v>
      </c>
      <c r="F249" s="18">
        <f t="shared" si="102"/>
        <v>0</v>
      </c>
      <c r="G249" s="18">
        <f t="shared" si="102"/>
        <v>0</v>
      </c>
      <c r="H249" s="11"/>
      <c r="I249" s="12"/>
    </row>
    <row r="250" spans="1:9" ht="36" customHeight="1" outlineLevel="5" x14ac:dyDescent="0.25">
      <c r="A250" s="22" t="s">
        <v>159</v>
      </c>
      <c r="B250" s="23" t="s">
        <v>155</v>
      </c>
      <c r="C250" s="23" t="s">
        <v>160</v>
      </c>
      <c r="D250" s="38" t="s">
        <v>1</v>
      </c>
      <c r="E250" s="18">
        <f>E251</f>
        <v>4000000</v>
      </c>
      <c r="F250" s="18">
        <f t="shared" si="102"/>
        <v>0</v>
      </c>
      <c r="G250" s="18">
        <f t="shared" si="102"/>
        <v>0</v>
      </c>
      <c r="H250" s="11"/>
      <c r="I250" s="12"/>
    </row>
    <row r="251" spans="1:9" ht="31.5" outlineLevel="6" x14ac:dyDescent="0.25">
      <c r="A251" s="22" t="s">
        <v>18</v>
      </c>
      <c r="B251" s="23" t="s">
        <v>155</v>
      </c>
      <c r="C251" s="23" t="s">
        <v>160</v>
      </c>
      <c r="D251" s="38" t="s">
        <v>19</v>
      </c>
      <c r="E251" s="18">
        <f>E252</f>
        <v>4000000</v>
      </c>
      <c r="F251" s="18">
        <f t="shared" si="102"/>
        <v>0</v>
      </c>
      <c r="G251" s="18">
        <f t="shared" si="102"/>
        <v>0</v>
      </c>
      <c r="H251" s="11"/>
      <c r="I251" s="12"/>
    </row>
    <row r="252" spans="1:9" ht="31.5" outlineLevel="7" x14ac:dyDescent="0.25">
      <c r="A252" s="22" t="s">
        <v>20</v>
      </c>
      <c r="B252" s="23" t="s">
        <v>155</v>
      </c>
      <c r="C252" s="23" t="s">
        <v>160</v>
      </c>
      <c r="D252" s="38" t="s">
        <v>21</v>
      </c>
      <c r="E252" s="18">
        <v>4000000</v>
      </c>
      <c r="F252" s="19">
        <v>0</v>
      </c>
      <c r="G252" s="19">
        <v>0</v>
      </c>
      <c r="H252" s="11"/>
      <c r="I252" s="12"/>
    </row>
    <row r="253" spans="1:9" ht="15.75" outlineLevel="2" x14ac:dyDescent="0.25">
      <c r="A253" s="22" t="s">
        <v>161</v>
      </c>
      <c r="B253" s="23" t="s">
        <v>162</v>
      </c>
      <c r="C253" s="23" t="s">
        <v>0</v>
      </c>
      <c r="D253" s="38" t="s">
        <v>1</v>
      </c>
      <c r="E253" s="18">
        <f>E254+E259</f>
        <v>1622607.23</v>
      </c>
      <c r="F253" s="18">
        <f t="shared" ref="F253:G253" si="103">F254+F259</f>
        <v>0</v>
      </c>
      <c r="G253" s="18">
        <f t="shared" si="103"/>
        <v>0</v>
      </c>
      <c r="H253" s="11"/>
      <c r="I253" s="12"/>
    </row>
    <row r="254" spans="1:9" ht="47.25" outlineLevel="3" x14ac:dyDescent="0.25">
      <c r="A254" s="22" t="s">
        <v>163</v>
      </c>
      <c r="B254" s="23" t="s">
        <v>162</v>
      </c>
      <c r="C254" s="23" t="s">
        <v>164</v>
      </c>
      <c r="D254" s="38" t="s">
        <v>1</v>
      </c>
      <c r="E254" s="18">
        <f>E255</f>
        <v>200000</v>
      </c>
      <c r="F254" s="19">
        <v>0</v>
      </c>
      <c r="G254" s="19">
        <v>0</v>
      </c>
      <c r="H254" s="11"/>
      <c r="I254" s="12"/>
    </row>
    <row r="255" spans="1:9" ht="31.5" outlineLevel="4" x14ac:dyDescent="0.25">
      <c r="A255" s="22" t="s">
        <v>165</v>
      </c>
      <c r="B255" s="23" t="s">
        <v>162</v>
      </c>
      <c r="C255" s="23" t="s">
        <v>166</v>
      </c>
      <c r="D255" s="38" t="s">
        <v>1</v>
      </c>
      <c r="E255" s="18">
        <f>E256</f>
        <v>200000</v>
      </c>
      <c r="F255" s="19">
        <v>0</v>
      </c>
      <c r="G255" s="19">
        <v>0</v>
      </c>
      <c r="H255" s="11"/>
      <c r="I255" s="12"/>
    </row>
    <row r="256" spans="1:9" ht="22.5" customHeight="1" outlineLevel="5" x14ac:dyDescent="0.25">
      <c r="A256" s="22" t="s">
        <v>167</v>
      </c>
      <c r="B256" s="23" t="s">
        <v>162</v>
      </c>
      <c r="C256" s="23" t="s">
        <v>168</v>
      </c>
      <c r="D256" s="38" t="s">
        <v>1</v>
      </c>
      <c r="E256" s="18">
        <f>E257</f>
        <v>200000</v>
      </c>
      <c r="F256" s="19">
        <v>0</v>
      </c>
      <c r="G256" s="19">
        <v>0</v>
      </c>
      <c r="H256" s="11"/>
      <c r="I256" s="12"/>
    </row>
    <row r="257" spans="1:9" ht="31.5" outlineLevel="6" x14ac:dyDescent="0.25">
      <c r="A257" s="22" t="s">
        <v>18</v>
      </c>
      <c r="B257" s="23" t="s">
        <v>162</v>
      </c>
      <c r="C257" s="23" t="s">
        <v>168</v>
      </c>
      <c r="D257" s="38" t="s">
        <v>19</v>
      </c>
      <c r="E257" s="18">
        <f>E258</f>
        <v>200000</v>
      </c>
      <c r="F257" s="19">
        <v>0</v>
      </c>
      <c r="G257" s="19">
        <v>0</v>
      </c>
      <c r="H257" s="11"/>
      <c r="I257" s="12"/>
    </row>
    <row r="258" spans="1:9" ht="31.5" outlineLevel="7" x14ac:dyDescent="0.25">
      <c r="A258" s="22" t="s">
        <v>20</v>
      </c>
      <c r="B258" s="23" t="s">
        <v>162</v>
      </c>
      <c r="C258" s="23" t="s">
        <v>168</v>
      </c>
      <c r="D258" s="38" t="s">
        <v>21</v>
      </c>
      <c r="E258" s="18">
        <v>200000</v>
      </c>
      <c r="F258" s="19">
        <v>0</v>
      </c>
      <c r="G258" s="19">
        <v>0</v>
      </c>
      <c r="H258" s="11"/>
      <c r="I258" s="12"/>
    </row>
    <row r="259" spans="1:9" ht="47.25" outlineLevel="3" x14ac:dyDescent="0.25">
      <c r="A259" s="22" t="s">
        <v>169</v>
      </c>
      <c r="B259" s="23" t="s">
        <v>162</v>
      </c>
      <c r="C259" s="23" t="s">
        <v>170</v>
      </c>
      <c r="D259" s="38" t="s">
        <v>1</v>
      </c>
      <c r="E259" s="18">
        <f>E260</f>
        <v>1422607.23</v>
      </c>
      <c r="F259" s="19">
        <v>0</v>
      </c>
      <c r="G259" s="19">
        <v>0</v>
      </c>
      <c r="H259" s="11"/>
      <c r="I259" s="12"/>
    </row>
    <row r="260" spans="1:9" ht="78.75" outlineLevel="4" x14ac:dyDescent="0.25">
      <c r="A260" s="22" t="s">
        <v>171</v>
      </c>
      <c r="B260" s="23" t="s">
        <v>162</v>
      </c>
      <c r="C260" s="23" t="s">
        <v>172</v>
      </c>
      <c r="D260" s="38" t="s">
        <v>1</v>
      </c>
      <c r="E260" s="18">
        <f>E261+E264</f>
        <v>1422607.23</v>
      </c>
      <c r="F260" s="19">
        <v>0</v>
      </c>
      <c r="G260" s="19">
        <v>0</v>
      </c>
      <c r="H260" s="11"/>
      <c r="I260" s="12"/>
    </row>
    <row r="261" spans="1:9" ht="63" outlineLevel="5" x14ac:dyDescent="0.25">
      <c r="A261" s="22" t="s">
        <v>375</v>
      </c>
      <c r="B261" s="23" t="s">
        <v>162</v>
      </c>
      <c r="C261" s="23" t="s">
        <v>173</v>
      </c>
      <c r="D261" s="38" t="s">
        <v>1</v>
      </c>
      <c r="E261" s="18">
        <f>E262</f>
        <v>1379929.01</v>
      </c>
      <c r="F261" s="19">
        <v>0</v>
      </c>
      <c r="G261" s="19">
        <v>0</v>
      </c>
      <c r="H261" s="11"/>
      <c r="I261" s="12"/>
    </row>
    <row r="262" spans="1:9" ht="15.75" outlineLevel="6" x14ac:dyDescent="0.25">
      <c r="A262" s="22" t="s">
        <v>28</v>
      </c>
      <c r="B262" s="23" t="s">
        <v>162</v>
      </c>
      <c r="C262" s="23" t="s">
        <v>173</v>
      </c>
      <c r="D262" s="38" t="s">
        <v>29</v>
      </c>
      <c r="E262" s="18">
        <f>E263</f>
        <v>1379929.01</v>
      </c>
      <c r="F262" s="19">
        <v>0</v>
      </c>
      <c r="G262" s="19">
        <v>0</v>
      </c>
      <c r="H262" s="11"/>
      <c r="I262" s="12"/>
    </row>
    <row r="263" spans="1:9" ht="53.45" customHeight="1" outlineLevel="7" x14ac:dyDescent="0.25">
      <c r="A263" s="22" t="s">
        <v>374</v>
      </c>
      <c r="B263" s="23" t="s">
        <v>162</v>
      </c>
      <c r="C263" s="23" t="s">
        <v>173</v>
      </c>
      <c r="D263" s="38" t="s">
        <v>174</v>
      </c>
      <c r="E263" s="18">
        <v>1379929.01</v>
      </c>
      <c r="F263" s="19">
        <v>0</v>
      </c>
      <c r="G263" s="19">
        <v>0</v>
      </c>
      <c r="H263" s="11"/>
      <c r="I263" s="12"/>
    </row>
    <row r="264" spans="1:9" ht="78.75" outlineLevel="5" x14ac:dyDescent="0.25">
      <c r="A264" s="22" t="s">
        <v>175</v>
      </c>
      <c r="B264" s="23" t="s">
        <v>162</v>
      </c>
      <c r="C264" s="23" t="s">
        <v>176</v>
      </c>
      <c r="D264" s="38" t="s">
        <v>1</v>
      </c>
      <c r="E264" s="18">
        <f>E265</f>
        <v>42678.22</v>
      </c>
      <c r="F264" s="19">
        <v>0</v>
      </c>
      <c r="G264" s="19">
        <v>0</v>
      </c>
      <c r="H264" s="11"/>
      <c r="I264" s="12"/>
    </row>
    <row r="265" spans="1:9" ht="20.25" customHeight="1" outlineLevel="6" x14ac:dyDescent="0.25">
      <c r="A265" s="22" t="s">
        <v>28</v>
      </c>
      <c r="B265" s="23" t="s">
        <v>162</v>
      </c>
      <c r="C265" s="23" t="s">
        <v>176</v>
      </c>
      <c r="D265" s="38" t="s">
        <v>29</v>
      </c>
      <c r="E265" s="18">
        <f>E266</f>
        <v>42678.22</v>
      </c>
      <c r="F265" s="19">
        <v>0</v>
      </c>
      <c r="G265" s="19">
        <v>0</v>
      </c>
      <c r="H265" s="11"/>
      <c r="I265" s="12"/>
    </row>
    <row r="266" spans="1:9" ht="47.25" outlineLevel="7" x14ac:dyDescent="0.25">
      <c r="A266" s="22" t="s">
        <v>374</v>
      </c>
      <c r="B266" s="23" t="s">
        <v>162</v>
      </c>
      <c r="C266" s="23" t="s">
        <v>176</v>
      </c>
      <c r="D266" s="38" t="s">
        <v>174</v>
      </c>
      <c r="E266" s="18">
        <v>42678.22</v>
      </c>
      <c r="F266" s="19">
        <v>0</v>
      </c>
      <c r="G266" s="19">
        <v>0</v>
      </c>
      <c r="H266" s="11"/>
      <c r="I266" s="12"/>
    </row>
    <row r="267" spans="1:9" ht="15.75" outlineLevel="2" x14ac:dyDescent="0.25">
      <c r="A267" s="22" t="s">
        <v>177</v>
      </c>
      <c r="B267" s="23" t="s">
        <v>178</v>
      </c>
      <c r="C267" s="23" t="s">
        <v>0</v>
      </c>
      <c r="D267" s="38" t="s">
        <v>1</v>
      </c>
      <c r="E267" s="18">
        <f>E268+E345</f>
        <v>7477610.29</v>
      </c>
      <c r="F267" s="18">
        <f>F268+F345</f>
        <v>6572638.4100000001</v>
      </c>
      <c r="G267" s="18">
        <f>G268+G345</f>
        <v>6572638.4100000001</v>
      </c>
      <c r="H267" s="11"/>
      <c r="I267" s="12"/>
    </row>
    <row r="268" spans="1:9" ht="47.25" outlineLevel="3" x14ac:dyDescent="0.25">
      <c r="A268" s="22" t="s">
        <v>448</v>
      </c>
      <c r="B268" s="23" t="s">
        <v>178</v>
      </c>
      <c r="C268" s="23" t="s">
        <v>179</v>
      </c>
      <c r="D268" s="38" t="s">
        <v>1</v>
      </c>
      <c r="E268" s="18">
        <f>E269+E273++E277+E314</f>
        <v>6977610.29</v>
      </c>
      <c r="F268" s="18">
        <f t="shared" ref="F268:G268" si="104">F269+F273++F277+F314</f>
        <v>6572638.4100000001</v>
      </c>
      <c r="G268" s="18">
        <f t="shared" si="104"/>
        <v>6572638.4100000001</v>
      </c>
      <c r="H268" s="11"/>
      <c r="I268" s="12"/>
    </row>
    <row r="269" spans="1:9" ht="22.5" customHeight="1" outlineLevel="4" x14ac:dyDescent="0.25">
      <c r="A269" s="22" t="s">
        <v>180</v>
      </c>
      <c r="B269" s="23" t="s">
        <v>178</v>
      </c>
      <c r="C269" s="23" t="s">
        <v>181</v>
      </c>
      <c r="D269" s="38" t="s">
        <v>1</v>
      </c>
      <c r="E269" s="18">
        <f>E270</f>
        <v>1000000</v>
      </c>
      <c r="F269" s="19">
        <v>0</v>
      </c>
      <c r="G269" s="19">
        <v>0</v>
      </c>
      <c r="H269" s="11"/>
      <c r="I269" s="12"/>
    </row>
    <row r="270" spans="1:9" ht="19.5" customHeight="1" outlineLevel="5" x14ac:dyDescent="0.25">
      <c r="A270" s="22" t="s">
        <v>182</v>
      </c>
      <c r="B270" s="23" t="s">
        <v>178</v>
      </c>
      <c r="C270" s="23" t="s">
        <v>183</v>
      </c>
      <c r="D270" s="38" t="s">
        <v>1</v>
      </c>
      <c r="E270" s="18">
        <f>E271</f>
        <v>1000000</v>
      </c>
      <c r="F270" s="19">
        <v>0</v>
      </c>
      <c r="G270" s="19">
        <v>0</v>
      </c>
      <c r="H270" s="11"/>
      <c r="I270" s="12"/>
    </row>
    <row r="271" spans="1:9" ht="31.5" outlineLevel="6" x14ac:dyDescent="0.25">
      <c r="A271" s="22" t="s">
        <v>18</v>
      </c>
      <c r="B271" s="23" t="s">
        <v>178</v>
      </c>
      <c r="C271" s="23" t="s">
        <v>183</v>
      </c>
      <c r="D271" s="38" t="s">
        <v>19</v>
      </c>
      <c r="E271" s="18">
        <f>E272</f>
        <v>1000000</v>
      </c>
      <c r="F271" s="19">
        <v>0</v>
      </c>
      <c r="G271" s="19">
        <v>0</v>
      </c>
      <c r="H271" s="11"/>
      <c r="I271" s="12"/>
    </row>
    <row r="272" spans="1:9" ht="31.5" outlineLevel="7" x14ac:dyDescent="0.25">
      <c r="A272" s="22" t="s">
        <v>20</v>
      </c>
      <c r="B272" s="23" t="s">
        <v>178</v>
      </c>
      <c r="C272" s="23" t="s">
        <v>183</v>
      </c>
      <c r="D272" s="38" t="s">
        <v>21</v>
      </c>
      <c r="E272" s="18">
        <v>1000000</v>
      </c>
      <c r="F272" s="19">
        <v>0</v>
      </c>
      <c r="G272" s="19">
        <v>0</v>
      </c>
      <c r="H272" s="11"/>
      <c r="I272" s="12"/>
    </row>
    <row r="273" spans="1:9" ht="49.9" customHeight="1" outlineLevel="4" x14ac:dyDescent="0.25">
      <c r="A273" s="22" t="s">
        <v>184</v>
      </c>
      <c r="B273" s="23" t="s">
        <v>178</v>
      </c>
      <c r="C273" s="23" t="s">
        <v>185</v>
      </c>
      <c r="D273" s="38" t="s">
        <v>1</v>
      </c>
      <c r="E273" s="18">
        <f>E274</f>
        <v>2500000</v>
      </c>
      <c r="F273" s="19">
        <v>0</v>
      </c>
      <c r="G273" s="19">
        <v>0</v>
      </c>
      <c r="H273" s="11"/>
      <c r="I273" s="12"/>
    </row>
    <row r="274" spans="1:9" ht="31.5" outlineLevel="5" x14ac:dyDescent="0.25">
      <c r="A274" s="22" t="s">
        <v>186</v>
      </c>
      <c r="B274" s="23" t="s">
        <v>178</v>
      </c>
      <c r="C274" s="23" t="s">
        <v>187</v>
      </c>
      <c r="D274" s="38" t="s">
        <v>1</v>
      </c>
      <c r="E274" s="18">
        <f>E275</f>
        <v>2500000</v>
      </c>
      <c r="F274" s="19">
        <v>0</v>
      </c>
      <c r="G274" s="19">
        <v>0</v>
      </c>
      <c r="H274" s="11"/>
      <c r="I274" s="12"/>
    </row>
    <row r="275" spans="1:9" ht="31.5" outlineLevel="6" x14ac:dyDescent="0.25">
      <c r="A275" s="22" t="s">
        <v>18</v>
      </c>
      <c r="B275" s="23" t="s">
        <v>178</v>
      </c>
      <c r="C275" s="23" t="s">
        <v>187</v>
      </c>
      <c r="D275" s="38" t="s">
        <v>19</v>
      </c>
      <c r="E275" s="18">
        <f>E276</f>
        <v>2500000</v>
      </c>
      <c r="F275" s="19">
        <v>0</v>
      </c>
      <c r="G275" s="19">
        <v>0</v>
      </c>
      <c r="H275" s="11"/>
      <c r="I275" s="12"/>
    </row>
    <row r="276" spans="1:9" ht="31.5" outlineLevel="7" x14ac:dyDescent="0.25">
      <c r="A276" s="22" t="s">
        <v>20</v>
      </c>
      <c r="B276" s="23" t="s">
        <v>178</v>
      </c>
      <c r="C276" s="23" t="s">
        <v>187</v>
      </c>
      <c r="D276" s="38" t="s">
        <v>21</v>
      </c>
      <c r="E276" s="18">
        <v>2500000</v>
      </c>
      <c r="F276" s="19">
        <v>0</v>
      </c>
      <c r="G276" s="19">
        <v>0</v>
      </c>
      <c r="H276" s="11"/>
      <c r="I276" s="12"/>
    </row>
    <row r="277" spans="1:9" ht="50.45" customHeight="1" outlineLevel="4" x14ac:dyDescent="0.25">
      <c r="A277" s="22" t="s">
        <v>472</v>
      </c>
      <c r="B277" s="23" t="s">
        <v>178</v>
      </c>
      <c r="C277" s="23" t="s">
        <v>188</v>
      </c>
      <c r="D277" s="38" t="s">
        <v>1</v>
      </c>
      <c r="E277" s="18">
        <f>E278+E281+E296+E299+E284+E287+E290+E293+E302+E305+E308+E311</f>
        <v>3477610.29</v>
      </c>
      <c r="F277" s="18">
        <f t="shared" ref="F277:G277" si="105">F278+F281+F296+F299+F284+F287+F290+F293+F302+F305+F308+F311</f>
        <v>3391295.9499999997</v>
      </c>
      <c r="G277" s="18">
        <f t="shared" si="105"/>
        <v>2945682.8400000003</v>
      </c>
      <c r="H277" s="11"/>
      <c r="I277" s="12"/>
    </row>
    <row r="278" spans="1:9" ht="78.75" outlineLevel="5" x14ac:dyDescent="0.25">
      <c r="A278" s="22" t="s">
        <v>189</v>
      </c>
      <c r="B278" s="23" t="s">
        <v>178</v>
      </c>
      <c r="C278" s="23">
        <v>1700392640</v>
      </c>
      <c r="D278" s="38" t="s">
        <v>1</v>
      </c>
      <c r="E278" s="18">
        <f>E279</f>
        <v>2030968.56</v>
      </c>
      <c r="F278" s="18">
        <f t="shared" ref="F278:G279" si="106">F279</f>
        <v>0</v>
      </c>
      <c r="G278" s="18">
        <f t="shared" si="106"/>
        <v>0</v>
      </c>
      <c r="H278" s="11"/>
      <c r="I278" s="12"/>
    </row>
    <row r="279" spans="1:9" ht="31.5" outlineLevel="6" x14ac:dyDescent="0.25">
      <c r="A279" s="22" t="s">
        <v>18</v>
      </c>
      <c r="B279" s="23" t="s">
        <v>178</v>
      </c>
      <c r="C279" s="23">
        <v>1700392640</v>
      </c>
      <c r="D279" s="38" t="s">
        <v>19</v>
      </c>
      <c r="E279" s="18">
        <f>E280</f>
        <v>2030968.56</v>
      </c>
      <c r="F279" s="18">
        <f t="shared" si="106"/>
        <v>0</v>
      </c>
      <c r="G279" s="18">
        <f t="shared" si="106"/>
        <v>0</v>
      </c>
      <c r="H279" s="11"/>
      <c r="I279" s="12"/>
    </row>
    <row r="280" spans="1:9" ht="31.5" outlineLevel="7" x14ac:dyDescent="0.25">
      <c r="A280" s="22" t="s">
        <v>20</v>
      </c>
      <c r="B280" s="23" t="s">
        <v>178</v>
      </c>
      <c r="C280" s="23">
        <v>1700392640</v>
      </c>
      <c r="D280" s="38" t="s">
        <v>21</v>
      </c>
      <c r="E280" s="18">
        <v>2030968.56</v>
      </c>
      <c r="F280" s="19">
        <v>0</v>
      </c>
      <c r="G280" s="19">
        <v>0</v>
      </c>
      <c r="H280" s="11"/>
      <c r="I280" s="12"/>
    </row>
    <row r="281" spans="1:9" ht="78.75" outlineLevel="5" x14ac:dyDescent="0.25">
      <c r="A281" s="22" t="s">
        <v>190</v>
      </c>
      <c r="B281" s="23" t="s">
        <v>178</v>
      </c>
      <c r="C281" s="23">
        <v>1700392641</v>
      </c>
      <c r="D281" s="38" t="s">
        <v>1</v>
      </c>
      <c r="E281" s="18">
        <f>E282</f>
        <v>1342313.42</v>
      </c>
      <c r="F281" s="18">
        <f t="shared" ref="F281:G281" si="107">F282</f>
        <v>0</v>
      </c>
      <c r="G281" s="18">
        <f t="shared" si="107"/>
        <v>0</v>
      </c>
      <c r="H281" s="11"/>
      <c r="I281" s="12"/>
    </row>
    <row r="282" spans="1:9" ht="31.5" outlineLevel="6" x14ac:dyDescent="0.25">
      <c r="A282" s="22" t="s">
        <v>18</v>
      </c>
      <c r="B282" s="23" t="s">
        <v>178</v>
      </c>
      <c r="C282" s="23">
        <v>1700392641</v>
      </c>
      <c r="D282" s="38" t="s">
        <v>19</v>
      </c>
      <c r="E282" s="18">
        <f>E283</f>
        <v>1342313.42</v>
      </c>
      <c r="F282" s="19">
        <v>0</v>
      </c>
      <c r="G282" s="19">
        <v>0</v>
      </c>
      <c r="H282" s="11"/>
      <c r="I282" s="12"/>
    </row>
    <row r="283" spans="1:9" ht="31.5" outlineLevel="7" x14ac:dyDescent="0.25">
      <c r="A283" s="22" t="s">
        <v>20</v>
      </c>
      <c r="B283" s="23" t="s">
        <v>178</v>
      </c>
      <c r="C283" s="23">
        <v>1700392641</v>
      </c>
      <c r="D283" s="38" t="s">
        <v>21</v>
      </c>
      <c r="E283" s="18">
        <v>1342313.42</v>
      </c>
      <c r="F283" s="19">
        <v>0</v>
      </c>
      <c r="G283" s="19">
        <v>0</v>
      </c>
      <c r="H283" s="11"/>
      <c r="I283" s="12"/>
    </row>
    <row r="284" spans="1:9" ht="78.75" outlineLevel="7" x14ac:dyDescent="0.25">
      <c r="A284" s="22" t="s">
        <v>421</v>
      </c>
      <c r="B284" s="23" t="s">
        <v>178</v>
      </c>
      <c r="C284" s="23">
        <v>1700392642</v>
      </c>
      <c r="D284" s="38" t="s">
        <v>1</v>
      </c>
      <c r="E284" s="18">
        <f t="shared" ref="E284:G285" si="108">E285</f>
        <v>0</v>
      </c>
      <c r="F284" s="19">
        <f t="shared" si="108"/>
        <v>1498693.88</v>
      </c>
      <c r="G284" s="19">
        <f t="shared" si="108"/>
        <v>0</v>
      </c>
      <c r="H284" s="11"/>
      <c r="I284" s="12"/>
    </row>
    <row r="285" spans="1:9" ht="31.5" outlineLevel="7" x14ac:dyDescent="0.25">
      <c r="A285" s="22" t="s">
        <v>18</v>
      </c>
      <c r="B285" s="23" t="s">
        <v>178</v>
      </c>
      <c r="C285" s="23">
        <v>1700392642</v>
      </c>
      <c r="D285" s="38" t="s">
        <v>19</v>
      </c>
      <c r="E285" s="18">
        <f t="shared" si="108"/>
        <v>0</v>
      </c>
      <c r="F285" s="19">
        <f t="shared" si="108"/>
        <v>1498693.88</v>
      </c>
      <c r="G285" s="19">
        <f t="shared" si="108"/>
        <v>0</v>
      </c>
      <c r="H285" s="11"/>
      <c r="I285" s="12"/>
    </row>
    <row r="286" spans="1:9" ht="31.5" outlineLevel="7" x14ac:dyDescent="0.25">
      <c r="A286" s="22" t="s">
        <v>20</v>
      </c>
      <c r="B286" s="23" t="s">
        <v>178</v>
      </c>
      <c r="C286" s="23">
        <v>1700392642</v>
      </c>
      <c r="D286" s="38" t="s">
        <v>21</v>
      </c>
      <c r="E286" s="18">
        <v>0</v>
      </c>
      <c r="F286" s="19">
        <v>1498693.88</v>
      </c>
      <c r="G286" s="19">
        <v>0</v>
      </c>
      <c r="H286" s="11"/>
      <c r="I286" s="12"/>
    </row>
    <row r="287" spans="1:9" ht="85.15" customHeight="1" outlineLevel="7" x14ac:dyDescent="0.25">
      <c r="A287" s="22" t="s">
        <v>422</v>
      </c>
      <c r="B287" s="23" t="s">
        <v>178</v>
      </c>
      <c r="C287" s="23">
        <v>1700392643</v>
      </c>
      <c r="D287" s="38" t="s">
        <v>1</v>
      </c>
      <c r="E287" s="18">
        <v>0</v>
      </c>
      <c r="F287" s="19">
        <f>F288</f>
        <v>1790863.19</v>
      </c>
      <c r="G287" s="19">
        <v>0</v>
      </c>
      <c r="H287" s="11"/>
      <c r="I287" s="12"/>
    </row>
    <row r="288" spans="1:9" ht="31.5" outlineLevel="7" x14ac:dyDescent="0.25">
      <c r="A288" s="22" t="s">
        <v>18</v>
      </c>
      <c r="B288" s="23" t="s">
        <v>178</v>
      </c>
      <c r="C288" s="23">
        <v>1700392643</v>
      </c>
      <c r="D288" s="38" t="s">
        <v>19</v>
      </c>
      <c r="E288" s="18">
        <v>0</v>
      </c>
      <c r="F288" s="19">
        <f>F289</f>
        <v>1790863.19</v>
      </c>
      <c r="G288" s="19">
        <v>0</v>
      </c>
      <c r="H288" s="11"/>
      <c r="I288" s="12"/>
    </row>
    <row r="289" spans="1:9" ht="31.5" outlineLevel="7" x14ac:dyDescent="0.25">
      <c r="A289" s="22" t="s">
        <v>20</v>
      </c>
      <c r="B289" s="23" t="s">
        <v>178</v>
      </c>
      <c r="C289" s="23">
        <v>1700392643</v>
      </c>
      <c r="D289" s="38" t="s">
        <v>21</v>
      </c>
      <c r="E289" s="18">
        <v>0</v>
      </c>
      <c r="F289" s="19">
        <v>1790863.19</v>
      </c>
      <c r="G289" s="19">
        <v>0</v>
      </c>
      <c r="H289" s="11"/>
      <c r="I289" s="12"/>
    </row>
    <row r="290" spans="1:9" ht="84" customHeight="1" outlineLevel="7" x14ac:dyDescent="0.25">
      <c r="A290" s="22" t="s">
        <v>428</v>
      </c>
      <c r="B290" s="23" t="s">
        <v>178</v>
      </c>
      <c r="C290" s="23">
        <v>1700392644</v>
      </c>
      <c r="D290" s="38" t="s">
        <v>1</v>
      </c>
      <c r="E290" s="18">
        <v>0</v>
      </c>
      <c r="F290" s="19">
        <f>F291</f>
        <v>0</v>
      </c>
      <c r="G290" s="19">
        <v>1428656.18</v>
      </c>
      <c r="H290" s="11"/>
      <c r="I290" s="12"/>
    </row>
    <row r="291" spans="1:9" ht="31.5" outlineLevel="7" x14ac:dyDescent="0.25">
      <c r="A291" s="22" t="s">
        <v>18</v>
      </c>
      <c r="B291" s="23" t="s">
        <v>178</v>
      </c>
      <c r="C291" s="23">
        <v>1700392644</v>
      </c>
      <c r="D291" s="38" t="s">
        <v>19</v>
      </c>
      <c r="E291" s="18">
        <v>0</v>
      </c>
      <c r="F291" s="19">
        <v>0</v>
      </c>
      <c r="G291" s="19">
        <v>1428656.18</v>
      </c>
      <c r="H291" s="11"/>
      <c r="I291" s="12"/>
    </row>
    <row r="292" spans="1:9" ht="31.5" outlineLevel="7" x14ac:dyDescent="0.25">
      <c r="A292" s="22" t="s">
        <v>20</v>
      </c>
      <c r="B292" s="23" t="s">
        <v>178</v>
      </c>
      <c r="C292" s="23">
        <v>1700392644</v>
      </c>
      <c r="D292" s="38" t="s">
        <v>21</v>
      </c>
      <c r="E292" s="18">
        <v>0</v>
      </c>
      <c r="F292" s="19">
        <v>0</v>
      </c>
      <c r="G292" s="19">
        <v>1428656.18</v>
      </c>
      <c r="H292" s="11"/>
      <c r="I292" s="12"/>
    </row>
    <row r="293" spans="1:9" ht="78.75" outlineLevel="7" x14ac:dyDescent="0.25">
      <c r="A293" s="22" t="s">
        <v>429</v>
      </c>
      <c r="B293" s="23" t="s">
        <v>178</v>
      </c>
      <c r="C293" s="23">
        <v>1700392645</v>
      </c>
      <c r="D293" s="38" t="s">
        <v>1</v>
      </c>
      <c r="E293" s="18">
        <v>0</v>
      </c>
      <c r="F293" s="19">
        <v>0</v>
      </c>
      <c r="G293" s="19">
        <v>1428656.18</v>
      </c>
      <c r="H293" s="11"/>
      <c r="I293" s="12"/>
    </row>
    <row r="294" spans="1:9" ht="31.5" outlineLevel="7" x14ac:dyDescent="0.25">
      <c r="A294" s="22" t="s">
        <v>18</v>
      </c>
      <c r="B294" s="23" t="s">
        <v>178</v>
      </c>
      <c r="C294" s="23">
        <v>1700392645</v>
      </c>
      <c r="D294" s="38" t="s">
        <v>19</v>
      </c>
      <c r="E294" s="18">
        <v>0</v>
      </c>
      <c r="F294" s="19">
        <v>0</v>
      </c>
      <c r="G294" s="19">
        <v>1428656.18</v>
      </c>
      <c r="H294" s="11"/>
      <c r="I294" s="12"/>
    </row>
    <row r="295" spans="1:9" ht="43.15" customHeight="1" outlineLevel="7" x14ac:dyDescent="0.25">
      <c r="A295" s="22" t="s">
        <v>20</v>
      </c>
      <c r="B295" s="23" t="s">
        <v>178</v>
      </c>
      <c r="C295" s="23">
        <v>1700392645</v>
      </c>
      <c r="D295" s="38" t="s">
        <v>21</v>
      </c>
      <c r="E295" s="18">
        <v>0</v>
      </c>
      <c r="F295" s="19">
        <v>0</v>
      </c>
      <c r="G295" s="19">
        <v>1428656.18</v>
      </c>
      <c r="H295" s="11"/>
      <c r="I295" s="12"/>
    </row>
    <row r="296" spans="1:9" ht="49.9" customHeight="1" outlineLevel="5" x14ac:dyDescent="0.25">
      <c r="A296" s="22" t="s">
        <v>373</v>
      </c>
      <c r="B296" s="23" t="s">
        <v>178</v>
      </c>
      <c r="C296" s="23" t="s">
        <v>423</v>
      </c>
      <c r="D296" s="38" t="s">
        <v>1</v>
      </c>
      <c r="E296" s="18">
        <f>E297</f>
        <v>62813.46</v>
      </c>
      <c r="F296" s="18">
        <f t="shared" ref="F296:G297" si="109">F297</f>
        <v>0</v>
      </c>
      <c r="G296" s="18">
        <f t="shared" si="109"/>
        <v>0</v>
      </c>
      <c r="H296" s="11"/>
      <c r="I296" s="12"/>
    </row>
    <row r="297" spans="1:9" ht="31.5" outlineLevel="6" x14ac:dyDescent="0.25">
      <c r="A297" s="22" t="s">
        <v>18</v>
      </c>
      <c r="B297" s="23" t="s">
        <v>178</v>
      </c>
      <c r="C297" s="23" t="s">
        <v>423</v>
      </c>
      <c r="D297" s="38" t="s">
        <v>19</v>
      </c>
      <c r="E297" s="18">
        <f>E298</f>
        <v>62813.46</v>
      </c>
      <c r="F297" s="18">
        <f t="shared" si="109"/>
        <v>0</v>
      </c>
      <c r="G297" s="18">
        <f t="shared" si="109"/>
        <v>0</v>
      </c>
      <c r="H297" s="11"/>
      <c r="I297" s="12"/>
    </row>
    <row r="298" spans="1:9" ht="31.5" outlineLevel="7" x14ac:dyDescent="0.25">
      <c r="A298" s="22" t="s">
        <v>20</v>
      </c>
      <c r="B298" s="23" t="s">
        <v>178</v>
      </c>
      <c r="C298" s="23" t="s">
        <v>423</v>
      </c>
      <c r="D298" s="38" t="s">
        <v>21</v>
      </c>
      <c r="E298" s="18">
        <v>62813.46</v>
      </c>
      <c r="F298" s="19">
        <v>0</v>
      </c>
      <c r="G298" s="19">
        <v>0</v>
      </c>
      <c r="H298" s="11"/>
      <c r="I298" s="12"/>
    </row>
    <row r="299" spans="1:9" ht="50.45" customHeight="1" outlineLevel="5" x14ac:dyDescent="0.25">
      <c r="A299" s="22" t="s">
        <v>372</v>
      </c>
      <c r="B299" s="23" t="s">
        <v>178</v>
      </c>
      <c r="C299" s="23" t="s">
        <v>424</v>
      </c>
      <c r="D299" s="38" t="s">
        <v>1</v>
      </c>
      <c r="E299" s="18">
        <f>E300</f>
        <v>41514.85</v>
      </c>
      <c r="F299" s="18">
        <f t="shared" ref="F299:G300" si="110">F300</f>
        <v>0</v>
      </c>
      <c r="G299" s="18">
        <f t="shared" si="110"/>
        <v>0</v>
      </c>
      <c r="H299" s="11"/>
      <c r="I299" s="12"/>
    </row>
    <row r="300" spans="1:9" ht="31.5" outlineLevel="6" x14ac:dyDescent="0.25">
      <c r="A300" s="22" t="s">
        <v>18</v>
      </c>
      <c r="B300" s="23" t="s">
        <v>178</v>
      </c>
      <c r="C300" s="23" t="s">
        <v>424</v>
      </c>
      <c r="D300" s="38" t="s">
        <v>19</v>
      </c>
      <c r="E300" s="18">
        <f>E301</f>
        <v>41514.85</v>
      </c>
      <c r="F300" s="18">
        <f t="shared" si="110"/>
        <v>0</v>
      </c>
      <c r="G300" s="18">
        <f t="shared" si="110"/>
        <v>0</v>
      </c>
      <c r="H300" s="11"/>
      <c r="I300" s="12"/>
    </row>
    <row r="301" spans="1:9" ht="31.5" outlineLevel="7" x14ac:dyDescent="0.25">
      <c r="A301" s="22" t="s">
        <v>20</v>
      </c>
      <c r="B301" s="23" t="s">
        <v>178</v>
      </c>
      <c r="C301" s="23" t="s">
        <v>424</v>
      </c>
      <c r="D301" s="38" t="s">
        <v>21</v>
      </c>
      <c r="E301" s="18">
        <v>41514.85</v>
      </c>
      <c r="F301" s="19">
        <v>0</v>
      </c>
      <c r="G301" s="19">
        <v>0</v>
      </c>
      <c r="H301" s="11"/>
      <c r="I301" s="12"/>
    </row>
    <row r="302" spans="1:9" ht="47.25" outlineLevel="7" x14ac:dyDescent="0.25">
      <c r="A302" s="22" t="s">
        <v>456</v>
      </c>
      <c r="B302" s="23" t="s">
        <v>178</v>
      </c>
      <c r="C302" s="23" t="s">
        <v>426</v>
      </c>
      <c r="D302" s="38" t="s">
        <v>1</v>
      </c>
      <c r="E302" s="18">
        <f>E303</f>
        <v>0</v>
      </c>
      <c r="F302" s="19">
        <f>F303</f>
        <v>46351.360000000001</v>
      </c>
      <c r="G302" s="19">
        <v>0</v>
      </c>
      <c r="H302" s="11"/>
      <c r="I302" s="12"/>
    </row>
    <row r="303" spans="1:9" ht="31.5" outlineLevel="7" x14ac:dyDescent="0.25">
      <c r="A303" s="22" t="s">
        <v>18</v>
      </c>
      <c r="B303" s="23" t="s">
        <v>178</v>
      </c>
      <c r="C303" s="23" t="s">
        <v>426</v>
      </c>
      <c r="D303" s="38" t="s">
        <v>19</v>
      </c>
      <c r="E303" s="18">
        <f>E304</f>
        <v>0</v>
      </c>
      <c r="F303" s="19">
        <f>F304</f>
        <v>46351.360000000001</v>
      </c>
      <c r="G303" s="19">
        <v>0</v>
      </c>
      <c r="H303" s="11"/>
      <c r="I303" s="12"/>
    </row>
    <row r="304" spans="1:9" ht="31.5" outlineLevel="7" x14ac:dyDescent="0.25">
      <c r="A304" s="22" t="s">
        <v>20</v>
      </c>
      <c r="B304" s="23" t="s">
        <v>178</v>
      </c>
      <c r="C304" s="23" t="s">
        <v>426</v>
      </c>
      <c r="D304" s="38" t="s">
        <v>21</v>
      </c>
      <c r="E304" s="18">
        <v>0</v>
      </c>
      <c r="F304" s="19">
        <v>46351.360000000001</v>
      </c>
      <c r="G304" s="19">
        <v>0</v>
      </c>
      <c r="H304" s="11"/>
      <c r="I304" s="12"/>
    </row>
    <row r="305" spans="1:9" ht="57" customHeight="1" outlineLevel="7" x14ac:dyDescent="0.25">
      <c r="A305" s="22" t="s">
        <v>425</v>
      </c>
      <c r="B305" s="23" t="s">
        <v>178</v>
      </c>
      <c r="C305" s="23" t="s">
        <v>427</v>
      </c>
      <c r="D305" s="38" t="s">
        <v>1</v>
      </c>
      <c r="E305" s="18">
        <f t="shared" ref="E305:G306" si="111">E306</f>
        <v>0</v>
      </c>
      <c r="F305" s="19">
        <f t="shared" si="111"/>
        <v>55387.519999999997</v>
      </c>
      <c r="G305" s="19">
        <f t="shared" si="111"/>
        <v>0</v>
      </c>
      <c r="H305" s="11"/>
      <c r="I305" s="12"/>
    </row>
    <row r="306" spans="1:9" ht="31.5" outlineLevel="7" x14ac:dyDescent="0.25">
      <c r="A306" s="22" t="s">
        <v>18</v>
      </c>
      <c r="B306" s="23" t="s">
        <v>178</v>
      </c>
      <c r="C306" s="23" t="s">
        <v>427</v>
      </c>
      <c r="D306" s="38" t="s">
        <v>19</v>
      </c>
      <c r="E306" s="18">
        <f t="shared" si="111"/>
        <v>0</v>
      </c>
      <c r="F306" s="19">
        <f t="shared" si="111"/>
        <v>55387.519999999997</v>
      </c>
      <c r="G306" s="19">
        <f t="shared" si="111"/>
        <v>0</v>
      </c>
      <c r="H306" s="11"/>
      <c r="I306" s="12"/>
    </row>
    <row r="307" spans="1:9" ht="31.5" outlineLevel="7" x14ac:dyDescent="0.25">
      <c r="A307" s="22" t="s">
        <v>20</v>
      </c>
      <c r="B307" s="23" t="s">
        <v>178</v>
      </c>
      <c r="C307" s="23" t="s">
        <v>427</v>
      </c>
      <c r="D307" s="38" t="s">
        <v>21</v>
      </c>
      <c r="E307" s="18">
        <v>0</v>
      </c>
      <c r="F307" s="19">
        <v>55387.519999999997</v>
      </c>
      <c r="G307" s="19">
        <v>0</v>
      </c>
      <c r="H307" s="11"/>
      <c r="I307" s="12"/>
    </row>
    <row r="308" spans="1:9" ht="56.45" customHeight="1" outlineLevel="7" x14ac:dyDescent="0.25">
      <c r="A308" s="22" t="s">
        <v>430</v>
      </c>
      <c r="B308" s="23" t="s">
        <v>178</v>
      </c>
      <c r="C308" s="23" t="s">
        <v>432</v>
      </c>
      <c r="D308" s="38" t="s">
        <v>1</v>
      </c>
      <c r="E308" s="18">
        <v>0</v>
      </c>
      <c r="F308" s="19">
        <v>0</v>
      </c>
      <c r="G308" s="19">
        <f>G309</f>
        <v>44185.24</v>
      </c>
      <c r="H308" s="11"/>
      <c r="I308" s="12"/>
    </row>
    <row r="309" spans="1:9" ht="31.5" outlineLevel="7" x14ac:dyDescent="0.25">
      <c r="A309" s="22" t="s">
        <v>18</v>
      </c>
      <c r="B309" s="23" t="s">
        <v>178</v>
      </c>
      <c r="C309" s="23" t="s">
        <v>432</v>
      </c>
      <c r="D309" s="38" t="s">
        <v>19</v>
      </c>
      <c r="E309" s="18">
        <v>0</v>
      </c>
      <c r="F309" s="19">
        <v>0</v>
      </c>
      <c r="G309" s="19">
        <f>G310</f>
        <v>44185.24</v>
      </c>
      <c r="H309" s="11"/>
      <c r="I309" s="12"/>
    </row>
    <row r="310" spans="1:9" ht="31.5" outlineLevel="7" x14ac:dyDescent="0.25">
      <c r="A310" s="22" t="s">
        <v>20</v>
      </c>
      <c r="B310" s="23" t="s">
        <v>178</v>
      </c>
      <c r="C310" s="23" t="s">
        <v>432</v>
      </c>
      <c r="D310" s="38" t="s">
        <v>21</v>
      </c>
      <c r="E310" s="18">
        <v>0</v>
      </c>
      <c r="F310" s="19">
        <v>0</v>
      </c>
      <c r="G310" s="19">
        <v>44185.24</v>
      </c>
      <c r="H310" s="11"/>
      <c r="I310" s="12"/>
    </row>
    <row r="311" spans="1:9" ht="47.25" outlineLevel="7" x14ac:dyDescent="0.25">
      <c r="A311" s="22" t="s">
        <v>431</v>
      </c>
      <c r="B311" s="23" t="s">
        <v>178</v>
      </c>
      <c r="C311" s="23" t="s">
        <v>433</v>
      </c>
      <c r="D311" s="38" t="s">
        <v>1</v>
      </c>
      <c r="E311" s="18">
        <v>0</v>
      </c>
      <c r="F311" s="19">
        <v>0</v>
      </c>
      <c r="G311" s="19">
        <v>44185.24</v>
      </c>
      <c r="H311" s="11"/>
      <c r="I311" s="12"/>
    </row>
    <row r="312" spans="1:9" ht="31.5" outlineLevel="7" x14ac:dyDescent="0.25">
      <c r="A312" s="22" t="s">
        <v>18</v>
      </c>
      <c r="B312" s="23" t="s">
        <v>178</v>
      </c>
      <c r="C312" s="23" t="s">
        <v>433</v>
      </c>
      <c r="D312" s="38" t="s">
        <v>19</v>
      </c>
      <c r="E312" s="18">
        <v>0</v>
      </c>
      <c r="F312" s="19">
        <v>0</v>
      </c>
      <c r="G312" s="19">
        <v>44185.24</v>
      </c>
      <c r="H312" s="11"/>
      <c r="I312" s="12"/>
    </row>
    <row r="313" spans="1:9" ht="31.5" outlineLevel="7" x14ac:dyDescent="0.25">
      <c r="A313" s="22" t="s">
        <v>20</v>
      </c>
      <c r="B313" s="23" t="s">
        <v>178</v>
      </c>
      <c r="C313" s="23" t="s">
        <v>433</v>
      </c>
      <c r="D313" s="38" t="s">
        <v>21</v>
      </c>
      <c r="E313" s="18">
        <v>0</v>
      </c>
      <c r="F313" s="19">
        <v>0</v>
      </c>
      <c r="G313" s="19">
        <v>44185.24</v>
      </c>
      <c r="H313" s="11"/>
      <c r="I313" s="12"/>
    </row>
    <row r="314" spans="1:9" ht="31.5" outlineLevel="7" x14ac:dyDescent="0.25">
      <c r="A314" s="22" t="s">
        <v>457</v>
      </c>
      <c r="B314" s="23" t="s">
        <v>178</v>
      </c>
      <c r="C314" s="23">
        <v>1700400000</v>
      </c>
      <c r="D314" s="38" t="s">
        <v>1</v>
      </c>
      <c r="E314" s="18">
        <f>E315+E318+E321+E324+E327+E330+E333+E336+E339+E342</f>
        <v>0</v>
      </c>
      <c r="F314" s="18">
        <f t="shared" ref="F314:G314" si="112">F315+F318+F321+F324+F327+F330+F333+F336+F339+F342</f>
        <v>3181342.46</v>
      </c>
      <c r="G314" s="18">
        <f t="shared" si="112"/>
        <v>3626955.5699999994</v>
      </c>
      <c r="H314" s="11"/>
      <c r="I314" s="12"/>
    </row>
    <row r="315" spans="1:9" ht="126" outlineLevel="7" x14ac:dyDescent="0.25">
      <c r="A315" s="22" t="s">
        <v>434</v>
      </c>
      <c r="B315" s="23" t="s">
        <v>178</v>
      </c>
      <c r="C315" s="23">
        <v>1700392661</v>
      </c>
      <c r="D315" s="38" t="s">
        <v>1</v>
      </c>
      <c r="E315" s="18">
        <v>0</v>
      </c>
      <c r="F315" s="19">
        <f>F316</f>
        <v>1731245.55</v>
      </c>
      <c r="G315" s="19">
        <v>0</v>
      </c>
      <c r="H315" s="11"/>
      <c r="I315" s="12"/>
    </row>
    <row r="316" spans="1:9" ht="31.5" outlineLevel="7" x14ac:dyDescent="0.25">
      <c r="A316" s="22" t="s">
        <v>18</v>
      </c>
      <c r="B316" s="23" t="s">
        <v>178</v>
      </c>
      <c r="C316" s="23">
        <v>1700392661</v>
      </c>
      <c r="D316" s="38" t="s">
        <v>19</v>
      </c>
      <c r="E316" s="18">
        <v>0</v>
      </c>
      <c r="F316" s="19">
        <f>F317</f>
        <v>1731245.55</v>
      </c>
      <c r="G316" s="19">
        <v>0</v>
      </c>
      <c r="H316" s="11"/>
      <c r="I316" s="12"/>
    </row>
    <row r="317" spans="1:9" ht="31.5" outlineLevel="7" x14ac:dyDescent="0.25">
      <c r="A317" s="22" t="s">
        <v>20</v>
      </c>
      <c r="B317" s="23" t="s">
        <v>178</v>
      </c>
      <c r="C317" s="23">
        <v>1700392661</v>
      </c>
      <c r="D317" s="38" t="s">
        <v>21</v>
      </c>
      <c r="E317" s="18">
        <v>0</v>
      </c>
      <c r="F317" s="19">
        <v>1731245.55</v>
      </c>
      <c r="G317" s="19">
        <v>0</v>
      </c>
      <c r="H317" s="11"/>
      <c r="I317" s="12"/>
    </row>
    <row r="318" spans="1:9" ht="78.75" outlineLevel="7" x14ac:dyDescent="0.25">
      <c r="A318" s="22" t="s">
        <v>435</v>
      </c>
      <c r="B318" s="23" t="s">
        <v>178</v>
      </c>
      <c r="C318" s="23">
        <v>1700392662</v>
      </c>
      <c r="D318" s="38" t="s">
        <v>1</v>
      </c>
      <c r="E318" s="18">
        <v>0</v>
      </c>
      <c r="F318" s="19">
        <f>F319</f>
        <v>1354656.64</v>
      </c>
      <c r="G318" s="19">
        <v>0</v>
      </c>
      <c r="H318" s="11"/>
      <c r="I318" s="12"/>
    </row>
    <row r="319" spans="1:9" ht="31.5" outlineLevel="7" x14ac:dyDescent="0.25">
      <c r="A319" s="22" t="s">
        <v>18</v>
      </c>
      <c r="B319" s="23" t="s">
        <v>178</v>
      </c>
      <c r="C319" s="23">
        <v>1700392662</v>
      </c>
      <c r="D319" s="38" t="s">
        <v>19</v>
      </c>
      <c r="E319" s="18">
        <v>0</v>
      </c>
      <c r="F319" s="19">
        <f>F320</f>
        <v>1354656.64</v>
      </c>
      <c r="G319" s="19">
        <v>0</v>
      </c>
      <c r="H319" s="11"/>
      <c r="I319" s="12"/>
    </row>
    <row r="320" spans="1:9" ht="31.5" outlineLevel="7" x14ac:dyDescent="0.25">
      <c r="A320" s="22" t="s">
        <v>20</v>
      </c>
      <c r="B320" s="23" t="s">
        <v>178</v>
      </c>
      <c r="C320" s="23">
        <v>1700392662</v>
      </c>
      <c r="D320" s="38" t="s">
        <v>21</v>
      </c>
      <c r="E320" s="18">
        <v>0</v>
      </c>
      <c r="F320" s="19">
        <v>1354656.64</v>
      </c>
      <c r="G320" s="19">
        <v>0</v>
      </c>
      <c r="H320" s="11"/>
      <c r="I320" s="12"/>
    </row>
    <row r="321" spans="1:9" ht="94.5" outlineLevel="7" x14ac:dyDescent="0.25">
      <c r="A321" s="22" t="s">
        <v>436</v>
      </c>
      <c r="B321" s="23" t="s">
        <v>178</v>
      </c>
      <c r="C321" s="23" t="s">
        <v>438</v>
      </c>
      <c r="D321" s="38" t="s">
        <v>1</v>
      </c>
      <c r="E321" s="18">
        <v>0</v>
      </c>
      <c r="F321" s="19">
        <f>F322</f>
        <v>53543.67</v>
      </c>
      <c r="G321" s="19">
        <v>0</v>
      </c>
      <c r="H321" s="11"/>
      <c r="I321" s="12"/>
    </row>
    <row r="322" spans="1:9" ht="31.5" outlineLevel="7" x14ac:dyDescent="0.25">
      <c r="A322" s="22" t="s">
        <v>18</v>
      </c>
      <c r="B322" s="23" t="s">
        <v>178</v>
      </c>
      <c r="C322" s="23" t="s">
        <v>438</v>
      </c>
      <c r="D322" s="38" t="s">
        <v>19</v>
      </c>
      <c r="E322" s="18">
        <v>0</v>
      </c>
      <c r="F322" s="19">
        <f>F323</f>
        <v>53543.67</v>
      </c>
      <c r="G322" s="19">
        <v>0</v>
      </c>
      <c r="H322" s="11"/>
      <c r="I322" s="12"/>
    </row>
    <row r="323" spans="1:9" ht="31.5" outlineLevel="7" x14ac:dyDescent="0.25">
      <c r="A323" s="22" t="s">
        <v>20</v>
      </c>
      <c r="B323" s="23" t="s">
        <v>178</v>
      </c>
      <c r="C323" s="23" t="s">
        <v>438</v>
      </c>
      <c r="D323" s="38" t="s">
        <v>21</v>
      </c>
      <c r="E323" s="18">
        <v>0</v>
      </c>
      <c r="F323" s="19">
        <v>53543.67</v>
      </c>
      <c r="G323" s="19">
        <v>0</v>
      </c>
      <c r="H323" s="11"/>
      <c r="I323" s="12"/>
    </row>
    <row r="324" spans="1:9" ht="47.25" outlineLevel="7" x14ac:dyDescent="0.25">
      <c r="A324" s="22" t="s">
        <v>437</v>
      </c>
      <c r="B324" s="23" t="s">
        <v>178</v>
      </c>
      <c r="C324" s="23" t="s">
        <v>439</v>
      </c>
      <c r="D324" s="38" t="s">
        <v>1</v>
      </c>
      <c r="E324" s="18">
        <v>0</v>
      </c>
      <c r="F324" s="19">
        <v>41896.6</v>
      </c>
      <c r="G324" s="19">
        <v>0</v>
      </c>
      <c r="H324" s="11"/>
      <c r="I324" s="12"/>
    </row>
    <row r="325" spans="1:9" ht="31.5" outlineLevel="7" x14ac:dyDescent="0.25">
      <c r="A325" s="22" t="s">
        <v>18</v>
      </c>
      <c r="B325" s="23" t="s">
        <v>178</v>
      </c>
      <c r="C325" s="23" t="s">
        <v>439</v>
      </c>
      <c r="D325" s="38" t="s">
        <v>19</v>
      </c>
      <c r="E325" s="18">
        <v>0</v>
      </c>
      <c r="F325" s="19">
        <v>41896.6</v>
      </c>
      <c r="G325" s="19">
        <v>0</v>
      </c>
      <c r="H325" s="11"/>
      <c r="I325" s="12"/>
    </row>
    <row r="326" spans="1:9" ht="31.5" outlineLevel="7" x14ac:dyDescent="0.25">
      <c r="A326" s="22" t="s">
        <v>20</v>
      </c>
      <c r="B326" s="23" t="s">
        <v>178</v>
      </c>
      <c r="C326" s="23" t="s">
        <v>439</v>
      </c>
      <c r="D326" s="38" t="s">
        <v>21</v>
      </c>
      <c r="E326" s="18">
        <v>0</v>
      </c>
      <c r="F326" s="19">
        <v>41896.6</v>
      </c>
      <c r="G326" s="19">
        <v>0</v>
      </c>
      <c r="H326" s="11"/>
      <c r="I326" s="12"/>
    </row>
    <row r="327" spans="1:9" ht="78.75" outlineLevel="7" x14ac:dyDescent="0.25">
      <c r="A327" s="22" t="s">
        <v>440</v>
      </c>
      <c r="B327" s="23" t="s">
        <v>178</v>
      </c>
      <c r="C327" s="23">
        <v>1700392663</v>
      </c>
      <c r="D327" s="38" t="s">
        <v>1</v>
      </c>
      <c r="E327" s="18">
        <v>0</v>
      </c>
      <c r="F327" s="19">
        <v>0</v>
      </c>
      <c r="G327" s="19">
        <f>G328</f>
        <v>1172715.6299999999</v>
      </c>
      <c r="H327" s="11"/>
      <c r="I327" s="12"/>
    </row>
    <row r="328" spans="1:9" ht="31.5" outlineLevel="7" x14ac:dyDescent="0.25">
      <c r="A328" s="22" t="s">
        <v>18</v>
      </c>
      <c r="B328" s="23" t="s">
        <v>178</v>
      </c>
      <c r="C328" s="23">
        <v>1700392663</v>
      </c>
      <c r="D328" s="38" t="s">
        <v>19</v>
      </c>
      <c r="E328" s="18">
        <v>0</v>
      </c>
      <c r="F328" s="19">
        <v>0</v>
      </c>
      <c r="G328" s="19">
        <f>G329</f>
        <v>1172715.6299999999</v>
      </c>
      <c r="H328" s="11"/>
      <c r="I328" s="12"/>
    </row>
    <row r="329" spans="1:9" ht="31.5" outlineLevel="7" x14ac:dyDescent="0.25">
      <c r="A329" s="22" t="s">
        <v>20</v>
      </c>
      <c r="B329" s="23" t="s">
        <v>178</v>
      </c>
      <c r="C329" s="23">
        <v>1700392663</v>
      </c>
      <c r="D329" s="38" t="s">
        <v>21</v>
      </c>
      <c r="E329" s="18">
        <v>0</v>
      </c>
      <c r="F329" s="19">
        <v>0</v>
      </c>
      <c r="G329" s="19">
        <v>1172715.6299999999</v>
      </c>
      <c r="H329" s="11"/>
      <c r="I329" s="12"/>
    </row>
    <row r="330" spans="1:9" ht="78.75" outlineLevel="7" x14ac:dyDescent="0.25">
      <c r="A330" s="22" t="s">
        <v>441</v>
      </c>
      <c r="B330" s="23" t="s">
        <v>178</v>
      </c>
      <c r="C330" s="23">
        <v>1700392664</v>
      </c>
      <c r="D330" s="38" t="s">
        <v>1</v>
      </c>
      <c r="E330" s="18">
        <v>0</v>
      </c>
      <c r="F330" s="19">
        <v>0</v>
      </c>
      <c r="G330" s="19">
        <v>1172715.6299999999</v>
      </c>
      <c r="H330" s="11"/>
      <c r="I330" s="12"/>
    </row>
    <row r="331" spans="1:9" ht="31.5" outlineLevel="7" x14ac:dyDescent="0.25">
      <c r="A331" s="22" t="s">
        <v>18</v>
      </c>
      <c r="B331" s="23" t="s">
        <v>178</v>
      </c>
      <c r="C331" s="23">
        <v>1700392664</v>
      </c>
      <c r="D331" s="38" t="s">
        <v>19</v>
      </c>
      <c r="E331" s="18">
        <v>0</v>
      </c>
      <c r="F331" s="19">
        <v>0</v>
      </c>
      <c r="G331" s="19">
        <v>1172715.6299999999</v>
      </c>
      <c r="H331" s="11"/>
      <c r="I331" s="12"/>
    </row>
    <row r="332" spans="1:9" ht="31.5" outlineLevel="7" x14ac:dyDescent="0.25">
      <c r="A332" s="22" t="s">
        <v>20</v>
      </c>
      <c r="B332" s="23" t="s">
        <v>178</v>
      </c>
      <c r="C332" s="23">
        <v>1700392664</v>
      </c>
      <c r="D332" s="38" t="s">
        <v>21</v>
      </c>
      <c r="E332" s="18">
        <v>0</v>
      </c>
      <c r="F332" s="19">
        <v>0</v>
      </c>
      <c r="G332" s="19">
        <v>1172715.6299999999</v>
      </c>
      <c r="H332" s="11"/>
      <c r="I332" s="12"/>
    </row>
    <row r="333" spans="1:9" ht="78.75" outlineLevel="7" x14ac:dyDescent="0.25">
      <c r="A333" s="22" t="s">
        <v>442</v>
      </c>
      <c r="B333" s="23" t="s">
        <v>178</v>
      </c>
      <c r="C333" s="23">
        <v>1700392665</v>
      </c>
      <c r="D333" s="38" t="s">
        <v>1</v>
      </c>
      <c r="E333" s="18">
        <v>0</v>
      </c>
      <c r="F333" s="19">
        <v>0</v>
      </c>
      <c r="G333" s="19">
        <v>1172715.6399999999</v>
      </c>
      <c r="H333" s="11"/>
      <c r="I333" s="12"/>
    </row>
    <row r="334" spans="1:9" ht="31.5" outlineLevel="7" x14ac:dyDescent="0.25">
      <c r="A334" s="22" t="s">
        <v>18</v>
      </c>
      <c r="B334" s="23" t="s">
        <v>178</v>
      </c>
      <c r="C334" s="23">
        <v>1700392665</v>
      </c>
      <c r="D334" s="38" t="s">
        <v>19</v>
      </c>
      <c r="E334" s="18">
        <v>0</v>
      </c>
      <c r="F334" s="19">
        <v>0</v>
      </c>
      <c r="G334" s="19">
        <v>1172715.6399999999</v>
      </c>
      <c r="H334" s="11"/>
      <c r="I334" s="12"/>
    </row>
    <row r="335" spans="1:9" ht="31.5" outlineLevel="7" x14ac:dyDescent="0.25">
      <c r="A335" s="22" t="s">
        <v>20</v>
      </c>
      <c r="B335" s="23" t="s">
        <v>178</v>
      </c>
      <c r="C335" s="23">
        <v>1700392665</v>
      </c>
      <c r="D335" s="38" t="s">
        <v>21</v>
      </c>
      <c r="E335" s="18">
        <v>0</v>
      </c>
      <c r="F335" s="19">
        <v>0</v>
      </c>
      <c r="G335" s="19">
        <v>1172715.6399999999</v>
      </c>
      <c r="H335" s="11"/>
      <c r="I335" s="12"/>
    </row>
    <row r="336" spans="1:9" ht="36" customHeight="1" outlineLevel="7" x14ac:dyDescent="0.25">
      <c r="A336" s="22" t="s">
        <v>458</v>
      </c>
      <c r="B336" s="23" t="s">
        <v>178</v>
      </c>
      <c r="C336" s="23" t="s">
        <v>445</v>
      </c>
      <c r="D336" s="38" t="s">
        <v>1</v>
      </c>
      <c r="E336" s="18">
        <v>0</v>
      </c>
      <c r="F336" s="19">
        <v>0</v>
      </c>
      <c r="G336" s="19">
        <v>36269.550000000003</v>
      </c>
      <c r="H336" s="11"/>
      <c r="I336" s="12"/>
    </row>
    <row r="337" spans="1:9" ht="31.5" outlineLevel="7" x14ac:dyDescent="0.25">
      <c r="A337" s="22" t="s">
        <v>18</v>
      </c>
      <c r="B337" s="23" t="s">
        <v>178</v>
      </c>
      <c r="C337" s="23" t="s">
        <v>445</v>
      </c>
      <c r="D337" s="38" t="s">
        <v>19</v>
      </c>
      <c r="E337" s="18">
        <v>0</v>
      </c>
      <c r="F337" s="19">
        <v>0</v>
      </c>
      <c r="G337" s="19">
        <v>36269.550000000003</v>
      </c>
      <c r="H337" s="11"/>
      <c r="I337" s="12"/>
    </row>
    <row r="338" spans="1:9" ht="31.5" outlineLevel="7" x14ac:dyDescent="0.25">
      <c r="A338" s="22" t="s">
        <v>20</v>
      </c>
      <c r="B338" s="23" t="s">
        <v>178</v>
      </c>
      <c r="C338" s="23" t="s">
        <v>445</v>
      </c>
      <c r="D338" s="38" t="s">
        <v>21</v>
      </c>
      <c r="E338" s="18">
        <v>0</v>
      </c>
      <c r="F338" s="19">
        <v>0</v>
      </c>
      <c r="G338" s="19">
        <v>36269.550000000003</v>
      </c>
      <c r="H338" s="11"/>
      <c r="I338" s="12"/>
    </row>
    <row r="339" spans="1:9" ht="47.25" outlineLevel="7" x14ac:dyDescent="0.25">
      <c r="A339" s="22" t="s">
        <v>443</v>
      </c>
      <c r="B339" s="23" t="s">
        <v>178</v>
      </c>
      <c r="C339" s="23" t="s">
        <v>446</v>
      </c>
      <c r="D339" s="38" t="s">
        <v>1</v>
      </c>
      <c r="E339" s="18">
        <v>0</v>
      </c>
      <c r="F339" s="19">
        <v>0</v>
      </c>
      <c r="G339" s="19">
        <v>36269.56</v>
      </c>
      <c r="H339" s="11"/>
      <c r="I339" s="12"/>
    </row>
    <row r="340" spans="1:9" ht="31.5" outlineLevel="7" x14ac:dyDescent="0.25">
      <c r="A340" s="22" t="s">
        <v>18</v>
      </c>
      <c r="B340" s="23" t="s">
        <v>178</v>
      </c>
      <c r="C340" s="23" t="s">
        <v>446</v>
      </c>
      <c r="D340" s="38" t="s">
        <v>19</v>
      </c>
      <c r="E340" s="18">
        <v>0</v>
      </c>
      <c r="F340" s="19">
        <v>0</v>
      </c>
      <c r="G340" s="19">
        <v>36269.56</v>
      </c>
      <c r="H340" s="11"/>
      <c r="I340" s="12"/>
    </row>
    <row r="341" spans="1:9" ht="31.5" outlineLevel="7" x14ac:dyDescent="0.25">
      <c r="A341" s="22" t="s">
        <v>20</v>
      </c>
      <c r="B341" s="23" t="s">
        <v>178</v>
      </c>
      <c r="C341" s="23" t="s">
        <v>446</v>
      </c>
      <c r="D341" s="38" t="s">
        <v>21</v>
      </c>
      <c r="E341" s="18">
        <v>0</v>
      </c>
      <c r="F341" s="19">
        <v>0</v>
      </c>
      <c r="G341" s="19">
        <v>36269.56</v>
      </c>
      <c r="H341" s="11"/>
      <c r="I341" s="12"/>
    </row>
    <row r="342" spans="1:9" ht="53.45" customHeight="1" outlineLevel="7" x14ac:dyDescent="0.25">
      <c r="A342" s="22" t="s">
        <v>444</v>
      </c>
      <c r="B342" s="23" t="s">
        <v>178</v>
      </c>
      <c r="C342" s="23" t="s">
        <v>447</v>
      </c>
      <c r="D342" s="38" t="s">
        <v>1</v>
      </c>
      <c r="E342" s="18">
        <v>0</v>
      </c>
      <c r="F342" s="19">
        <v>0</v>
      </c>
      <c r="G342" s="19">
        <v>36269.56</v>
      </c>
      <c r="H342" s="11"/>
      <c r="I342" s="12"/>
    </row>
    <row r="343" spans="1:9" ht="31.5" outlineLevel="7" x14ac:dyDescent="0.25">
      <c r="A343" s="22" t="s">
        <v>18</v>
      </c>
      <c r="B343" s="23" t="s">
        <v>178</v>
      </c>
      <c r="C343" s="23" t="s">
        <v>447</v>
      </c>
      <c r="D343" s="38" t="s">
        <v>19</v>
      </c>
      <c r="E343" s="18">
        <v>0</v>
      </c>
      <c r="F343" s="19">
        <v>0</v>
      </c>
      <c r="G343" s="19">
        <v>36269.56</v>
      </c>
      <c r="H343" s="11"/>
      <c r="I343" s="12"/>
    </row>
    <row r="344" spans="1:9" ht="31.5" outlineLevel="7" x14ac:dyDescent="0.25">
      <c r="A344" s="22" t="s">
        <v>20</v>
      </c>
      <c r="B344" s="23" t="s">
        <v>178</v>
      </c>
      <c r="C344" s="23" t="s">
        <v>447</v>
      </c>
      <c r="D344" s="38" t="s">
        <v>21</v>
      </c>
      <c r="E344" s="18">
        <v>0</v>
      </c>
      <c r="F344" s="19">
        <v>0</v>
      </c>
      <c r="G344" s="19">
        <v>36269.56</v>
      </c>
      <c r="H344" s="11"/>
      <c r="I344" s="12"/>
    </row>
    <row r="345" spans="1:9" ht="15.75" outlineLevel="3" x14ac:dyDescent="0.25">
      <c r="A345" s="22" t="s">
        <v>6</v>
      </c>
      <c r="B345" s="23" t="s">
        <v>178</v>
      </c>
      <c r="C345" s="23" t="s">
        <v>7</v>
      </c>
      <c r="D345" s="38" t="s">
        <v>1</v>
      </c>
      <c r="E345" s="18">
        <f>E346</f>
        <v>500000</v>
      </c>
      <c r="F345" s="19">
        <v>0</v>
      </c>
      <c r="G345" s="19">
        <v>0</v>
      </c>
      <c r="H345" s="11"/>
      <c r="I345" s="12"/>
    </row>
    <row r="346" spans="1:9" ht="36.6" customHeight="1" outlineLevel="4" x14ac:dyDescent="0.25">
      <c r="A346" s="22" t="s">
        <v>8</v>
      </c>
      <c r="B346" s="23" t="s">
        <v>178</v>
      </c>
      <c r="C346" s="23" t="s">
        <v>9</v>
      </c>
      <c r="D346" s="38" t="s">
        <v>1</v>
      </c>
      <c r="E346" s="18">
        <f>E347</f>
        <v>500000</v>
      </c>
      <c r="F346" s="19">
        <v>0</v>
      </c>
      <c r="G346" s="19">
        <v>0</v>
      </c>
      <c r="H346" s="11"/>
      <c r="I346" s="12"/>
    </row>
    <row r="347" spans="1:9" ht="31.5" outlineLevel="5" x14ac:dyDescent="0.25">
      <c r="A347" s="22" t="s">
        <v>191</v>
      </c>
      <c r="B347" s="23" t="s">
        <v>178</v>
      </c>
      <c r="C347" s="23" t="s">
        <v>192</v>
      </c>
      <c r="D347" s="38" t="s">
        <v>1</v>
      </c>
      <c r="E347" s="18">
        <f>E348</f>
        <v>500000</v>
      </c>
      <c r="F347" s="19">
        <v>0</v>
      </c>
      <c r="G347" s="19">
        <v>0</v>
      </c>
      <c r="H347" s="11"/>
      <c r="I347" s="12"/>
    </row>
    <row r="348" spans="1:9" ht="31.5" outlineLevel="6" x14ac:dyDescent="0.25">
      <c r="A348" s="22" t="s">
        <v>18</v>
      </c>
      <c r="B348" s="23" t="s">
        <v>178</v>
      </c>
      <c r="C348" s="23" t="s">
        <v>192</v>
      </c>
      <c r="D348" s="38" t="s">
        <v>19</v>
      </c>
      <c r="E348" s="18">
        <f>E349</f>
        <v>500000</v>
      </c>
      <c r="F348" s="19">
        <v>0</v>
      </c>
      <c r="G348" s="19">
        <v>0</v>
      </c>
      <c r="H348" s="11"/>
      <c r="I348" s="12"/>
    </row>
    <row r="349" spans="1:9" ht="31.5" outlineLevel="7" x14ac:dyDescent="0.25">
      <c r="A349" s="22" t="s">
        <v>20</v>
      </c>
      <c r="B349" s="23" t="s">
        <v>178</v>
      </c>
      <c r="C349" s="23" t="s">
        <v>192</v>
      </c>
      <c r="D349" s="38" t="s">
        <v>21</v>
      </c>
      <c r="E349" s="18">
        <v>500000</v>
      </c>
      <c r="F349" s="19"/>
      <c r="G349" s="19"/>
      <c r="H349" s="11"/>
      <c r="I349" s="12"/>
    </row>
    <row r="350" spans="1:9" ht="31.5" outlineLevel="2" x14ac:dyDescent="0.25">
      <c r="A350" s="22" t="s">
        <v>193</v>
      </c>
      <c r="B350" s="23" t="s">
        <v>194</v>
      </c>
      <c r="C350" s="23" t="s">
        <v>0</v>
      </c>
      <c r="D350" s="38" t="s">
        <v>1</v>
      </c>
      <c r="E350" s="18">
        <f t="shared" ref="E350:G351" si="113">E351</f>
        <v>45353.120000000003</v>
      </c>
      <c r="F350" s="18">
        <f t="shared" si="113"/>
        <v>47167.32</v>
      </c>
      <c r="G350" s="18">
        <f t="shared" si="113"/>
        <v>49052.959999999999</v>
      </c>
      <c r="H350" s="11"/>
      <c r="I350" s="12"/>
    </row>
    <row r="351" spans="1:9" ht="22.15" customHeight="1" outlineLevel="3" x14ac:dyDescent="0.25">
      <c r="A351" s="22" t="s">
        <v>6</v>
      </c>
      <c r="B351" s="23" t="s">
        <v>194</v>
      </c>
      <c r="C351" s="23" t="s">
        <v>7</v>
      </c>
      <c r="D351" s="38" t="s">
        <v>1</v>
      </c>
      <c r="E351" s="18">
        <f t="shared" si="113"/>
        <v>45353.120000000003</v>
      </c>
      <c r="F351" s="18">
        <f t="shared" si="113"/>
        <v>47167.32</v>
      </c>
      <c r="G351" s="18">
        <f t="shared" si="113"/>
        <v>49052.959999999999</v>
      </c>
      <c r="H351" s="11"/>
      <c r="I351" s="12"/>
    </row>
    <row r="352" spans="1:9" ht="36.6" customHeight="1" outlineLevel="4" x14ac:dyDescent="0.25">
      <c r="A352" s="22" t="s">
        <v>8</v>
      </c>
      <c r="B352" s="23" t="s">
        <v>194</v>
      </c>
      <c r="C352" s="23" t="s">
        <v>9</v>
      </c>
      <c r="D352" s="38" t="s">
        <v>1</v>
      </c>
      <c r="E352" s="18">
        <f>E353</f>
        <v>45353.120000000003</v>
      </c>
      <c r="F352" s="18">
        <f t="shared" ref="F352:G353" si="114">F353</f>
        <v>47167.32</v>
      </c>
      <c r="G352" s="18">
        <f t="shared" si="114"/>
        <v>49052.959999999999</v>
      </c>
      <c r="H352" s="11"/>
      <c r="I352" s="12"/>
    </row>
    <row r="353" spans="1:9" ht="67.150000000000006" customHeight="1" outlineLevel="5" x14ac:dyDescent="0.25">
      <c r="A353" s="22" t="s">
        <v>195</v>
      </c>
      <c r="B353" s="23" t="s">
        <v>194</v>
      </c>
      <c r="C353" s="23" t="s">
        <v>196</v>
      </c>
      <c r="D353" s="38" t="s">
        <v>1</v>
      </c>
      <c r="E353" s="18">
        <f>E354</f>
        <v>45353.120000000003</v>
      </c>
      <c r="F353" s="18">
        <f t="shared" si="114"/>
        <v>47167.32</v>
      </c>
      <c r="G353" s="18">
        <f t="shared" si="114"/>
        <v>49052.959999999999</v>
      </c>
      <c r="H353" s="11"/>
      <c r="I353" s="12"/>
    </row>
    <row r="354" spans="1:9" ht="83.45" customHeight="1" outlineLevel="6" x14ac:dyDescent="0.25">
      <c r="A354" s="22" t="s">
        <v>12</v>
      </c>
      <c r="B354" s="23" t="s">
        <v>194</v>
      </c>
      <c r="C354" s="23" t="s">
        <v>196</v>
      </c>
      <c r="D354" s="38" t="s">
        <v>13</v>
      </c>
      <c r="E354" s="18">
        <f>E355</f>
        <v>45353.120000000003</v>
      </c>
      <c r="F354" s="18">
        <f t="shared" ref="F354:G354" si="115">F355</f>
        <v>47167.32</v>
      </c>
      <c r="G354" s="18">
        <f t="shared" si="115"/>
        <v>49052.959999999999</v>
      </c>
      <c r="H354" s="11"/>
      <c r="I354" s="12"/>
    </row>
    <row r="355" spans="1:9" ht="36" customHeight="1" outlineLevel="7" x14ac:dyDescent="0.25">
      <c r="A355" s="22" t="s">
        <v>14</v>
      </c>
      <c r="B355" s="23" t="s">
        <v>194</v>
      </c>
      <c r="C355" s="23" t="s">
        <v>196</v>
      </c>
      <c r="D355" s="38" t="s">
        <v>15</v>
      </c>
      <c r="E355" s="18">
        <v>45353.120000000003</v>
      </c>
      <c r="F355" s="19">
        <v>47167.32</v>
      </c>
      <c r="G355" s="19">
        <v>49052.959999999999</v>
      </c>
      <c r="H355" s="11"/>
      <c r="I355" s="12"/>
    </row>
    <row r="356" spans="1:9" ht="15.75" outlineLevel="1" x14ac:dyDescent="0.25">
      <c r="A356" s="22" t="s">
        <v>197</v>
      </c>
      <c r="B356" s="23" t="s">
        <v>198</v>
      </c>
      <c r="C356" s="23" t="s">
        <v>0</v>
      </c>
      <c r="D356" s="38" t="s">
        <v>1</v>
      </c>
      <c r="E356" s="18">
        <f>E357+E375+E419+E444+E467</f>
        <v>520921898.74000001</v>
      </c>
      <c r="F356" s="18">
        <f>F357+F375+F419+F444+F467</f>
        <v>490308944.01999998</v>
      </c>
      <c r="G356" s="18">
        <f>G357+G375+G419+G444+G467</f>
        <v>391471402.33999997</v>
      </c>
      <c r="H356" s="11"/>
      <c r="I356" s="12"/>
    </row>
    <row r="357" spans="1:9" ht="15.75" outlineLevel="2" x14ac:dyDescent="0.25">
      <c r="A357" s="22" t="s">
        <v>199</v>
      </c>
      <c r="B357" s="23" t="s">
        <v>200</v>
      </c>
      <c r="C357" s="23" t="s">
        <v>0</v>
      </c>
      <c r="D357" s="38" t="s">
        <v>1</v>
      </c>
      <c r="E357" s="18">
        <f>E358</f>
        <v>105153680</v>
      </c>
      <c r="F357" s="18">
        <f t="shared" ref="F357:G357" si="116">F358</f>
        <v>104343028</v>
      </c>
      <c r="G357" s="18">
        <f t="shared" si="116"/>
        <v>106803303</v>
      </c>
      <c r="H357" s="11"/>
      <c r="I357" s="12"/>
    </row>
    <row r="358" spans="1:9" ht="54" customHeight="1" outlineLevel="3" x14ac:dyDescent="0.25">
      <c r="A358" s="22" t="s">
        <v>469</v>
      </c>
      <c r="B358" s="23" t="s">
        <v>200</v>
      </c>
      <c r="C358" s="23" t="s">
        <v>201</v>
      </c>
      <c r="D358" s="38" t="s">
        <v>1</v>
      </c>
      <c r="E358" s="18">
        <f>E359</f>
        <v>105153680</v>
      </c>
      <c r="F358" s="18">
        <f t="shared" ref="F358:G358" si="117">F359</f>
        <v>104343028</v>
      </c>
      <c r="G358" s="18">
        <f t="shared" si="117"/>
        <v>106803303</v>
      </c>
      <c r="H358" s="11"/>
      <c r="I358" s="12"/>
    </row>
    <row r="359" spans="1:9" ht="47.25" outlineLevel="4" x14ac:dyDescent="0.25">
      <c r="A359" s="22" t="s">
        <v>202</v>
      </c>
      <c r="B359" s="23" t="s">
        <v>200</v>
      </c>
      <c r="C359" s="23" t="s">
        <v>203</v>
      </c>
      <c r="D359" s="38" t="s">
        <v>1</v>
      </c>
      <c r="E359" s="18">
        <f>E360+E363+E370</f>
        <v>105153680</v>
      </c>
      <c r="F359" s="18">
        <f t="shared" ref="F359:G359" si="118">F360+F363+F370</f>
        <v>104343028</v>
      </c>
      <c r="G359" s="18">
        <f t="shared" si="118"/>
        <v>106803303</v>
      </c>
      <c r="H359" s="11"/>
      <c r="I359" s="12"/>
    </row>
    <row r="360" spans="1:9" ht="47.25" outlineLevel="5" x14ac:dyDescent="0.25">
      <c r="A360" s="22" t="s">
        <v>459</v>
      </c>
      <c r="B360" s="23" t="s">
        <v>200</v>
      </c>
      <c r="C360" s="23" t="s">
        <v>204</v>
      </c>
      <c r="D360" s="38" t="s">
        <v>1</v>
      </c>
      <c r="E360" s="18">
        <f>E361</f>
        <v>8667240</v>
      </c>
      <c r="F360" s="18">
        <f t="shared" ref="F360:G360" si="119">F361</f>
        <v>8667240</v>
      </c>
      <c r="G360" s="18">
        <f t="shared" si="119"/>
        <v>8667240</v>
      </c>
      <c r="H360" s="11"/>
      <c r="I360" s="12"/>
    </row>
    <row r="361" spans="1:9" ht="31.5" outlineLevel="6" x14ac:dyDescent="0.25">
      <c r="A361" s="22" t="s">
        <v>18</v>
      </c>
      <c r="B361" s="23" t="s">
        <v>200</v>
      </c>
      <c r="C361" s="23" t="s">
        <v>204</v>
      </c>
      <c r="D361" s="38" t="s">
        <v>19</v>
      </c>
      <c r="E361" s="18">
        <f>E362</f>
        <v>8667240</v>
      </c>
      <c r="F361" s="18">
        <f t="shared" ref="F361:G361" si="120">F362</f>
        <v>8667240</v>
      </c>
      <c r="G361" s="18">
        <f t="shared" si="120"/>
        <v>8667240</v>
      </c>
      <c r="H361" s="11"/>
      <c r="I361" s="12"/>
    </row>
    <row r="362" spans="1:9" ht="31.5" outlineLevel="7" x14ac:dyDescent="0.25">
      <c r="A362" s="22" t="s">
        <v>20</v>
      </c>
      <c r="B362" s="23" t="s">
        <v>200</v>
      </c>
      <c r="C362" s="23" t="s">
        <v>204</v>
      </c>
      <c r="D362" s="38" t="s">
        <v>21</v>
      </c>
      <c r="E362" s="18">
        <v>8667240</v>
      </c>
      <c r="F362" s="19">
        <v>8667240</v>
      </c>
      <c r="G362" s="19">
        <v>8667240</v>
      </c>
      <c r="H362" s="11"/>
      <c r="I362" s="12"/>
    </row>
    <row r="363" spans="1:9" ht="47.25" outlineLevel="5" x14ac:dyDescent="0.25">
      <c r="A363" s="22" t="s">
        <v>205</v>
      </c>
      <c r="B363" s="23" t="s">
        <v>200</v>
      </c>
      <c r="C363" s="23" t="s">
        <v>206</v>
      </c>
      <c r="D363" s="38" t="s">
        <v>1</v>
      </c>
      <c r="E363" s="18">
        <f>E364+E366+E368</f>
        <v>40708151</v>
      </c>
      <c r="F363" s="18">
        <f t="shared" ref="F363:G363" si="121">F364+F366+F368</f>
        <v>36674426</v>
      </c>
      <c r="G363" s="18">
        <f t="shared" si="121"/>
        <v>35755300</v>
      </c>
      <c r="H363" s="11"/>
      <c r="I363" s="12"/>
    </row>
    <row r="364" spans="1:9" ht="78.75" outlineLevel="6" x14ac:dyDescent="0.25">
      <c r="A364" s="22" t="s">
        <v>12</v>
      </c>
      <c r="B364" s="23" t="s">
        <v>200</v>
      </c>
      <c r="C364" s="23" t="s">
        <v>206</v>
      </c>
      <c r="D364" s="38" t="s">
        <v>13</v>
      </c>
      <c r="E364" s="18">
        <f>E365</f>
        <v>27752151</v>
      </c>
      <c r="F364" s="18">
        <f t="shared" ref="F364:G364" si="122">F365</f>
        <v>23718426</v>
      </c>
      <c r="G364" s="18">
        <f t="shared" si="122"/>
        <v>22799300</v>
      </c>
      <c r="H364" s="11"/>
      <c r="I364" s="12"/>
    </row>
    <row r="365" spans="1:9" ht="31.5" outlineLevel="7" x14ac:dyDescent="0.25">
      <c r="A365" s="22" t="s">
        <v>77</v>
      </c>
      <c r="B365" s="23" t="s">
        <v>200</v>
      </c>
      <c r="C365" s="23" t="s">
        <v>206</v>
      </c>
      <c r="D365" s="38" t="s">
        <v>78</v>
      </c>
      <c r="E365" s="18">
        <v>27752151</v>
      </c>
      <c r="F365" s="19">
        <v>23718426</v>
      </c>
      <c r="G365" s="19">
        <v>22799300</v>
      </c>
      <c r="H365" s="11"/>
      <c r="I365" s="12"/>
    </row>
    <row r="366" spans="1:9" ht="31.5" outlineLevel="6" x14ac:dyDescent="0.25">
      <c r="A366" s="22" t="s">
        <v>18</v>
      </c>
      <c r="B366" s="23" t="s">
        <v>200</v>
      </c>
      <c r="C366" s="23" t="s">
        <v>206</v>
      </c>
      <c r="D366" s="38" t="s">
        <v>19</v>
      </c>
      <c r="E366" s="18">
        <f>E367</f>
        <v>12241000</v>
      </c>
      <c r="F366" s="18">
        <f t="shared" ref="F366:G366" si="123">F367</f>
        <v>12241000</v>
      </c>
      <c r="G366" s="18">
        <f t="shared" si="123"/>
        <v>12241000</v>
      </c>
      <c r="H366" s="11"/>
      <c r="I366" s="12"/>
    </row>
    <row r="367" spans="1:9" ht="31.5" outlineLevel="7" x14ac:dyDescent="0.25">
      <c r="A367" s="22" t="s">
        <v>20</v>
      </c>
      <c r="B367" s="23" t="s">
        <v>200</v>
      </c>
      <c r="C367" s="23" t="s">
        <v>206</v>
      </c>
      <c r="D367" s="38" t="s">
        <v>21</v>
      </c>
      <c r="E367" s="18">
        <v>12241000</v>
      </c>
      <c r="F367" s="19">
        <v>12241000</v>
      </c>
      <c r="G367" s="19">
        <v>12241000</v>
      </c>
      <c r="H367" s="11"/>
      <c r="I367" s="12"/>
    </row>
    <row r="368" spans="1:9" ht="15.75" outlineLevel="6" x14ac:dyDescent="0.25">
      <c r="A368" s="22" t="s">
        <v>28</v>
      </c>
      <c r="B368" s="23" t="s">
        <v>200</v>
      </c>
      <c r="C368" s="23" t="s">
        <v>206</v>
      </c>
      <c r="D368" s="38" t="s">
        <v>29</v>
      </c>
      <c r="E368" s="18">
        <f>E369</f>
        <v>715000</v>
      </c>
      <c r="F368" s="18">
        <f t="shared" ref="F368:G368" si="124">F369</f>
        <v>715000</v>
      </c>
      <c r="G368" s="18">
        <f t="shared" si="124"/>
        <v>715000</v>
      </c>
      <c r="H368" s="11"/>
      <c r="I368" s="12"/>
    </row>
    <row r="369" spans="1:9" ht="15.75" outlineLevel="7" x14ac:dyDescent="0.25">
      <c r="A369" s="22" t="s">
        <v>30</v>
      </c>
      <c r="B369" s="23" t="s">
        <v>200</v>
      </c>
      <c r="C369" s="23" t="s">
        <v>206</v>
      </c>
      <c r="D369" s="38" t="s">
        <v>31</v>
      </c>
      <c r="E369" s="18">
        <v>715000</v>
      </c>
      <c r="F369" s="19">
        <v>715000</v>
      </c>
      <c r="G369" s="19">
        <v>715000</v>
      </c>
      <c r="H369" s="11"/>
      <c r="I369" s="12"/>
    </row>
    <row r="370" spans="1:9" ht="94.5" outlineLevel="5" x14ac:dyDescent="0.25">
      <c r="A370" s="22" t="s">
        <v>207</v>
      </c>
      <c r="B370" s="23" t="s">
        <v>200</v>
      </c>
      <c r="C370" s="23" t="s">
        <v>208</v>
      </c>
      <c r="D370" s="38" t="s">
        <v>1</v>
      </c>
      <c r="E370" s="18">
        <f>E371+E373</f>
        <v>55778289</v>
      </c>
      <c r="F370" s="18">
        <f t="shared" ref="F370:G370" si="125">F371+F373</f>
        <v>59001362</v>
      </c>
      <c r="G370" s="18">
        <f t="shared" si="125"/>
        <v>62380763</v>
      </c>
      <c r="H370" s="11"/>
      <c r="I370" s="12"/>
    </row>
    <row r="371" spans="1:9" ht="78.75" outlineLevel="6" x14ac:dyDescent="0.25">
      <c r="A371" s="22" t="s">
        <v>12</v>
      </c>
      <c r="B371" s="23" t="s">
        <v>200</v>
      </c>
      <c r="C371" s="23" t="s">
        <v>208</v>
      </c>
      <c r="D371" s="38" t="s">
        <v>13</v>
      </c>
      <c r="E371" s="18">
        <f>E372</f>
        <v>54053160</v>
      </c>
      <c r="F371" s="18">
        <f t="shared" ref="F371:G371" si="126">F372</f>
        <v>57276233</v>
      </c>
      <c r="G371" s="18">
        <f t="shared" si="126"/>
        <v>60655634</v>
      </c>
      <c r="H371" s="11"/>
      <c r="I371" s="12"/>
    </row>
    <row r="372" spans="1:9" ht="31.5" outlineLevel="7" x14ac:dyDescent="0.25">
      <c r="A372" s="22" t="s">
        <v>77</v>
      </c>
      <c r="B372" s="23" t="s">
        <v>200</v>
      </c>
      <c r="C372" s="23" t="s">
        <v>208</v>
      </c>
      <c r="D372" s="38" t="s">
        <v>78</v>
      </c>
      <c r="E372" s="18">
        <v>54053160</v>
      </c>
      <c r="F372" s="19">
        <v>57276233</v>
      </c>
      <c r="G372" s="19">
        <v>60655634</v>
      </c>
      <c r="H372" s="11"/>
      <c r="I372" s="12"/>
    </row>
    <row r="373" spans="1:9" ht="31.5" outlineLevel="6" x14ac:dyDescent="0.25">
      <c r="A373" s="22" t="s">
        <v>18</v>
      </c>
      <c r="B373" s="23" t="s">
        <v>200</v>
      </c>
      <c r="C373" s="23" t="s">
        <v>208</v>
      </c>
      <c r="D373" s="38" t="s">
        <v>19</v>
      </c>
      <c r="E373" s="18">
        <f>E374</f>
        <v>1725129</v>
      </c>
      <c r="F373" s="18">
        <f t="shared" ref="F373:G373" si="127">F374</f>
        <v>1725129</v>
      </c>
      <c r="G373" s="18">
        <f t="shared" si="127"/>
        <v>1725129</v>
      </c>
      <c r="H373" s="11"/>
      <c r="I373" s="12"/>
    </row>
    <row r="374" spans="1:9" ht="31.5" outlineLevel="7" x14ac:dyDescent="0.25">
      <c r="A374" s="22" t="s">
        <v>20</v>
      </c>
      <c r="B374" s="23" t="s">
        <v>200</v>
      </c>
      <c r="C374" s="23" t="s">
        <v>208</v>
      </c>
      <c r="D374" s="38" t="s">
        <v>21</v>
      </c>
      <c r="E374" s="18">
        <v>1725129</v>
      </c>
      <c r="F374" s="19">
        <v>1725129</v>
      </c>
      <c r="G374" s="19">
        <v>1725129</v>
      </c>
      <c r="H374" s="11"/>
      <c r="I374" s="12"/>
    </row>
    <row r="375" spans="1:9" ht="15.75" outlineLevel="2" x14ac:dyDescent="0.25">
      <c r="A375" s="22" t="s">
        <v>209</v>
      </c>
      <c r="B375" s="23" t="s">
        <v>210</v>
      </c>
      <c r="C375" s="23" t="s">
        <v>0</v>
      </c>
      <c r="D375" s="38" t="s">
        <v>1</v>
      </c>
      <c r="E375" s="18">
        <f>E376</f>
        <v>355275245.24000001</v>
      </c>
      <c r="F375" s="18">
        <f t="shared" ref="F375:G375" si="128">F376</f>
        <v>331398636.68000001</v>
      </c>
      <c r="G375" s="18">
        <f t="shared" si="128"/>
        <v>231498393</v>
      </c>
      <c r="H375" s="11"/>
      <c r="I375" s="12"/>
    </row>
    <row r="376" spans="1:9" ht="47.25" outlineLevel="3" x14ac:dyDescent="0.25">
      <c r="A376" s="22" t="s">
        <v>469</v>
      </c>
      <c r="B376" s="23" t="s">
        <v>210</v>
      </c>
      <c r="C376" s="23" t="s">
        <v>201</v>
      </c>
      <c r="D376" s="38" t="s">
        <v>1</v>
      </c>
      <c r="E376" s="18">
        <f>E377+E404+E411+E415</f>
        <v>355275245.24000001</v>
      </c>
      <c r="F376" s="18">
        <f t="shared" ref="F376:G376" si="129">F377+F404+F411+F415</f>
        <v>331398636.68000001</v>
      </c>
      <c r="G376" s="18">
        <f t="shared" si="129"/>
        <v>231498393</v>
      </c>
      <c r="H376" s="11"/>
      <c r="I376" s="12"/>
    </row>
    <row r="377" spans="1:9" ht="47.25" outlineLevel="4" x14ac:dyDescent="0.25">
      <c r="A377" s="22" t="s">
        <v>211</v>
      </c>
      <c r="B377" s="23" t="s">
        <v>210</v>
      </c>
      <c r="C377" s="23" t="s">
        <v>212</v>
      </c>
      <c r="D377" s="38" t="s">
        <v>1</v>
      </c>
      <c r="E377" s="18">
        <f>E378+E383+E390+E393+E398+E401</f>
        <v>207815091</v>
      </c>
      <c r="F377" s="18">
        <f>F378+F383+F390+F393+F398+F401</f>
        <v>210437952</v>
      </c>
      <c r="G377" s="18">
        <f>G378+G383+G390+G393+G398+G401</f>
        <v>231498393</v>
      </c>
      <c r="H377" s="11"/>
      <c r="I377" s="12"/>
    </row>
    <row r="378" spans="1:9" ht="47.25" outlineLevel="5" x14ac:dyDescent="0.25">
      <c r="A378" s="22" t="s">
        <v>213</v>
      </c>
      <c r="B378" s="23" t="s">
        <v>210</v>
      </c>
      <c r="C378" s="23" t="s">
        <v>214</v>
      </c>
      <c r="D378" s="38" t="s">
        <v>1</v>
      </c>
      <c r="E378" s="18">
        <f>E379+E381</f>
        <v>249000</v>
      </c>
      <c r="F378" s="18">
        <f t="shared" ref="F378:G378" si="130">F379+F381</f>
        <v>249000</v>
      </c>
      <c r="G378" s="18">
        <f t="shared" si="130"/>
        <v>249000</v>
      </c>
      <c r="H378" s="11"/>
      <c r="I378" s="12"/>
    </row>
    <row r="379" spans="1:9" ht="78.75" outlineLevel="6" x14ac:dyDescent="0.25">
      <c r="A379" s="22" t="s">
        <v>12</v>
      </c>
      <c r="B379" s="23" t="s">
        <v>210</v>
      </c>
      <c r="C379" s="23" t="s">
        <v>214</v>
      </c>
      <c r="D379" s="38" t="s">
        <v>13</v>
      </c>
      <c r="E379" s="30">
        <f>E380</f>
        <v>126000</v>
      </c>
      <c r="F379" s="30">
        <f t="shared" ref="F379:G379" si="131">F380</f>
        <v>126000</v>
      </c>
      <c r="G379" s="30">
        <f t="shared" si="131"/>
        <v>126000</v>
      </c>
      <c r="H379" s="11"/>
      <c r="I379" s="12"/>
    </row>
    <row r="380" spans="1:9" ht="30" customHeight="1" outlineLevel="7" x14ac:dyDescent="0.25">
      <c r="A380" s="22" t="s">
        <v>77</v>
      </c>
      <c r="B380" s="23" t="s">
        <v>210</v>
      </c>
      <c r="C380" s="23" t="s">
        <v>214</v>
      </c>
      <c r="D380" s="38" t="s">
        <v>78</v>
      </c>
      <c r="E380" s="30">
        <v>126000</v>
      </c>
      <c r="F380" s="31">
        <v>126000</v>
      </c>
      <c r="G380" s="31">
        <v>126000</v>
      </c>
      <c r="H380" s="11"/>
      <c r="I380" s="12"/>
    </row>
    <row r="381" spans="1:9" ht="31.5" outlineLevel="6" x14ac:dyDescent="0.25">
      <c r="A381" s="22" t="s">
        <v>18</v>
      </c>
      <c r="B381" s="23" t="s">
        <v>210</v>
      </c>
      <c r="C381" s="23" t="s">
        <v>214</v>
      </c>
      <c r="D381" s="38" t="s">
        <v>19</v>
      </c>
      <c r="E381" s="30">
        <f>E382</f>
        <v>123000</v>
      </c>
      <c r="F381" s="30">
        <f t="shared" ref="F381:G381" si="132">F382</f>
        <v>123000</v>
      </c>
      <c r="G381" s="30">
        <f t="shared" si="132"/>
        <v>123000</v>
      </c>
      <c r="H381" s="11"/>
      <c r="I381" s="12"/>
    </row>
    <row r="382" spans="1:9" ht="31.5" outlineLevel="7" x14ac:dyDescent="0.25">
      <c r="A382" s="22" t="s">
        <v>20</v>
      </c>
      <c r="B382" s="23" t="s">
        <v>210</v>
      </c>
      <c r="C382" s="23" t="s">
        <v>214</v>
      </c>
      <c r="D382" s="38" t="s">
        <v>21</v>
      </c>
      <c r="E382" s="30">
        <v>123000</v>
      </c>
      <c r="F382" s="31">
        <v>123000</v>
      </c>
      <c r="G382" s="31">
        <v>123000</v>
      </c>
      <c r="H382" s="11"/>
      <c r="I382" s="12"/>
    </row>
    <row r="383" spans="1:9" ht="47.25" outlineLevel="5" x14ac:dyDescent="0.25">
      <c r="A383" s="22" t="s">
        <v>215</v>
      </c>
      <c r="B383" s="23" t="s">
        <v>210</v>
      </c>
      <c r="C383" s="23" t="s">
        <v>216</v>
      </c>
      <c r="D383" s="38" t="s">
        <v>1</v>
      </c>
      <c r="E383" s="18">
        <f>E384+E386+E388</f>
        <v>57071408</v>
      </c>
      <c r="F383" s="18">
        <f t="shared" ref="F383:G383" si="133">F384+F386+F388</f>
        <v>52034927</v>
      </c>
      <c r="G383" s="18">
        <f t="shared" si="133"/>
        <v>51022228</v>
      </c>
      <c r="H383" s="11"/>
      <c r="I383" s="12"/>
    </row>
    <row r="384" spans="1:9" ht="78.75" outlineLevel="6" x14ac:dyDescent="0.25">
      <c r="A384" s="22" t="s">
        <v>12</v>
      </c>
      <c r="B384" s="23" t="s">
        <v>210</v>
      </c>
      <c r="C384" s="23" t="s">
        <v>216</v>
      </c>
      <c r="D384" s="38" t="s">
        <v>13</v>
      </c>
      <c r="E384" s="18">
        <f>E385</f>
        <v>35375408</v>
      </c>
      <c r="F384" s="18">
        <f t="shared" ref="F384:G384" si="134">F385</f>
        <v>30338927</v>
      </c>
      <c r="G384" s="18">
        <f t="shared" si="134"/>
        <v>29326228</v>
      </c>
      <c r="H384" s="11"/>
      <c r="I384" s="12"/>
    </row>
    <row r="385" spans="1:9" ht="36.6" customHeight="1" outlineLevel="7" x14ac:dyDescent="0.25">
      <c r="A385" s="22" t="s">
        <v>77</v>
      </c>
      <c r="B385" s="23" t="s">
        <v>210</v>
      </c>
      <c r="C385" s="23" t="s">
        <v>216</v>
      </c>
      <c r="D385" s="38" t="s">
        <v>78</v>
      </c>
      <c r="E385" s="18">
        <v>35375408</v>
      </c>
      <c r="F385" s="18">
        <v>30338927</v>
      </c>
      <c r="G385" s="18">
        <v>29326228</v>
      </c>
      <c r="H385" s="11"/>
      <c r="I385" s="12"/>
    </row>
    <row r="386" spans="1:9" ht="31.5" outlineLevel="6" x14ac:dyDescent="0.25">
      <c r="A386" s="22" t="s">
        <v>18</v>
      </c>
      <c r="B386" s="23" t="s">
        <v>210</v>
      </c>
      <c r="C386" s="23" t="s">
        <v>216</v>
      </c>
      <c r="D386" s="38" t="s">
        <v>19</v>
      </c>
      <c r="E386" s="18">
        <f>E387</f>
        <v>21450000</v>
      </c>
      <c r="F386" s="18">
        <f t="shared" ref="F386:G386" si="135">F387</f>
        <v>21450000</v>
      </c>
      <c r="G386" s="18">
        <f t="shared" si="135"/>
        <v>21450000</v>
      </c>
      <c r="H386" s="11"/>
      <c r="I386" s="12"/>
    </row>
    <row r="387" spans="1:9" ht="31.5" outlineLevel="7" x14ac:dyDescent="0.25">
      <c r="A387" s="22" t="s">
        <v>20</v>
      </c>
      <c r="B387" s="23" t="s">
        <v>210</v>
      </c>
      <c r="C387" s="23" t="s">
        <v>216</v>
      </c>
      <c r="D387" s="38" t="s">
        <v>21</v>
      </c>
      <c r="E387" s="18">
        <v>21450000</v>
      </c>
      <c r="F387" s="19">
        <v>21450000</v>
      </c>
      <c r="G387" s="19">
        <v>21450000</v>
      </c>
      <c r="H387" s="11"/>
      <c r="I387" s="12"/>
    </row>
    <row r="388" spans="1:9" ht="20.25" customHeight="1" outlineLevel="6" x14ac:dyDescent="0.25">
      <c r="A388" s="22" t="s">
        <v>28</v>
      </c>
      <c r="B388" s="23" t="s">
        <v>210</v>
      </c>
      <c r="C388" s="23" t="s">
        <v>216</v>
      </c>
      <c r="D388" s="38" t="s">
        <v>29</v>
      </c>
      <c r="E388" s="18">
        <f>E389</f>
        <v>246000</v>
      </c>
      <c r="F388" s="18">
        <f t="shared" ref="F388:G388" si="136">F389</f>
        <v>246000</v>
      </c>
      <c r="G388" s="18">
        <f t="shared" si="136"/>
        <v>246000</v>
      </c>
      <c r="H388" s="11"/>
      <c r="I388" s="12"/>
    </row>
    <row r="389" spans="1:9" ht="20.25" customHeight="1" outlineLevel="7" x14ac:dyDescent="0.25">
      <c r="A389" s="22" t="s">
        <v>30</v>
      </c>
      <c r="B389" s="23" t="s">
        <v>210</v>
      </c>
      <c r="C389" s="23" t="s">
        <v>216</v>
      </c>
      <c r="D389" s="38" t="s">
        <v>31</v>
      </c>
      <c r="E389" s="18">
        <v>246000</v>
      </c>
      <c r="F389" s="19">
        <v>246000</v>
      </c>
      <c r="G389" s="19">
        <v>246000</v>
      </c>
      <c r="H389" s="11"/>
      <c r="I389" s="12"/>
    </row>
    <row r="390" spans="1:9" ht="78.75" outlineLevel="5" x14ac:dyDescent="0.25">
      <c r="A390" s="22" t="s">
        <v>371</v>
      </c>
      <c r="B390" s="23" t="s">
        <v>210</v>
      </c>
      <c r="C390" s="23" t="s">
        <v>217</v>
      </c>
      <c r="D390" s="38" t="s">
        <v>1</v>
      </c>
      <c r="E390" s="18">
        <f>E391</f>
        <v>14040000</v>
      </c>
      <c r="F390" s="18">
        <f t="shared" ref="F390:G390" si="137">F391</f>
        <v>14040000</v>
      </c>
      <c r="G390" s="18">
        <f t="shared" si="137"/>
        <v>28080000</v>
      </c>
      <c r="H390" s="11"/>
      <c r="I390" s="12"/>
    </row>
    <row r="391" spans="1:9" ht="83.45" customHeight="1" outlineLevel="6" x14ac:dyDescent="0.25">
      <c r="A391" s="22" t="s">
        <v>12</v>
      </c>
      <c r="B391" s="23" t="s">
        <v>210</v>
      </c>
      <c r="C391" s="23" t="s">
        <v>217</v>
      </c>
      <c r="D391" s="38" t="s">
        <v>13</v>
      </c>
      <c r="E391" s="18">
        <f>E392</f>
        <v>14040000</v>
      </c>
      <c r="F391" s="18">
        <f t="shared" ref="F391:G391" si="138">F392</f>
        <v>14040000</v>
      </c>
      <c r="G391" s="18">
        <f t="shared" si="138"/>
        <v>28080000</v>
      </c>
      <c r="H391" s="11"/>
      <c r="I391" s="12"/>
    </row>
    <row r="392" spans="1:9" ht="34.15" customHeight="1" outlineLevel="7" x14ac:dyDescent="0.25">
      <c r="A392" s="22" t="s">
        <v>77</v>
      </c>
      <c r="B392" s="23" t="s">
        <v>210</v>
      </c>
      <c r="C392" s="23" t="s">
        <v>217</v>
      </c>
      <c r="D392" s="38" t="s">
        <v>78</v>
      </c>
      <c r="E392" s="18">
        <v>14040000</v>
      </c>
      <c r="F392" s="19">
        <v>14040000</v>
      </c>
      <c r="G392" s="19">
        <v>28080000</v>
      </c>
      <c r="H392" s="11"/>
      <c r="I392" s="12"/>
    </row>
    <row r="393" spans="1:9" ht="110.25" outlineLevel="5" x14ac:dyDescent="0.25">
      <c r="A393" s="22" t="s">
        <v>218</v>
      </c>
      <c r="B393" s="23" t="s">
        <v>210</v>
      </c>
      <c r="C393" s="23" t="s">
        <v>219</v>
      </c>
      <c r="D393" s="38" t="s">
        <v>1</v>
      </c>
      <c r="E393" s="18">
        <f>E394+E396</f>
        <v>127712433</v>
      </c>
      <c r="F393" s="18">
        <f t="shared" ref="F393:G393" si="139">F394+F396</f>
        <v>135371775</v>
      </c>
      <c r="G393" s="18">
        <f t="shared" si="139"/>
        <v>143404915</v>
      </c>
      <c r="H393" s="11"/>
      <c r="I393" s="12"/>
    </row>
    <row r="394" spans="1:9" ht="82.15" customHeight="1" outlineLevel="6" x14ac:dyDescent="0.25">
      <c r="A394" s="22" t="s">
        <v>12</v>
      </c>
      <c r="B394" s="23" t="s">
        <v>210</v>
      </c>
      <c r="C394" s="23" t="s">
        <v>219</v>
      </c>
      <c r="D394" s="38" t="s">
        <v>13</v>
      </c>
      <c r="E394" s="18">
        <f>E395</f>
        <v>121017529</v>
      </c>
      <c r="F394" s="18">
        <f t="shared" ref="F394:G394" si="140">F395</f>
        <v>128676871</v>
      </c>
      <c r="G394" s="18">
        <f t="shared" si="140"/>
        <v>136710011</v>
      </c>
      <c r="H394" s="11"/>
      <c r="I394" s="12"/>
    </row>
    <row r="395" spans="1:9" ht="23.25" customHeight="1" outlineLevel="7" x14ac:dyDescent="0.25">
      <c r="A395" s="22" t="s">
        <v>77</v>
      </c>
      <c r="B395" s="23" t="s">
        <v>210</v>
      </c>
      <c r="C395" s="23" t="s">
        <v>219</v>
      </c>
      <c r="D395" s="38" t="s">
        <v>78</v>
      </c>
      <c r="E395" s="18">
        <v>121017529</v>
      </c>
      <c r="F395" s="19">
        <v>128676871</v>
      </c>
      <c r="G395" s="19">
        <v>136710011</v>
      </c>
      <c r="H395" s="11"/>
      <c r="I395" s="12"/>
    </row>
    <row r="396" spans="1:9" ht="31.5" outlineLevel="6" x14ac:dyDescent="0.25">
      <c r="A396" s="22" t="s">
        <v>18</v>
      </c>
      <c r="B396" s="23" t="s">
        <v>210</v>
      </c>
      <c r="C396" s="23" t="s">
        <v>219</v>
      </c>
      <c r="D396" s="38" t="s">
        <v>19</v>
      </c>
      <c r="E396" s="18">
        <f>E397</f>
        <v>6694904</v>
      </c>
      <c r="F396" s="18">
        <f t="shared" ref="F396:G396" si="141">F397</f>
        <v>6694904</v>
      </c>
      <c r="G396" s="18">
        <f t="shared" si="141"/>
        <v>6694904</v>
      </c>
      <c r="H396" s="11"/>
      <c r="I396" s="12"/>
    </row>
    <row r="397" spans="1:9" ht="31.5" outlineLevel="7" x14ac:dyDescent="0.25">
      <c r="A397" s="22" t="s">
        <v>20</v>
      </c>
      <c r="B397" s="23" t="s">
        <v>210</v>
      </c>
      <c r="C397" s="23" t="s">
        <v>219</v>
      </c>
      <c r="D397" s="38" t="s">
        <v>21</v>
      </c>
      <c r="E397" s="18">
        <v>6694904</v>
      </c>
      <c r="F397" s="19">
        <v>6694904</v>
      </c>
      <c r="G397" s="19">
        <v>6694904</v>
      </c>
      <c r="H397" s="11"/>
      <c r="I397" s="12"/>
    </row>
    <row r="398" spans="1:9" ht="108.6" customHeight="1" outlineLevel="5" x14ac:dyDescent="0.25">
      <c r="A398" s="22" t="s">
        <v>220</v>
      </c>
      <c r="B398" s="23" t="s">
        <v>210</v>
      </c>
      <c r="C398" s="23" t="s">
        <v>221</v>
      </c>
      <c r="D398" s="38" t="s">
        <v>1</v>
      </c>
      <c r="E398" s="18">
        <f>E399</f>
        <v>2387650</v>
      </c>
      <c r="F398" s="18">
        <f t="shared" ref="F398:G398" si="142">F399</f>
        <v>2387650</v>
      </c>
      <c r="G398" s="18">
        <f t="shared" si="142"/>
        <v>2387650</v>
      </c>
      <c r="H398" s="11"/>
      <c r="I398" s="12"/>
    </row>
    <row r="399" spans="1:9" ht="31.5" outlineLevel="6" x14ac:dyDescent="0.25">
      <c r="A399" s="22" t="s">
        <v>18</v>
      </c>
      <c r="B399" s="23" t="s">
        <v>210</v>
      </c>
      <c r="C399" s="23" t="s">
        <v>221</v>
      </c>
      <c r="D399" s="38" t="s">
        <v>19</v>
      </c>
      <c r="E399" s="18">
        <f>E400</f>
        <v>2387650</v>
      </c>
      <c r="F399" s="18">
        <f t="shared" ref="F399:G399" si="143">F400</f>
        <v>2387650</v>
      </c>
      <c r="G399" s="18">
        <f t="shared" si="143"/>
        <v>2387650</v>
      </c>
      <c r="H399" s="11"/>
      <c r="I399" s="12"/>
    </row>
    <row r="400" spans="1:9" ht="31.5" outlineLevel="7" x14ac:dyDescent="0.25">
      <c r="A400" s="22" t="s">
        <v>20</v>
      </c>
      <c r="B400" s="23" t="s">
        <v>210</v>
      </c>
      <c r="C400" s="23" t="s">
        <v>221</v>
      </c>
      <c r="D400" s="38" t="s">
        <v>21</v>
      </c>
      <c r="E400" s="18">
        <v>2387650</v>
      </c>
      <c r="F400" s="19">
        <v>2387650</v>
      </c>
      <c r="G400" s="19">
        <v>2387650</v>
      </c>
      <c r="H400" s="11"/>
      <c r="I400" s="12"/>
    </row>
    <row r="401" spans="1:9" ht="94.9" customHeight="1" outlineLevel="5" x14ac:dyDescent="0.25">
      <c r="A401" s="22" t="s">
        <v>388</v>
      </c>
      <c r="B401" s="23" t="s">
        <v>210</v>
      </c>
      <c r="C401" s="23" t="s">
        <v>387</v>
      </c>
      <c r="D401" s="38" t="s">
        <v>1</v>
      </c>
      <c r="E401" s="18">
        <f>E402</f>
        <v>6354600</v>
      </c>
      <c r="F401" s="18">
        <f t="shared" ref="F401:G401" si="144">F402</f>
        <v>6354600</v>
      </c>
      <c r="G401" s="18">
        <f t="shared" si="144"/>
        <v>6354600</v>
      </c>
      <c r="H401" s="11"/>
      <c r="I401" s="12"/>
    </row>
    <row r="402" spans="1:9" ht="31.5" outlineLevel="6" x14ac:dyDescent="0.25">
      <c r="A402" s="22" t="s">
        <v>18</v>
      </c>
      <c r="B402" s="23" t="s">
        <v>210</v>
      </c>
      <c r="C402" s="23" t="s">
        <v>387</v>
      </c>
      <c r="D402" s="38" t="s">
        <v>19</v>
      </c>
      <c r="E402" s="18">
        <f>E403</f>
        <v>6354600</v>
      </c>
      <c r="F402" s="18">
        <f t="shared" ref="F402:G402" si="145">F403</f>
        <v>6354600</v>
      </c>
      <c r="G402" s="18">
        <f t="shared" si="145"/>
        <v>6354600</v>
      </c>
      <c r="H402" s="11"/>
      <c r="I402" s="12"/>
    </row>
    <row r="403" spans="1:9" ht="31.5" outlineLevel="7" x14ac:dyDescent="0.25">
      <c r="A403" s="22" t="s">
        <v>20</v>
      </c>
      <c r="B403" s="23" t="s">
        <v>210</v>
      </c>
      <c r="C403" s="23" t="s">
        <v>387</v>
      </c>
      <c r="D403" s="38" t="s">
        <v>21</v>
      </c>
      <c r="E403" s="18">
        <v>6354600</v>
      </c>
      <c r="F403" s="19">
        <v>6354600</v>
      </c>
      <c r="G403" s="19">
        <v>6354600</v>
      </c>
      <c r="H403" s="11"/>
      <c r="I403" s="12"/>
    </row>
    <row r="404" spans="1:9" ht="37.9" customHeight="1" outlineLevel="4" x14ac:dyDescent="0.25">
      <c r="A404" s="22" t="s">
        <v>222</v>
      </c>
      <c r="B404" s="23" t="s">
        <v>210</v>
      </c>
      <c r="C404" s="23" t="s">
        <v>223</v>
      </c>
      <c r="D404" s="38" t="s">
        <v>1</v>
      </c>
      <c r="E404" s="18">
        <f>E405+E408</f>
        <v>1336660</v>
      </c>
      <c r="F404" s="18">
        <f t="shared" ref="F404:G404" si="146">F405+F408</f>
        <v>0</v>
      </c>
      <c r="G404" s="18">
        <f t="shared" si="146"/>
        <v>0</v>
      </c>
      <c r="H404" s="11"/>
      <c r="I404" s="12"/>
    </row>
    <row r="405" spans="1:9" ht="36" customHeight="1" outlineLevel="7" x14ac:dyDescent="0.25">
      <c r="A405" s="22" t="s">
        <v>392</v>
      </c>
      <c r="B405" s="23" t="s">
        <v>210</v>
      </c>
      <c r="C405" s="23">
        <v>1500492340</v>
      </c>
      <c r="D405" s="38" t="s">
        <v>1</v>
      </c>
      <c r="E405" s="18">
        <f>E406</f>
        <v>1296560.2</v>
      </c>
      <c r="F405" s="18">
        <f t="shared" ref="F405:G405" si="147">F406</f>
        <v>0</v>
      </c>
      <c r="G405" s="18">
        <f t="shared" si="147"/>
        <v>0</v>
      </c>
      <c r="H405" s="11"/>
      <c r="I405" s="12"/>
    </row>
    <row r="406" spans="1:9" ht="31.5" outlineLevel="7" x14ac:dyDescent="0.25">
      <c r="A406" s="22" t="s">
        <v>18</v>
      </c>
      <c r="B406" s="23" t="s">
        <v>210</v>
      </c>
      <c r="C406" s="23">
        <v>1500492340</v>
      </c>
      <c r="D406" s="38" t="s">
        <v>19</v>
      </c>
      <c r="E406" s="18">
        <f>E407</f>
        <v>1296560.2</v>
      </c>
      <c r="F406" s="19">
        <v>0</v>
      </c>
      <c r="G406" s="19">
        <v>0</v>
      </c>
      <c r="H406" s="11"/>
      <c r="I406" s="12"/>
    </row>
    <row r="407" spans="1:9" ht="31.5" outlineLevel="7" x14ac:dyDescent="0.25">
      <c r="A407" s="22" t="s">
        <v>20</v>
      </c>
      <c r="B407" s="23" t="s">
        <v>210</v>
      </c>
      <c r="C407" s="23">
        <v>1500492340</v>
      </c>
      <c r="D407" s="38" t="s">
        <v>21</v>
      </c>
      <c r="E407" s="18">
        <v>1296560.2</v>
      </c>
      <c r="F407" s="19">
        <v>0</v>
      </c>
      <c r="G407" s="19">
        <v>0</v>
      </c>
      <c r="H407" s="11"/>
      <c r="I407" s="12"/>
    </row>
    <row r="408" spans="1:9" ht="48.6" customHeight="1" outlineLevel="7" x14ac:dyDescent="0.25">
      <c r="A408" s="22" t="s">
        <v>393</v>
      </c>
      <c r="B408" s="23" t="s">
        <v>210</v>
      </c>
      <c r="C408" s="23" t="s">
        <v>391</v>
      </c>
      <c r="D408" s="38" t="s">
        <v>1</v>
      </c>
      <c r="E408" s="18">
        <f>E409</f>
        <v>40099.800000000003</v>
      </c>
      <c r="F408" s="18">
        <f t="shared" ref="F408:G408" si="148">F409</f>
        <v>0</v>
      </c>
      <c r="G408" s="18">
        <f t="shared" si="148"/>
        <v>0</v>
      </c>
      <c r="H408" s="11"/>
      <c r="I408" s="12"/>
    </row>
    <row r="409" spans="1:9" ht="31.5" outlineLevel="7" x14ac:dyDescent="0.25">
      <c r="A409" s="22" t="s">
        <v>18</v>
      </c>
      <c r="B409" s="23" t="s">
        <v>210</v>
      </c>
      <c r="C409" s="23" t="s">
        <v>391</v>
      </c>
      <c r="D409" s="38" t="s">
        <v>19</v>
      </c>
      <c r="E409" s="18">
        <f>E410</f>
        <v>40099.800000000003</v>
      </c>
      <c r="F409" s="18">
        <f t="shared" ref="F409:G409" si="149">F410</f>
        <v>0</v>
      </c>
      <c r="G409" s="18">
        <f t="shared" si="149"/>
        <v>0</v>
      </c>
      <c r="H409" s="11"/>
      <c r="I409" s="12"/>
    </row>
    <row r="410" spans="1:9" ht="31.5" outlineLevel="7" x14ac:dyDescent="0.25">
      <c r="A410" s="22" t="s">
        <v>20</v>
      </c>
      <c r="B410" s="23" t="s">
        <v>210</v>
      </c>
      <c r="C410" s="23" t="s">
        <v>391</v>
      </c>
      <c r="D410" s="38" t="s">
        <v>21</v>
      </c>
      <c r="E410" s="18">
        <v>40099.800000000003</v>
      </c>
      <c r="F410" s="19">
        <v>0</v>
      </c>
      <c r="G410" s="19">
        <v>0</v>
      </c>
      <c r="H410" s="11"/>
      <c r="I410" s="12"/>
    </row>
    <row r="411" spans="1:9" ht="51.6" customHeight="1" outlineLevel="4" x14ac:dyDescent="0.25">
      <c r="A411" s="22" t="s">
        <v>224</v>
      </c>
      <c r="B411" s="23" t="s">
        <v>210</v>
      </c>
      <c r="C411" s="23" t="s">
        <v>225</v>
      </c>
      <c r="D411" s="38" t="s">
        <v>1</v>
      </c>
      <c r="E411" s="18">
        <f>E412</f>
        <v>276000</v>
      </c>
      <c r="F411" s="18">
        <f t="shared" ref="F411:G412" si="150">F412</f>
        <v>0</v>
      </c>
      <c r="G411" s="18">
        <f t="shared" si="150"/>
        <v>0</v>
      </c>
      <c r="H411" s="11"/>
      <c r="I411" s="12"/>
    </row>
    <row r="412" spans="1:9" ht="64.150000000000006" customHeight="1" outlineLevel="5" x14ac:dyDescent="0.25">
      <c r="A412" s="22" t="s">
        <v>226</v>
      </c>
      <c r="B412" s="23" t="s">
        <v>210</v>
      </c>
      <c r="C412" s="23" t="s">
        <v>227</v>
      </c>
      <c r="D412" s="38" t="s">
        <v>1</v>
      </c>
      <c r="E412" s="18">
        <f>E413</f>
        <v>276000</v>
      </c>
      <c r="F412" s="18">
        <f t="shared" si="150"/>
        <v>0</v>
      </c>
      <c r="G412" s="18">
        <f t="shared" si="150"/>
        <v>0</v>
      </c>
      <c r="H412" s="11"/>
      <c r="I412" s="12"/>
    </row>
    <row r="413" spans="1:9" ht="31.5" outlineLevel="6" x14ac:dyDescent="0.25">
      <c r="A413" s="22" t="s">
        <v>18</v>
      </c>
      <c r="B413" s="23" t="s">
        <v>210</v>
      </c>
      <c r="C413" s="23" t="s">
        <v>227</v>
      </c>
      <c r="D413" s="38" t="s">
        <v>19</v>
      </c>
      <c r="E413" s="18">
        <f>E414</f>
        <v>276000</v>
      </c>
      <c r="F413" s="18">
        <f t="shared" ref="F413:G413" si="151">F414</f>
        <v>0</v>
      </c>
      <c r="G413" s="18">
        <f t="shared" si="151"/>
        <v>0</v>
      </c>
      <c r="H413" s="11"/>
      <c r="I413" s="12"/>
    </row>
    <row r="414" spans="1:9" ht="31.5" outlineLevel="7" x14ac:dyDescent="0.25">
      <c r="A414" s="22" t="s">
        <v>20</v>
      </c>
      <c r="B414" s="23" t="s">
        <v>210</v>
      </c>
      <c r="C414" s="23" t="s">
        <v>227</v>
      </c>
      <c r="D414" s="38" t="s">
        <v>21</v>
      </c>
      <c r="E414" s="18">
        <v>276000</v>
      </c>
      <c r="F414" s="19"/>
      <c r="G414" s="19"/>
      <c r="H414" s="11"/>
      <c r="I414" s="12"/>
    </row>
    <row r="415" spans="1:9" ht="36" customHeight="1" outlineLevel="7" x14ac:dyDescent="0.25">
      <c r="A415" s="22" t="s">
        <v>410</v>
      </c>
      <c r="B415" s="23" t="s">
        <v>210</v>
      </c>
      <c r="C415" s="23" t="s">
        <v>301</v>
      </c>
      <c r="D415" s="38" t="s">
        <v>1</v>
      </c>
      <c r="E415" s="18">
        <f>E416</f>
        <v>145847494.24000001</v>
      </c>
      <c r="F415" s="18">
        <f t="shared" ref="F415:G415" si="152">F416</f>
        <v>120960684.68000001</v>
      </c>
      <c r="G415" s="18">
        <f t="shared" si="152"/>
        <v>0</v>
      </c>
      <c r="H415" s="11"/>
      <c r="I415" s="12"/>
    </row>
    <row r="416" spans="1:9" ht="51" customHeight="1" outlineLevel="7" x14ac:dyDescent="0.25">
      <c r="A416" s="22" t="s">
        <v>409</v>
      </c>
      <c r="B416" s="23" t="s">
        <v>210</v>
      </c>
      <c r="C416" s="23" t="s">
        <v>408</v>
      </c>
      <c r="D416" s="38" t="s">
        <v>1</v>
      </c>
      <c r="E416" s="18">
        <f>E417</f>
        <v>145847494.24000001</v>
      </c>
      <c r="F416" s="18">
        <f>F417</f>
        <v>120960684.68000001</v>
      </c>
      <c r="G416" s="19">
        <v>0</v>
      </c>
      <c r="H416" s="11"/>
      <c r="I416" s="12"/>
    </row>
    <row r="417" spans="1:9" ht="31.5" outlineLevel="7" x14ac:dyDescent="0.25">
      <c r="A417" s="22" t="s">
        <v>71</v>
      </c>
      <c r="B417" s="23" t="s">
        <v>210</v>
      </c>
      <c r="C417" s="23" t="s">
        <v>408</v>
      </c>
      <c r="D417" s="38" t="s">
        <v>72</v>
      </c>
      <c r="E417" s="18">
        <f>E418</f>
        <v>145847494.24000001</v>
      </c>
      <c r="F417" s="18">
        <f>F418</f>
        <v>120960684.68000001</v>
      </c>
      <c r="G417" s="19">
        <v>0</v>
      </c>
      <c r="H417" s="11"/>
      <c r="I417" s="12"/>
    </row>
    <row r="418" spans="1:9" ht="15.75" outlineLevel="7" x14ac:dyDescent="0.25">
      <c r="A418" s="22" t="s">
        <v>73</v>
      </c>
      <c r="B418" s="23" t="s">
        <v>210</v>
      </c>
      <c r="C418" s="23" t="s">
        <v>408</v>
      </c>
      <c r="D418" s="38" t="s">
        <v>74</v>
      </c>
      <c r="E418" s="18">
        <v>145847494.24000001</v>
      </c>
      <c r="F418" s="19">
        <v>120960684.68000001</v>
      </c>
      <c r="G418" s="19">
        <v>0</v>
      </c>
      <c r="H418" s="11"/>
      <c r="I418" s="12"/>
    </row>
    <row r="419" spans="1:9" ht="20.45" customHeight="1" outlineLevel="2" x14ac:dyDescent="0.25">
      <c r="A419" s="22" t="s">
        <v>228</v>
      </c>
      <c r="B419" s="23" t="s">
        <v>229</v>
      </c>
      <c r="C419" s="23" t="s">
        <v>0</v>
      </c>
      <c r="D419" s="38" t="s">
        <v>1</v>
      </c>
      <c r="E419" s="18">
        <f>E420+E436</f>
        <v>32469501</v>
      </c>
      <c r="F419" s="18">
        <f t="shared" ref="F419:G419" si="153">F420+F436</f>
        <v>29558267.84</v>
      </c>
      <c r="G419" s="18">
        <f t="shared" si="153"/>
        <v>28731421.84</v>
      </c>
      <c r="H419" s="11"/>
      <c r="I419" s="12"/>
    </row>
    <row r="420" spans="1:9" ht="47.25" outlineLevel="3" x14ac:dyDescent="0.25">
      <c r="A420" s="22" t="s">
        <v>469</v>
      </c>
      <c r="B420" s="23" t="s">
        <v>229</v>
      </c>
      <c r="C420" s="23" t="s">
        <v>201</v>
      </c>
      <c r="D420" s="38" t="s">
        <v>1</v>
      </c>
      <c r="E420" s="18">
        <f>E425+E421</f>
        <v>32469501</v>
      </c>
      <c r="F420" s="18">
        <f>F425+F421</f>
        <v>28527340</v>
      </c>
      <c r="G420" s="18">
        <f>G425+G421</f>
        <v>27700494</v>
      </c>
      <c r="H420" s="11"/>
      <c r="I420" s="12"/>
    </row>
    <row r="421" spans="1:9" ht="54" customHeight="1" outlineLevel="3" x14ac:dyDescent="0.25">
      <c r="A421" s="22" t="s">
        <v>380</v>
      </c>
      <c r="B421" s="23" t="s">
        <v>229</v>
      </c>
      <c r="C421" s="23">
        <v>1500500000</v>
      </c>
      <c r="D421" s="38" t="s">
        <v>1</v>
      </c>
      <c r="E421" s="18">
        <f>E422</f>
        <v>60000</v>
      </c>
      <c r="F421" s="18">
        <f t="shared" ref="F421:G422" si="154">F422</f>
        <v>0</v>
      </c>
      <c r="G421" s="18">
        <f t="shared" si="154"/>
        <v>0</v>
      </c>
      <c r="H421" s="11"/>
      <c r="I421" s="12"/>
    </row>
    <row r="422" spans="1:9" ht="65.45" customHeight="1" outlineLevel="3" x14ac:dyDescent="0.25">
      <c r="A422" s="22" t="s">
        <v>381</v>
      </c>
      <c r="B422" s="23" t="s">
        <v>229</v>
      </c>
      <c r="C422" s="23">
        <v>1500500320</v>
      </c>
      <c r="D422" s="38" t="s">
        <v>1</v>
      </c>
      <c r="E422" s="18">
        <f>E423</f>
        <v>60000</v>
      </c>
      <c r="F422" s="18">
        <f t="shared" si="154"/>
        <v>0</v>
      </c>
      <c r="G422" s="18">
        <f t="shared" si="154"/>
        <v>0</v>
      </c>
      <c r="H422" s="11"/>
      <c r="I422" s="12"/>
    </row>
    <row r="423" spans="1:9" ht="34.5" customHeight="1" outlineLevel="3" x14ac:dyDescent="0.25">
      <c r="A423" s="22" t="s">
        <v>18</v>
      </c>
      <c r="B423" s="23" t="s">
        <v>229</v>
      </c>
      <c r="C423" s="23">
        <v>1500500320</v>
      </c>
      <c r="D423" s="38">
        <v>200</v>
      </c>
      <c r="E423" s="18">
        <f>E424</f>
        <v>60000</v>
      </c>
      <c r="F423" s="18">
        <f t="shared" ref="F423:G423" si="155">F424</f>
        <v>0</v>
      </c>
      <c r="G423" s="18">
        <f t="shared" si="155"/>
        <v>0</v>
      </c>
      <c r="H423" s="11"/>
      <c r="I423" s="12"/>
    </row>
    <row r="424" spans="1:9" ht="33" customHeight="1" outlineLevel="3" x14ac:dyDescent="0.25">
      <c r="A424" s="22" t="s">
        <v>20</v>
      </c>
      <c r="B424" s="23" t="s">
        <v>229</v>
      </c>
      <c r="C424" s="23">
        <v>1500500320</v>
      </c>
      <c r="D424" s="38">
        <v>240</v>
      </c>
      <c r="E424" s="18">
        <v>60000</v>
      </c>
      <c r="F424" s="19"/>
      <c r="G424" s="19"/>
      <c r="H424" s="11"/>
      <c r="I424" s="12"/>
    </row>
    <row r="425" spans="1:9" ht="51.6" customHeight="1" outlineLevel="4" x14ac:dyDescent="0.25">
      <c r="A425" s="22" t="s">
        <v>230</v>
      </c>
      <c r="B425" s="23" t="s">
        <v>229</v>
      </c>
      <c r="C425" s="23" t="s">
        <v>231</v>
      </c>
      <c r="D425" s="38" t="s">
        <v>1</v>
      </c>
      <c r="E425" s="18">
        <f>E426+E429</f>
        <v>32409501</v>
      </c>
      <c r="F425" s="18">
        <f t="shared" ref="F425:G425" si="156">F426+F429</f>
        <v>28527340</v>
      </c>
      <c r="G425" s="18">
        <f t="shared" si="156"/>
        <v>27700494</v>
      </c>
      <c r="H425" s="11"/>
      <c r="I425" s="12"/>
    </row>
    <row r="426" spans="1:9" ht="49.9" customHeight="1" outlineLevel="5" x14ac:dyDescent="0.25">
      <c r="A426" s="22" t="s">
        <v>370</v>
      </c>
      <c r="B426" s="23" t="s">
        <v>229</v>
      </c>
      <c r="C426" s="23" t="s">
        <v>232</v>
      </c>
      <c r="D426" s="38" t="s">
        <v>1</v>
      </c>
      <c r="E426" s="18">
        <f>E427</f>
        <v>302400</v>
      </c>
      <c r="F426" s="18">
        <f t="shared" ref="F426:G426" si="157">F427</f>
        <v>302400</v>
      </c>
      <c r="G426" s="18">
        <f t="shared" si="157"/>
        <v>302400</v>
      </c>
      <c r="H426" s="11"/>
      <c r="I426" s="12"/>
    </row>
    <row r="427" spans="1:9" ht="31.5" outlineLevel="6" x14ac:dyDescent="0.25">
      <c r="A427" s="22" t="s">
        <v>18</v>
      </c>
      <c r="B427" s="23" t="s">
        <v>229</v>
      </c>
      <c r="C427" s="23" t="s">
        <v>232</v>
      </c>
      <c r="D427" s="38" t="s">
        <v>19</v>
      </c>
      <c r="E427" s="18">
        <f>E428</f>
        <v>302400</v>
      </c>
      <c r="F427" s="18">
        <f t="shared" ref="F427:G427" si="158">F428</f>
        <v>302400</v>
      </c>
      <c r="G427" s="18">
        <f t="shared" si="158"/>
        <v>302400</v>
      </c>
      <c r="H427" s="11"/>
      <c r="I427" s="12"/>
    </row>
    <row r="428" spans="1:9" ht="31.5" outlineLevel="7" x14ac:dyDescent="0.25">
      <c r="A428" s="22" t="s">
        <v>20</v>
      </c>
      <c r="B428" s="23" t="s">
        <v>229</v>
      </c>
      <c r="C428" s="23" t="s">
        <v>232</v>
      </c>
      <c r="D428" s="38" t="s">
        <v>21</v>
      </c>
      <c r="E428" s="18">
        <v>302400</v>
      </c>
      <c r="F428" s="19">
        <v>302400</v>
      </c>
      <c r="G428" s="19">
        <v>302400</v>
      </c>
      <c r="H428" s="11"/>
      <c r="I428" s="12"/>
    </row>
    <row r="429" spans="1:9" ht="47.25" outlineLevel="5" x14ac:dyDescent="0.25">
      <c r="A429" s="22" t="s">
        <v>368</v>
      </c>
      <c r="B429" s="23" t="s">
        <v>229</v>
      </c>
      <c r="C429" s="23" t="s">
        <v>233</v>
      </c>
      <c r="D429" s="38" t="s">
        <v>1</v>
      </c>
      <c r="E429" s="18">
        <f>E430+E432+E434</f>
        <v>32107101</v>
      </c>
      <c r="F429" s="18">
        <f t="shared" ref="F429:G429" si="159">F430+F432+F434</f>
        <v>28224940</v>
      </c>
      <c r="G429" s="18">
        <f t="shared" si="159"/>
        <v>27398094</v>
      </c>
      <c r="H429" s="11"/>
      <c r="I429" s="12"/>
    </row>
    <row r="430" spans="1:9" ht="78.75" outlineLevel="6" x14ac:dyDescent="0.25">
      <c r="A430" s="22" t="s">
        <v>12</v>
      </c>
      <c r="B430" s="23" t="s">
        <v>229</v>
      </c>
      <c r="C430" s="23" t="s">
        <v>233</v>
      </c>
      <c r="D430" s="38" t="s">
        <v>13</v>
      </c>
      <c r="E430" s="18">
        <f>E431</f>
        <v>27518101</v>
      </c>
      <c r="F430" s="18">
        <f t="shared" ref="F430:G430" si="160">F431</f>
        <v>23635940</v>
      </c>
      <c r="G430" s="18">
        <f t="shared" si="160"/>
        <v>22809094</v>
      </c>
      <c r="H430" s="11"/>
      <c r="I430" s="12"/>
    </row>
    <row r="431" spans="1:9" ht="23.25" customHeight="1" outlineLevel="7" x14ac:dyDescent="0.25">
      <c r="A431" s="22" t="s">
        <v>77</v>
      </c>
      <c r="B431" s="23" t="s">
        <v>229</v>
      </c>
      <c r="C431" s="23" t="s">
        <v>233</v>
      </c>
      <c r="D431" s="38" t="s">
        <v>78</v>
      </c>
      <c r="E431" s="18">
        <v>27518101</v>
      </c>
      <c r="F431" s="19">
        <v>23635940</v>
      </c>
      <c r="G431" s="19">
        <v>22809094</v>
      </c>
      <c r="H431" s="11"/>
      <c r="I431" s="12"/>
    </row>
    <row r="432" spans="1:9" ht="31.5" outlineLevel="6" x14ac:dyDescent="0.25">
      <c r="A432" s="22" t="s">
        <v>18</v>
      </c>
      <c r="B432" s="23" t="s">
        <v>229</v>
      </c>
      <c r="C432" s="23" t="s">
        <v>233</v>
      </c>
      <c r="D432" s="38" t="s">
        <v>19</v>
      </c>
      <c r="E432" s="18">
        <f>E433</f>
        <v>3510000</v>
      </c>
      <c r="F432" s="18">
        <f t="shared" ref="F432:G432" si="161">F433</f>
        <v>3510000</v>
      </c>
      <c r="G432" s="18">
        <f t="shared" si="161"/>
        <v>3510000</v>
      </c>
      <c r="H432" s="11"/>
      <c r="I432" s="12"/>
    </row>
    <row r="433" spans="1:9" ht="31.5" outlineLevel="7" x14ac:dyDescent="0.25">
      <c r="A433" s="22" t="s">
        <v>20</v>
      </c>
      <c r="B433" s="23" t="s">
        <v>229</v>
      </c>
      <c r="C433" s="23" t="s">
        <v>233</v>
      </c>
      <c r="D433" s="38" t="s">
        <v>21</v>
      </c>
      <c r="E433" s="18">
        <v>3510000</v>
      </c>
      <c r="F433" s="19">
        <v>3510000</v>
      </c>
      <c r="G433" s="19">
        <v>3510000</v>
      </c>
      <c r="H433" s="11"/>
      <c r="I433" s="12"/>
    </row>
    <row r="434" spans="1:9" ht="15.75" outlineLevel="6" x14ac:dyDescent="0.25">
      <c r="A434" s="22" t="s">
        <v>28</v>
      </c>
      <c r="B434" s="23" t="s">
        <v>229</v>
      </c>
      <c r="C434" s="23" t="s">
        <v>233</v>
      </c>
      <c r="D434" s="38" t="s">
        <v>29</v>
      </c>
      <c r="E434" s="18">
        <f>E435</f>
        <v>1079000</v>
      </c>
      <c r="F434" s="18">
        <f t="shared" ref="F434:G434" si="162">F435</f>
        <v>1079000</v>
      </c>
      <c r="G434" s="18">
        <f t="shared" si="162"/>
        <v>1079000</v>
      </c>
      <c r="H434" s="11"/>
      <c r="I434" s="12"/>
    </row>
    <row r="435" spans="1:9" ht="18.600000000000001" customHeight="1" outlineLevel="7" x14ac:dyDescent="0.25">
      <c r="A435" s="22" t="s">
        <v>30</v>
      </c>
      <c r="B435" s="23" t="s">
        <v>229</v>
      </c>
      <c r="C435" s="23" t="s">
        <v>233</v>
      </c>
      <c r="D435" s="38" t="s">
        <v>31</v>
      </c>
      <c r="E435" s="18">
        <v>1079000</v>
      </c>
      <c r="F435" s="19">
        <v>1079000</v>
      </c>
      <c r="G435" s="19">
        <v>1079000</v>
      </c>
      <c r="H435" s="11"/>
      <c r="I435" s="12"/>
    </row>
    <row r="436" spans="1:9" ht="51.6" customHeight="1" outlineLevel="3" x14ac:dyDescent="0.25">
      <c r="A436" s="22" t="s">
        <v>369</v>
      </c>
      <c r="B436" s="23" t="s">
        <v>229</v>
      </c>
      <c r="C436" s="23" t="s">
        <v>235</v>
      </c>
      <c r="D436" s="38" t="s">
        <v>1</v>
      </c>
      <c r="E436" s="18">
        <f>E437</f>
        <v>0</v>
      </c>
      <c r="F436" s="18">
        <f t="shared" ref="F436:G436" si="163">F437</f>
        <v>1030927.84</v>
      </c>
      <c r="G436" s="18">
        <f t="shared" si="163"/>
        <v>1030927.84</v>
      </c>
      <c r="H436" s="11"/>
      <c r="I436" s="12"/>
    </row>
    <row r="437" spans="1:9" ht="47.25" outlineLevel="4" x14ac:dyDescent="0.25">
      <c r="A437" s="22" t="s">
        <v>236</v>
      </c>
      <c r="B437" s="23" t="s">
        <v>229</v>
      </c>
      <c r="C437" s="23" t="s">
        <v>237</v>
      </c>
      <c r="D437" s="38" t="s">
        <v>1</v>
      </c>
      <c r="E437" s="18">
        <f>E438+E441</f>
        <v>0</v>
      </c>
      <c r="F437" s="18">
        <f t="shared" ref="F437:G437" si="164">F438+F441</f>
        <v>1030927.84</v>
      </c>
      <c r="G437" s="18">
        <f t="shared" si="164"/>
        <v>1030927.84</v>
      </c>
      <c r="H437" s="11"/>
      <c r="I437" s="12"/>
    </row>
    <row r="438" spans="1:9" ht="78.75" outlineLevel="5" x14ac:dyDescent="0.25">
      <c r="A438" s="22" t="s">
        <v>238</v>
      </c>
      <c r="B438" s="23" t="s">
        <v>229</v>
      </c>
      <c r="C438" s="23" t="s">
        <v>239</v>
      </c>
      <c r="D438" s="38" t="s">
        <v>1</v>
      </c>
      <c r="E438" s="18">
        <f t="shared" ref="E438:G439" si="165">E439</f>
        <v>0</v>
      </c>
      <c r="F438" s="19">
        <f t="shared" si="165"/>
        <v>1000000</v>
      </c>
      <c r="G438" s="19">
        <f t="shared" si="165"/>
        <v>1000000</v>
      </c>
      <c r="H438" s="11"/>
      <c r="I438" s="12"/>
    </row>
    <row r="439" spans="1:9" ht="31.5" outlineLevel="6" x14ac:dyDescent="0.25">
      <c r="A439" s="22" t="s">
        <v>18</v>
      </c>
      <c r="B439" s="23" t="s">
        <v>229</v>
      </c>
      <c r="C439" s="23" t="s">
        <v>239</v>
      </c>
      <c r="D439" s="38" t="s">
        <v>19</v>
      </c>
      <c r="E439" s="18">
        <f t="shared" si="165"/>
        <v>0</v>
      </c>
      <c r="F439" s="19">
        <f t="shared" si="165"/>
        <v>1000000</v>
      </c>
      <c r="G439" s="19">
        <f t="shared" si="165"/>
        <v>1000000</v>
      </c>
      <c r="H439" s="11"/>
      <c r="I439" s="12"/>
    </row>
    <row r="440" spans="1:9" ht="31.5" outlineLevel="7" x14ac:dyDescent="0.25">
      <c r="A440" s="22" t="s">
        <v>20</v>
      </c>
      <c r="B440" s="23" t="s">
        <v>229</v>
      </c>
      <c r="C440" s="23" t="s">
        <v>239</v>
      </c>
      <c r="D440" s="38" t="s">
        <v>21</v>
      </c>
      <c r="E440" s="18">
        <v>0</v>
      </c>
      <c r="F440" s="19">
        <v>1000000</v>
      </c>
      <c r="G440" s="19">
        <v>1000000</v>
      </c>
      <c r="H440" s="11"/>
      <c r="I440" s="12"/>
    </row>
    <row r="441" spans="1:9" ht="63" outlineLevel="5" x14ac:dyDescent="0.25">
      <c r="A441" s="22" t="s">
        <v>240</v>
      </c>
      <c r="B441" s="23" t="s">
        <v>229</v>
      </c>
      <c r="C441" s="23" t="s">
        <v>241</v>
      </c>
      <c r="D441" s="38" t="s">
        <v>1</v>
      </c>
      <c r="E441" s="18">
        <f t="shared" ref="E441:G442" si="166">E442</f>
        <v>0</v>
      </c>
      <c r="F441" s="19">
        <f t="shared" si="166"/>
        <v>30927.84</v>
      </c>
      <c r="G441" s="19">
        <f t="shared" si="166"/>
        <v>30927.84</v>
      </c>
      <c r="H441" s="11"/>
      <c r="I441" s="12"/>
    </row>
    <row r="442" spans="1:9" ht="31.5" outlineLevel="6" x14ac:dyDescent="0.25">
      <c r="A442" s="22" t="s">
        <v>18</v>
      </c>
      <c r="B442" s="23" t="s">
        <v>229</v>
      </c>
      <c r="C442" s="23" t="s">
        <v>241</v>
      </c>
      <c r="D442" s="38" t="s">
        <v>19</v>
      </c>
      <c r="E442" s="18">
        <f t="shared" si="166"/>
        <v>0</v>
      </c>
      <c r="F442" s="19">
        <f t="shared" si="166"/>
        <v>30927.84</v>
      </c>
      <c r="G442" s="19">
        <f t="shared" si="166"/>
        <v>30927.84</v>
      </c>
      <c r="H442" s="11"/>
      <c r="I442" s="12"/>
    </row>
    <row r="443" spans="1:9" ht="31.5" outlineLevel="7" x14ac:dyDescent="0.25">
      <c r="A443" s="22" t="s">
        <v>20</v>
      </c>
      <c r="B443" s="23" t="s">
        <v>229</v>
      </c>
      <c r="C443" s="23" t="s">
        <v>241</v>
      </c>
      <c r="D443" s="38" t="s">
        <v>21</v>
      </c>
      <c r="E443" s="18">
        <v>0</v>
      </c>
      <c r="F443" s="19">
        <v>30927.84</v>
      </c>
      <c r="G443" s="19">
        <v>30927.84</v>
      </c>
      <c r="H443" s="11"/>
      <c r="I443" s="12"/>
    </row>
    <row r="444" spans="1:9" ht="15.75" outlineLevel="2" x14ac:dyDescent="0.25">
      <c r="A444" s="22" t="s">
        <v>242</v>
      </c>
      <c r="B444" s="23" t="s">
        <v>243</v>
      </c>
      <c r="C444" s="23" t="s">
        <v>0</v>
      </c>
      <c r="D444" s="38" t="s">
        <v>1</v>
      </c>
      <c r="E444" s="18">
        <f>E445</f>
        <v>2742009.5</v>
      </c>
      <c r="F444" s="18">
        <f t="shared" ref="F444:G444" si="167">F445</f>
        <v>2742009.5</v>
      </c>
      <c r="G444" s="18">
        <f t="shared" si="167"/>
        <v>2742009.5</v>
      </c>
      <c r="H444" s="11"/>
      <c r="I444" s="12"/>
    </row>
    <row r="445" spans="1:9" ht="63" outlineLevel="3" x14ac:dyDescent="0.25">
      <c r="A445" s="22" t="s">
        <v>449</v>
      </c>
      <c r="B445" s="23" t="s">
        <v>243</v>
      </c>
      <c r="C445" s="23" t="s">
        <v>244</v>
      </c>
      <c r="D445" s="38" t="s">
        <v>1</v>
      </c>
      <c r="E445" s="18">
        <f>E446+E463</f>
        <v>2742009.5</v>
      </c>
      <c r="F445" s="18">
        <f t="shared" ref="F445:G445" si="168">F446+F463</f>
        <v>2742009.5</v>
      </c>
      <c r="G445" s="18">
        <f t="shared" si="168"/>
        <v>2742009.5</v>
      </c>
      <c r="H445" s="11"/>
      <c r="I445" s="12"/>
    </row>
    <row r="446" spans="1:9" ht="47.25" outlineLevel="4" x14ac:dyDescent="0.25">
      <c r="A446" s="22" t="s">
        <v>245</v>
      </c>
      <c r="B446" s="23" t="s">
        <v>243</v>
      </c>
      <c r="C446" s="23" t="s">
        <v>246</v>
      </c>
      <c r="D446" s="38" t="s">
        <v>1</v>
      </c>
      <c r="E446" s="18">
        <f>E447+E452+E455+E458</f>
        <v>2175976.85</v>
      </c>
      <c r="F446" s="18">
        <f t="shared" ref="F446:G446" si="169">F447+F452+F455+F458</f>
        <v>2175976.85</v>
      </c>
      <c r="G446" s="18">
        <f t="shared" si="169"/>
        <v>2175976.85</v>
      </c>
      <c r="H446" s="11"/>
      <c r="I446" s="12"/>
    </row>
    <row r="447" spans="1:9" ht="31.5" outlineLevel="5" x14ac:dyDescent="0.25">
      <c r="A447" s="22" t="s">
        <v>247</v>
      </c>
      <c r="B447" s="23" t="s">
        <v>243</v>
      </c>
      <c r="C447" s="23" t="s">
        <v>248</v>
      </c>
      <c r="D447" s="38" t="s">
        <v>1</v>
      </c>
      <c r="E447" s="18">
        <f>E448+E450</f>
        <v>824513.64</v>
      </c>
      <c r="F447" s="18">
        <f t="shared" ref="F447:G447" si="170">F448+F450</f>
        <v>824513.64</v>
      </c>
      <c r="G447" s="18">
        <f t="shared" si="170"/>
        <v>824513.64</v>
      </c>
      <c r="H447" s="11"/>
      <c r="I447" s="12"/>
    </row>
    <row r="448" spans="1:9" ht="78.75" outlineLevel="6" x14ac:dyDescent="0.25">
      <c r="A448" s="22" t="s">
        <v>12</v>
      </c>
      <c r="B448" s="23" t="s">
        <v>243</v>
      </c>
      <c r="C448" s="23" t="s">
        <v>248</v>
      </c>
      <c r="D448" s="38" t="s">
        <v>13</v>
      </c>
      <c r="E448" s="18">
        <f>E449</f>
        <v>611761.63</v>
      </c>
      <c r="F448" s="18">
        <f t="shared" ref="F448:G448" si="171">F449</f>
        <v>611761.63</v>
      </c>
      <c r="G448" s="18">
        <f t="shared" si="171"/>
        <v>611761.63</v>
      </c>
      <c r="H448" s="11"/>
      <c r="I448" s="12"/>
    </row>
    <row r="449" spans="1:9" ht="31.5" outlineLevel="7" x14ac:dyDescent="0.25">
      <c r="A449" s="22" t="s">
        <v>77</v>
      </c>
      <c r="B449" s="23" t="s">
        <v>243</v>
      </c>
      <c r="C449" s="23" t="s">
        <v>248</v>
      </c>
      <c r="D449" s="38" t="s">
        <v>78</v>
      </c>
      <c r="E449" s="18">
        <v>611761.63</v>
      </c>
      <c r="F449" s="19">
        <v>611761.63</v>
      </c>
      <c r="G449" s="19">
        <v>611761.63</v>
      </c>
      <c r="H449" s="11"/>
      <c r="I449" s="12"/>
    </row>
    <row r="450" spans="1:9" ht="31.5" outlineLevel="6" x14ac:dyDescent="0.25">
      <c r="A450" s="22" t="s">
        <v>18</v>
      </c>
      <c r="B450" s="23" t="s">
        <v>243</v>
      </c>
      <c r="C450" s="23" t="s">
        <v>248</v>
      </c>
      <c r="D450" s="38" t="s">
        <v>19</v>
      </c>
      <c r="E450" s="18">
        <f>E451</f>
        <v>212752.01</v>
      </c>
      <c r="F450" s="18">
        <f t="shared" ref="F450:G450" si="172">F451</f>
        <v>212752.01</v>
      </c>
      <c r="G450" s="18">
        <f t="shared" si="172"/>
        <v>212752.01</v>
      </c>
      <c r="H450" s="11"/>
      <c r="I450" s="12"/>
    </row>
    <row r="451" spans="1:9" ht="31.5" outlineLevel="7" x14ac:dyDescent="0.25">
      <c r="A451" s="22" t="s">
        <v>20</v>
      </c>
      <c r="B451" s="23" t="s">
        <v>243</v>
      </c>
      <c r="C451" s="23" t="s">
        <v>248</v>
      </c>
      <c r="D451" s="38" t="s">
        <v>21</v>
      </c>
      <c r="E451" s="18">
        <v>212752.01</v>
      </c>
      <c r="F451" s="19">
        <v>212752.01</v>
      </c>
      <c r="G451" s="19">
        <v>212752.01</v>
      </c>
      <c r="H451" s="11"/>
      <c r="I451" s="12"/>
    </row>
    <row r="452" spans="1:9" ht="47.25" outlineLevel="5" x14ac:dyDescent="0.25">
      <c r="A452" s="22" t="s">
        <v>249</v>
      </c>
      <c r="B452" s="23" t="s">
        <v>243</v>
      </c>
      <c r="C452" s="23" t="s">
        <v>250</v>
      </c>
      <c r="D452" s="38" t="s">
        <v>1</v>
      </c>
      <c r="E452" s="18">
        <f>E453</f>
        <v>81453.710000000006</v>
      </c>
      <c r="F452" s="18">
        <f t="shared" ref="F452:G452" si="173">F453</f>
        <v>81453.710000000006</v>
      </c>
      <c r="G452" s="18">
        <f t="shared" si="173"/>
        <v>81453.710000000006</v>
      </c>
      <c r="H452" s="11"/>
      <c r="I452" s="12"/>
    </row>
    <row r="453" spans="1:9" ht="31.5" outlineLevel="6" x14ac:dyDescent="0.25">
      <c r="A453" s="22" t="s">
        <v>18</v>
      </c>
      <c r="B453" s="23" t="s">
        <v>243</v>
      </c>
      <c r="C453" s="23" t="s">
        <v>250</v>
      </c>
      <c r="D453" s="38" t="s">
        <v>19</v>
      </c>
      <c r="E453" s="18">
        <f>E454</f>
        <v>81453.710000000006</v>
      </c>
      <c r="F453" s="18">
        <f t="shared" ref="F453:G453" si="174">F454</f>
        <v>81453.710000000006</v>
      </c>
      <c r="G453" s="18">
        <f t="shared" si="174"/>
        <v>81453.710000000006</v>
      </c>
      <c r="H453" s="11"/>
      <c r="I453" s="12"/>
    </row>
    <row r="454" spans="1:9" ht="31.5" outlineLevel="7" x14ac:dyDescent="0.25">
      <c r="A454" s="22" t="s">
        <v>20</v>
      </c>
      <c r="B454" s="23" t="s">
        <v>243</v>
      </c>
      <c r="C454" s="23" t="s">
        <v>250</v>
      </c>
      <c r="D454" s="38" t="s">
        <v>21</v>
      </c>
      <c r="E454" s="18">
        <v>81453.710000000006</v>
      </c>
      <c r="F454" s="19">
        <v>81453.710000000006</v>
      </c>
      <c r="G454" s="19">
        <v>81453.710000000006</v>
      </c>
      <c r="H454" s="11"/>
      <c r="I454" s="12"/>
    </row>
    <row r="455" spans="1:9" ht="31.5" outlineLevel="5" x14ac:dyDescent="0.25">
      <c r="A455" s="22" t="s">
        <v>251</v>
      </c>
      <c r="B455" s="23" t="s">
        <v>243</v>
      </c>
      <c r="C455" s="23" t="s">
        <v>252</v>
      </c>
      <c r="D455" s="38" t="s">
        <v>1</v>
      </c>
      <c r="E455" s="18">
        <f>E456</f>
        <v>228000</v>
      </c>
      <c r="F455" s="18">
        <f t="shared" ref="F455:G455" si="175">F456</f>
        <v>228000</v>
      </c>
      <c r="G455" s="18">
        <f t="shared" si="175"/>
        <v>228000</v>
      </c>
      <c r="H455" s="11"/>
      <c r="I455" s="12"/>
    </row>
    <row r="456" spans="1:9" ht="31.5" outlineLevel="6" x14ac:dyDescent="0.25">
      <c r="A456" s="22" t="s">
        <v>18</v>
      </c>
      <c r="B456" s="23" t="s">
        <v>243</v>
      </c>
      <c r="C456" s="23" t="s">
        <v>252</v>
      </c>
      <c r="D456" s="38" t="s">
        <v>19</v>
      </c>
      <c r="E456" s="18">
        <f>E457</f>
        <v>228000</v>
      </c>
      <c r="F456" s="18">
        <f t="shared" ref="F456:G456" si="176">F457</f>
        <v>228000</v>
      </c>
      <c r="G456" s="18">
        <f t="shared" si="176"/>
        <v>228000</v>
      </c>
      <c r="H456" s="11"/>
      <c r="I456" s="12"/>
    </row>
    <row r="457" spans="1:9" ht="31.5" outlineLevel="7" x14ac:dyDescent="0.25">
      <c r="A457" s="22" t="s">
        <v>20</v>
      </c>
      <c r="B457" s="23" t="s">
        <v>243</v>
      </c>
      <c r="C457" s="23" t="s">
        <v>252</v>
      </c>
      <c r="D457" s="38" t="s">
        <v>21</v>
      </c>
      <c r="E457" s="18">
        <v>228000</v>
      </c>
      <c r="F457" s="19">
        <v>228000</v>
      </c>
      <c r="G457" s="19">
        <v>228000</v>
      </c>
      <c r="H457" s="11"/>
      <c r="I457" s="12"/>
    </row>
    <row r="458" spans="1:9" ht="113.25" customHeight="1" outlineLevel="5" x14ac:dyDescent="0.25">
      <c r="A458" s="22" t="s">
        <v>382</v>
      </c>
      <c r="B458" s="23" t="s">
        <v>243</v>
      </c>
      <c r="C458" s="23" t="s">
        <v>253</v>
      </c>
      <c r="D458" s="38" t="s">
        <v>1</v>
      </c>
      <c r="E458" s="18">
        <f>E459+E461</f>
        <v>1042009.5</v>
      </c>
      <c r="F458" s="18">
        <f t="shared" ref="F458:G458" si="177">F459+F461</f>
        <v>1042009.5</v>
      </c>
      <c r="G458" s="18">
        <f t="shared" si="177"/>
        <v>1042009.5</v>
      </c>
      <c r="H458" s="11"/>
      <c r="I458" s="12"/>
    </row>
    <row r="459" spans="1:9" ht="31.5" outlineLevel="6" x14ac:dyDescent="0.25">
      <c r="A459" s="22" t="s">
        <v>18</v>
      </c>
      <c r="B459" s="23" t="s">
        <v>243</v>
      </c>
      <c r="C459" s="23" t="s">
        <v>253</v>
      </c>
      <c r="D459" s="38" t="s">
        <v>19</v>
      </c>
      <c r="E459" s="18">
        <f>E460</f>
        <v>872029.8</v>
      </c>
      <c r="F459" s="18">
        <f t="shared" ref="F459:G459" si="178">F460</f>
        <v>872029.8</v>
      </c>
      <c r="G459" s="18">
        <f t="shared" si="178"/>
        <v>872029.8</v>
      </c>
      <c r="H459" s="11"/>
      <c r="I459" s="12"/>
    </row>
    <row r="460" spans="1:9" ht="31.5" outlineLevel="7" x14ac:dyDescent="0.25">
      <c r="A460" s="22" t="s">
        <v>20</v>
      </c>
      <c r="B460" s="23" t="s">
        <v>243</v>
      </c>
      <c r="C460" s="23" t="s">
        <v>253</v>
      </c>
      <c r="D460" s="38" t="s">
        <v>21</v>
      </c>
      <c r="E460" s="18">
        <v>872029.8</v>
      </c>
      <c r="F460" s="19">
        <v>872029.8</v>
      </c>
      <c r="G460" s="19">
        <v>872029.8</v>
      </c>
      <c r="H460" s="11"/>
      <c r="I460" s="12"/>
    </row>
    <row r="461" spans="1:9" ht="31.5" outlineLevel="6" x14ac:dyDescent="0.25">
      <c r="A461" s="22" t="s">
        <v>24</v>
      </c>
      <c r="B461" s="23" t="s">
        <v>243</v>
      </c>
      <c r="C461" s="23" t="s">
        <v>253</v>
      </c>
      <c r="D461" s="38" t="s">
        <v>25</v>
      </c>
      <c r="E461" s="18">
        <f>E462</f>
        <v>169979.7</v>
      </c>
      <c r="F461" s="18">
        <f t="shared" ref="F461:G461" si="179">F462</f>
        <v>169979.7</v>
      </c>
      <c r="G461" s="18">
        <f t="shared" si="179"/>
        <v>169979.7</v>
      </c>
      <c r="H461" s="11"/>
      <c r="I461" s="12"/>
    </row>
    <row r="462" spans="1:9" ht="31.5" outlineLevel="7" x14ac:dyDescent="0.25">
      <c r="A462" s="22" t="s">
        <v>26</v>
      </c>
      <c r="B462" s="23" t="s">
        <v>243</v>
      </c>
      <c r="C462" s="23" t="s">
        <v>253</v>
      </c>
      <c r="D462" s="38" t="s">
        <v>27</v>
      </c>
      <c r="E462" s="18">
        <v>169979.7</v>
      </c>
      <c r="F462" s="19">
        <v>169979.7</v>
      </c>
      <c r="G462" s="19">
        <v>169979.7</v>
      </c>
      <c r="H462" s="11"/>
      <c r="I462" s="12"/>
    </row>
    <row r="463" spans="1:9" ht="31.5" outlineLevel="4" x14ac:dyDescent="0.25">
      <c r="A463" s="22" t="s">
        <v>254</v>
      </c>
      <c r="B463" s="23" t="s">
        <v>243</v>
      </c>
      <c r="C463" s="23" t="s">
        <v>255</v>
      </c>
      <c r="D463" s="38" t="s">
        <v>1</v>
      </c>
      <c r="E463" s="18">
        <f>E464</f>
        <v>566032.65</v>
      </c>
      <c r="F463" s="18">
        <f>F464</f>
        <v>566032.65</v>
      </c>
      <c r="G463" s="18">
        <f>G464</f>
        <v>566032.65</v>
      </c>
      <c r="H463" s="11"/>
      <c r="I463" s="12"/>
    </row>
    <row r="464" spans="1:9" ht="15.75" outlineLevel="5" x14ac:dyDescent="0.25">
      <c r="A464" s="22" t="s">
        <v>256</v>
      </c>
      <c r="B464" s="23" t="s">
        <v>243</v>
      </c>
      <c r="C464" s="23" t="s">
        <v>257</v>
      </c>
      <c r="D464" s="38" t="s">
        <v>1</v>
      </c>
      <c r="E464" s="18">
        <f>E465</f>
        <v>566032.65</v>
      </c>
      <c r="F464" s="18">
        <f t="shared" ref="F464:G464" si="180">F465</f>
        <v>566032.65</v>
      </c>
      <c r="G464" s="18">
        <f t="shared" si="180"/>
        <v>566032.65</v>
      </c>
      <c r="H464" s="11"/>
      <c r="I464" s="12"/>
    </row>
    <row r="465" spans="1:9" ht="78.75" outlineLevel="6" x14ac:dyDescent="0.25">
      <c r="A465" s="22" t="s">
        <v>12</v>
      </c>
      <c r="B465" s="23" t="s">
        <v>243</v>
      </c>
      <c r="C465" s="23" t="s">
        <v>257</v>
      </c>
      <c r="D465" s="38" t="s">
        <v>13</v>
      </c>
      <c r="E465" s="18">
        <f>E466</f>
        <v>566032.65</v>
      </c>
      <c r="F465" s="18">
        <f t="shared" ref="F465:G465" si="181">F466</f>
        <v>566032.65</v>
      </c>
      <c r="G465" s="18">
        <f t="shared" si="181"/>
        <v>566032.65</v>
      </c>
      <c r="H465" s="11"/>
      <c r="I465" s="12"/>
    </row>
    <row r="466" spans="1:9" ht="31.5" outlineLevel="7" x14ac:dyDescent="0.25">
      <c r="A466" s="22" t="s">
        <v>77</v>
      </c>
      <c r="B466" s="23" t="s">
        <v>243</v>
      </c>
      <c r="C466" s="23" t="s">
        <v>257</v>
      </c>
      <c r="D466" s="38" t="s">
        <v>78</v>
      </c>
      <c r="E466" s="18">
        <v>566032.65</v>
      </c>
      <c r="F466" s="19">
        <v>566032.65</v>
      </c>
      <c r="G466" s="19">
        <v>566032.65</v>
      </c>
      <c r="H466" s="11"/>
      <c r="I466" s="12"/>
    </row>
    <row r="467" spans="1:9" ht="15.75" outlineLevel="2" x14ac:dyDescent="0.25">
      <c r="A467" s="22" t="s">
        <v>258</v>
      </c>
      <c r="B467" s="23" t="s">
        <v>259</v>
      </c>
      <c r="C467" s="23" t="s">
        <v>0</v>
      </c>
      <c r="D467" s="38" t="s">
        <v>1</v>
      </c>
      <c r="E467" s="18">
        <f>E468+E477</f>
        <v>25281463</v>
      </c>
      <c r="F467" s="18">
        <f>F468+F477</f>
        <v>22267002</v>
      </c>
      <c r="G467" s="18">
        <f>G468+G477</f>
        <v>21696275</v>
      </c>
      <c r="H467" s="11"/>
      <c r="I467" s="12"/>
    </row>
    <row r="468" spans="1:9" ht="47.25" outlineLevel="3" x14ac:dyDescent="0.25">
      <c r="A468" s="22" t="s">
        <v>469</v>
      </c>
      <c r="B468" s="23" t="s">
        <v>259</v>
      </c>
      <c r="C468" s="23" t="s">
        <v>201</v>
      </c>
      <c r="D468" s="38" t="s">
        <v>1</v>
      </c>
      <c r="E468" s="18">
        <f>E469</f>
        <v>22968239</v>
      </c>
      <c r="F468" s="18">
        <f t="shared" ref="F468:G468" si="182">F469</f>
        <v>19867553</v>
      </c>
      <c r="G468" s="18">
        <f t="shared" si="182"/>
        <v>19207152</v>
      </c>
      <c r="H468" s="11"/>
      <c r="I468" s="12"/>
    </row>
    <row r="469" spans="1:9" ht="63" outlineLevel="4" x14ac:dyDescent="0.25">
      <c r="A469" s="22" t="s">
        <v>260</v>
      </c>
      <c r="B469" s="23" t="s">
        <v>259</v>
      </c>
      <c r="C469" s="23" t="s">
        <v>261</v>
      </c>
      <c r="D469" s="38" t="s">
        <v>1</v>
      </c>
      <c r="E469" s="18">
        <f>E470</f>
        <v>22968239</v>
      </c>
      <c r="F469" s="18">
        <f t="shared" ref="F469:G469" si="183">F470</f>
        <v>19867553</v>
      </c>
      <c r="G469" s="18">
        <f t="shared" si="183"/>
        <v>19207152</v>
      </c>
      <c r="H469" s="11"/>
      <c r="I469" s="12"/>
    </row>
    <row r="470" spans="1:9" ht="63" outlineLevel="5" x14ac:dyDescent="0.25">
      <c r="A470" s="22" t="s">
        <v>383</v>
      </c>
      <c r="B470" s="23" t="s">
        <v>259</v>
      </c>
      <c r="C470" s="23" t="s">
        <v>262</v>
      </c>
      <c r="D470" s="38" t="s">
        <v>1</v>
      </c>
      <c r="E470" s="18">
        <f>E471+E473+E475</f>
        <v>22968239</v>
      </c>
      <c r="F470" s="18">
        <f t="shared" ref="F470:G470" si="184">F471+F473+F475</f>
        <v>19867553</v>
      </c>
      <c r="G470" s="18">
        <f t="shared" si="184"/>
        <v>19207152</v>
      </c>
      <c r="H470" s="11"/>
      <c r="I470" s="12"/>
    </row>
    <row r="471" spans="1:9" ht="78.75" outlineLevel="6" x14ac:dyDescent="0.25">
      <c r="A471" s="22" t="s">
        <v>12</v>
      </c>
      <c r="B471" s="23" t="s">
        <v>259</v>
      </c>
      <c r="C471" s="23" t="s">
        <v>262</v>
      </c>
      <c r="D471" s="38" t="s">
        <v>13</v>
      </c>
      <c r="E471" s="18">
        <f>E472</f>
        <v>21212239</v>
      </c>
      <c r="F471" s="18">
        <f t="shared" ref="F471:G471" si="185">F472</f>
        <v>18111553</v>
      </c>
      <c r="G471" s="18">
        <f t="shared" si="185"/>
        <v>17451152</v>
      </c>
      <c r="H471" s="11"/>
      <c r="I471" s="12"/>
    </row>
    <row r="472" spans="1:9" ht="31.5" outlineLevel="7" x14ac:dyDescent="0.25">
      <c r="A472" s="22" t="s">
        <v>77</v>
      </c>
      <c r="B472" s="23" t="s">
        <v>259</v>
      </c>
      <c r="C472" s="23" t="s">
        <v>262</v>
      </c>
      <c r="D472" s="38" t="s">
        <v>78</v>
      </c>
      <c r="E472" s="18">
        <v>21212239</v>
      </c>
      <c r="F472" s="19">
        <v>18111553</v>
      </c>
      <c r="G472" s="19">
        <v>17451152</v>
      </c>
      <c r="H472" s="11"/>
      <c r="I472" s="12"/>
    </row>
    <row r="473" spans="1:9" ht="31.5" outlineLevel="6" x14ac:dyDescent="0.25">
      <c r="A473" s="22" t="s">
        <v>18</v>
      </c>
      <c r="B473" s="23" t="s">
        <v>259</v>
      </c>
      <c r="C473" s="23" t="s">
        <v>262</v>
      </c>
      <c r="D473" s="38" t="s">
        <v>19</v>
      </c>
      <c r="E473" s="18">
        <f>E474</f>
        <v>1686000</v>
      </c>
      <c r="F473" s="18">
        <f t="shared" ref="F473:G473" si="186">F474</f>
        <v>1686000</v>
      </c>
      <c r="G473" s="18">
        <f t="shared" si="186"/>
        <v>1686000</v>
      </c>
      <c r="H473" s="11"/>
      <c r="I473" s="12"/>
    </row>
    <row r="474" spans="1:9" ht="31.5" outlineLevel="7" x14ac:dyDescent="0.25">
      <c r="A474" s="22" t="s">
        <v>20</v>
      </c>
      <c r="B474" s="23" t="s">
        <v>259</v>
      </c>
      <c r="C474" s="23" t="s">
        <v>262</v>
      </c>
      <c r="D474" s="38" t="s">
        <v>21</v>
      </c>
      <c r="E474" s="18">
        <v>1686000</v>
      </c>
      <c r="F474" s="19">
        <v>1686000</v>
      </c>
      <c r="G474" s="19">
        <v>1686000</v>
      </c>
      <c r="H474" s="11"/>
      <c r="I474" s="12"/>
    </row>
    <row r="475" spans="1:9" ht="15.75" outlineLevel="6" x14ac:dyDescent="0.25">
      <c r="A475" s="22" t="s">
        <v>28</v>
      </c>
      <c r="B475" s="23" t="s">
        <v>259</v>
      </c>
      <c r="C475" s="23" t="s">
        <v>262</v>
      </c>
      <c r="D475" s="38" t="s">
        <v>29</v>
      </c>
      <c r="E475" s="18">
        <f>E476</f>
        <v>70000</v>
      </c>
      <c r="F475" s="18">
        <f t="shared" ref="F475:G475" si="187">F476</f>
        <v>70000</v>
      </c>
      <c r="G475" s="18">
        <f t="shared" si="187"/>
        <v>70000</v>
      </c>
      <c r="H475" s="11"/>
      <c r="I475" s="12"/>
    </row>
    <row r="476" spans="1:9" ht="15.75" outlineLevel="7" x14ac:dyDescent="0.25">
      <c r="A476" s="22" t="s">
        <v>30</v>
      </c>
      <c r="B476" s="23" t="s">
        <v>259</v>
      </c>
      <c r="C476" s="23" t="s">
        <v>262</v>
      </c>
      <c r="D476" s="38" t="s">
        <v>31</v>
      </c>
      <c r="E476" s="18">
        <v>70000</v>
      </c>
      <c r="F476" s="19">
        <v>70000</v>
      </c>
      <c r="G476" s="19">
        <v>70000</v>
      </c>
      <c r="H476" s="11"/>
      <c r="I476" s="12"/>
    </row>
    <row r="477" spans="1:9" ht="15.75" outlineLevel="3" x14ac:dyDescent="0.25">
      <c r="A477" s="22" t="s">
        <v>6</v>
      </c>
      <c r="B477" s="23" t="s">
        <v>259</v>
      </c>
      <c r="C477" s="23" t="s">
        <v>7</v>
      </c>
      <c r="D477" s="38" t="s">
        <v>1</v>
      </c>
      <c r="E477" s="18">
        <f>E478</f>
        <v>2313224</v>
      </c>
      <c r="F477" s="18">
        <f t="shared" ref="F477:G477" si="188">F478</f>
        <v>2399449</v>
      </c>
      <c r="G477" s="18">
        <f t="shared" si="188"/>
        <v>2489123</v>
      </c>
      <c r="H477" s="11"/>
      <c r="I477" s="12"/>
    </row>
    <row r="478" spans="1:9" ht="33" customHeight="1" outlineLevel="4" x14ac:dyDescent="0.25">
      <c r="A478" s="22" t="s">
        <v>8</v>
      </c>
      <c r="B478" s="23" t="s">
        <v>259</v>
      </c>
      <c r="C478" s="23" t="s">
        <v>9</v>
      </c>
      <c r="D478" s="38" t="s">
        <v>1</v>
      </c>
      <c r="E478" s="18">
        <f>E479</f>
        <v>2313224</v>
      </c>
      <c r="F478" s="18">
        <f t="shared" ref="F478:G478" si="189">F479</f>
        <v>2399449</v>
      </c>
      <c r="G478" s="18">
        <f t="shared" si="189"/>
        <v>2489123</v>
      </c>
      <c r="H478" s="11"/>
      <c r="I478" s="12"/>
    </row>
    <row r="479" spans="1:9" ht="52.9" customHeight="1" outlineLevel="5" x14ac:dyDescent="0.25">
      <c r="A479" s="22" t="s">
        <v>263</v>
      </c>
      <c r="B479" s="23" t="s">
        <v>259</v>
      </c>
      <c r="C479" s="23" t="s">
        <v>264</v>
      </c>
      <c r="D479" s="38" t="s">
        <v>1</v>
      </c>
      <c r="E479" s="18">
        <f>E480+E482</f>
        <v>2313224</v>
      </c>
      <c r="F479" s="18">
        <f t="shared" ref="F479:G479" si="190">F480+F482</f>
        <v>2399449</v>
      </c>
      <c r="G479" s="18">
        <f t="shared" si="190"/>
        <v>2489123</v>
      </c>
      <c r="H479" s="11"/>
      <c r="I479" s="12"/>
    </row>
    <row r="480" spans="1:9" ht="78.75" outlineLevel="6" x14ac:dyDescent="0.25">
      <c r="A480" s="22" t="s">
        <v>12</v>
      </c>
      <c r="B480" s="23" t="s">
        <v>259</v>
      </c>
      <c r="C480" s="23" t="s">
        <v>264</v>
      </c>
      <c r="D480" s="38" t="s">
        <v>13</v>
      </c>
      <c r="E480" s="18">
        <f>E481</f>
        <v>2000011</v>
      </c>
      <c r="F480" s="18">
        <f t="shared" ref="F480:G480" si="191">F481</f>
        <v>2086236</v>
      </c>
      <c r="G480" s="18">
        <f t="shared" si="191"/>
        <v>2175910</v>
      </c>
      <c r="H480" s="11"/>
      <c r="I480" s="12"/>
    </row>
    <row r="481" spans="1:9" ht="23.25" customHeight="1" outlineLevel="7" x14ac:dyDescent="0.25">
      <c r="A481" s="22" t="s">
        <v>14</v>
      </c>
      <c r="B481" s="23" t="s">
        <v>259</v>
      </c>
      <c r="C481" s="23" t="s">
        <v>264</v>
      </c>
      <c r="D481" s="38" t="s">
        <v>15</v>
      </c>
      <c r="E481" s="18">
        <v>2000011</v>
      </c>
      <c r="F481" s="19">
        <v>2086236</v>
      </c>
      <c r="G481" s="19">
        <v>2175910</v>
      </c>
      <c r="H481" s="11"/>
      <c r="I481" s="12"/>
    </row>
    <row r="482" spans="1:9" ht="31.5" outlineLevel="6" x14ac:dyDescent="0.25">
      <c r="A482" s="22" t="s">
        <v>18</v>
      </c>
      <c r="B482" s="23" t="s">
        <v>259</v>
      </c>
      <c r="C482" s="23" t="s">
        <v>264</v>
      </c>
      <c r="D482" s="38" t="s">
        <v>19</v>
      </c>
      <c r="E482" s="18">
        <f>E483</f>
        <v>313213</v>
      </c>
      <c r="F482" s="18">
        <f t="shared" ref="F482:G482" si="192">F483</f>
        <v>313213</v>
      </c>
      <c r="G482" s="18">
        <f t="shared" si="192"/>
        <v>313213</v>
      </c>
      <c r="H482" s="11"/>
      <c r="I482" s="12"/>
    </row>
    <row r="483" spans="1:9" ht="31.5" outlineLevel="7" x14ac:dyDescent="0.25">
      <c r="A483" s="22" t="s">
        <v>20</v>
      </c>
      <c r="B483" s="23" t="s">
        <v>259</v>
      </c>
      <c r="C483" s="23" t="s">
        <v>264</v>
      </c>
      <c r="D483" s="38" t="s">
        <v>21</v>
      </c>
      <c r="E483" s="18">
        <v>313213</v>
      </c>
      <c r="F483" s="19">
        <v>313213</v>
      </c>
      <c r="G483" s="19">
        <v>313213</v>
      </c>
      <c r="H483" s="11"/>
      <c r="I483" s="12"/>
    </row>
    <row r="484" spans="1:9" ht="15.75" outlineLevel="1" x14ac:dyDescent="0.25">
      <c r="A484" s="22" t="s">
        <v>265</v>
      </c>
      <c r="B484" s="23" t="s">
        <v>266</v>
      </c>
      <c r="C484" s="23" t="s">
        <v>0</v>
      </c>
      <c r="D484" s="38" t="s">
        <v>1</v>
      </c>
      <c r="E484" s="18">
        <f>E485</f>
        <v>23131834.530000001</v>
      </c>
      <c r="F484" s="18">
        <f t="shared" ref="F484:G485" si="193">F485</f>
        <v>24715727.899999999</v>
      </c>
      <c r="G484" s="18">
        <f t="shared" si="193"/>
        <v>24147989.52</v>
      </c>
      <c r="H484" s="11"/>
      <c r="I484" s="12"/>
    </row>
    <row r="485" spans="1:9" ht="15.75" outlineLevel="2" x14ac:dyDescent="0.25">
      <c r="A485" s="22" t="s">
        <v>267</v>
      </c>
      <c r="B485" s="23" t="s">
        <v>268</v>
      </c>
      <c r="C485" s="23" t="s">
        <v>0</v>
      </c>
      <c r="D485" s="38" t="s">
        <v>1</v>
      </c>
      <c r="E485" s="18">
        <f>E486</f>
        <v>23131834.530000001</v>
      </c>
      <c r="F485" s="18">
        <f t="shared" si="193"/>
        <v>24715727.899999999</v>
      </c>
      <c r="G485" s="18">
        <f t="shared" si="193"/>
        <v>24147989.52</v>
      </c>
      <c r="H485" s="11"/>
      <c r="I485" s="12"/>
    </row>
    <row r="486" spans="1:9" ht="52.15" customHeight="1" outlineLevel="3" x14ac:dyDescent="0.25">
      <c r="A486" s="22" t="s">
        <v>234</v>
      </c>
      <c r="B486" s="23" t="s">
        <v>268</v>
      </c>
      <c r="C486" s="23" t="s">
        <v>235</v>
      </c>
      <c r="D486" s="38" t="s">
        <v>1</v>
      </c>
      <c r="E486" s="18">
        <f>E487+E491+E495+E508+E512+E523</f>
        <v>23131834.530000001</v>
      </c>
      <c r="F486" s="18">
        <f t="shared" ref="F486:G486" si="194">F487+F491+F495+F508+F512+F523</f>
        <v>24715727.899999999</v>
      </c>
      <c r="G486" s="18">
        <f t="shared" si="194"/>
        <v>24147989.52</v>
      </c>
      <c r="H486" s="11"/>
      <c r="I486" s="12"/>
    </row>
    <row r="487" spans="1:9" ht="47.25" outlineLevel="4" x14ac:dyDescent="0.25">
      <c r="A487" s="22" t="s">
        <v>269</v>
      </c>
      <c r="B487" s="23" t="s">
        <v>268</v>
      </c>
      <c r="C487" s="23" t="s">
        <v>270</v>
      </c>
      <c r="D487" s="38" t="s">
        <v>1</v>
      </c>
      <c r="E487" s="18">
        <f>E488</f>
        <v>200000</v>
      </c>
      <c r="F487" s="18">
        <f t="shared" ref="F487:G487" si="195">F488</f>
        <v>200000</v>
      </c>
      <c r="G487" s="18">
        <f t="shared" si="195"/>
        <v>200000</v>
      </c>
      <c r="H487" s="11"/>
      <c r="I487" s="12"/>
    </row>
    <row r="488" spans="1:9" ht="36" customHeight="1" outlineLevel="5" x14ac:dyDescent="0.25">
      <c r="A488" s="22" t="s">
        <v>271</v>
      </c>
      <c r="B488" s="23" t="s">
        <v>268</v>
      </c>
      <c r="C488" s="23" t="s">
        <v>272</v>
      </c>
      <c r="D488" s="38" t="s">
        <v>1</v>
      </c>
      <c r="E488" s="18">
        <f>E489</f>
        <v>200000</v>
      </c>
      <c r="F488" s="18">
        <f t="shared" ref="F488:G488" si="196">F489</f>
        <v>200000</v>
      </c>
      <c r="G488" s="18">
        <f t="shared" si="196"/>
        <v>200000</v>
      </c>
      <c r="H488" s="11"/>
      <c r="I488" s="12"/>
    </row>
    <row r="489" spans="1:9" ht="36" customHeight="1" outlineLevel="6" x14ac:dyDescent="0.25">
      <c r="A489" s="22" t="s">
        <v>18</v>
      </c>
      <c r="B489" s="23" t="s">
        <v>268</v>
      </c>
      <c r="C489" s="23" t="s">
        <v>272</v>
      </c>
      <c r="D489" s="38" t="s">
        <v>19</v>
      </c>
      <c r="E489" s="18">
        <f>E490</f>
        <v>200000</v>
      </c>
      <c r="F489" s="18">
        <f t="shared" ref="F489:G489" si="197">F490</f>
        <v>200000</v>
      </c>
      <c r="G489" s="18">
        <f t="shared" si="197"/>
        <v>200000</v>
      </c>
      <c r="H489" s="11"/>
      <c r="I489" s="12"/>
    </row>
    <row r="490" spans="1:9" ht="31.5" outlineLevel="7" x14ac:dyDescent="0.25">
      <c r="A490" s="22" t="s">
        <v>20</v>
      </c>
      <c r="B490" s="23" t="s">
        <v>268</v>
      </c>
      <c r="C490" s="23" t="s">
        <v>272</v>
      </c>
      <c r="D490" s="38" t="s">
        <v>21</v>
      </c>
      <c r="E490" s="18">
        <v>200000</v>
      </c>
      <c r="F490" s="19">
        <v>200000</v>
      </c>
      <c r="G490" s="19">
        <v>200000</v>
      </c>
      <c r="H490" s="11"/>
      <c r="I490" s="12"/>
    </row>
    <row r="491" spans="1:9" ht="47.25" outlineLevel="4" x14ac:dyDescent="0.25">
      <c r="A491" s="22" t="s">
        <v>460</v>
      </c>
      <c r="B491" s="23" t="s">
        <v>268</v>
      </c>
      <c r="C491" s="23" t="s">
        <v>273</v>
      </c>
      <c r="D491" s="38" t="s">
        <v>1</v>
      </c>
      <c r="E491" s="18">
        <f>E492</f>
        <v>800000</v>
      </c>
      <c r="F491" s="18">
        <f t="shared" ref="F491:G491" si="198">F492</f>
        <v>800000</v>
      </c>
      <c r="G491" s="18">
        <f t="shared" si="198"/>
        <v>800000</v>
      </c>
      <c r="H491" s="11"/>
      <c r="I491" s="12"/>
    </row>
    <row r="492" spans="1:9" ht="49.9" customHeight="1" outlineLevel="5" x14ac:dyDescent="0.25">
      <c r="A492" s="22" t="s">
        <v>274</v>
      </c>
      <c r="B492" s="23" t="s">
        <v>268</v>
      </c>
      <c r="C492" s="23" t="s">
        <v>275</v>
      </c>
      <c r="D492" s="38" t="s">
        <v>1</v>
      </c>
      <c r="E492" s="18">
        <f>E493</f>
        <v>800000</v>
      </c>
      <c r="F492" s="18">
        <f t="shared" ref="F492:G492" si="199">F493</f>
        <v>800000</v>
      </c>
      <c r="G492" s="18">
        <f t="shared" si="199"/>
        <v>800000</v>
      </c>
      <c r="H492" s="11"/>
      <c r="I492" s="12"/>
    </row>
    <row r="493" spans="1:9" ht="31.5" outlineLevel="6" x14ac:dyDescent="0.25">
      <c r="A493" s="22" t="s">
        <v>18</v>
      </c>
      <c r="B493" s="23" t="s">
        <v>268</v>
      </c>
      <c r="C493" s="23" t="s">
        <v>275</v>
      </c>
      <c r="D493" s="38" t="s">
        <v>19</v>
      </c>
      <c r="E493" s="18">
        <f>E494</f>
        <v>800000</v>
      </c>
      <c r="F493" s="18">
        <f t="shared" ref="F493:G493" si="200">F494</f>
        <v>800000</v>
      </c>
      <c r="G493" s="18">
        <f t="shared" si="200"/>
        <v>800000</v>
      </c>
      <c r="H493" s="11"/>
      <c r="I493" s="12"/>
    </row>
    <row r="494" spans="1:9" ht="31.5" outlineLevel="7" x14ac:dyDescent="0.25">
      <c r="A494" s="22" t="s">
        <v>20</v>
      </c>
      <c r="B494" s="23" t="s">
        <v>268</v>
      </c>
      <c r="C494" s="23" t="s">
        <v>275</v>
      </c>
      <c r="D494" s="38" t="s">
        <v>21</v>
      </c>
      <c r="E494" s="18">
        <v>800000</v>
      </c>
      <c r="F494" s="19">
        <v>800000</v>
      </c>
      <c r="G494" s="19">
        <v>800000</v>
      </c>
      <c r="H494" s="11"/>
      <c r="I494" s="12"/>
    </row>
    <row r="495" spans="1:9" ht="33" customHeight="1" outlineLevel="4" x14ac:dyDescent="0.25">
      <c r="A495" s="22" t="s">
        <v>276</v>
      </c>
      <c r="B495" s="23" t="s">
        <v>268</v>
      </c>
      <c r="C495" s="23" t="s">
        <v>277</v>
      </c>
      <c r="D495" s="38" t="s">
        <v>1</v>
      </c>
      <c r="E495" s="18">
        <f>E499+E502+E505+E496</f>
        <v>70000</v>
      </c>
      <c r="F495" s="18">
        <f t="shared" ref="F495:G495" si="201">F499+F502+F505+F496</f>
        <v>4318006.9800000004</v>
      </c>
      <c r="G495" s="18">
        <f t="shared" si="201"/>
        <v>4318006.9800000004</v>
      </c>
      <c r="H495" s="11"/>
      <c r="I495" s="12"/>
    </row>
    <row r="496" spans="1:9" ht="50.45" customHeight="1" outlineLevel="4" x14ac:dyDescent="0.25">
      <c r="A496" s="22" t="s">
        <v>414</v>
      </c>
      <c r="B496" s="23" t="s">
        <v>268</v>
      </c>
      <c r="C496" s="36">
        <v>5600429906</v>
      </c>
      <c r="D496" s="38" t="s">
        <v>1</v>
      </c>
      <c r="E496" s="18">
        <f>E497</f>
        <v>70000</v>
      </c>
      <c r="F496" s="18">
        <f t="shared" ref="F496:G497" si="202">F497</f>
        <v>70000</v>
      </c>
      <c r="G496" s="18">
        <f t="shared" si="202"/>
        <v>70000</v>
      </c>
      <c r="H496" s="11"/>
      <c r="I496" s="12"/>
    </row>
    <row r="497" spans="1:9" ht="31.9" customHeight="1" outlineLevel="4" x14ac:dyDescent="0.25">
      <c r="A497" s="22" t="s">
        <v>18</v>
      </c>
      <c r="B497" s="23" t="s">
        <v>268</v>
      </c>
      <c r="C497" s="36">
        <v>5600429906</v>
      </c>
      <c r="D497" s="38" t="s">
        <v>19</v>
      </c>
      <c r="E497" s="18">
        <f>E498</f>
        <v>70000</v>
      </c>
      <c r="F497" s="18">
        <f t="shared" si="202"/>
        <v>70000</v>
      </c>
      <c r="G497" s="18">
        <f t="shared" si="202"/>
        <v>70000</v>
      </c>
      <c r="H497" s="11"/>
      <c r="I497" s="12"/>
    </row>
    <row r="498" spans="1:9" ht="34.9" customHeight="1" outlineLevel="4" x14ac:dyDescent="0.25">
      <c r="A498" s="22" t="s">
        <v>20</v>
      </c>
      <c r="B498" s="23" t="s">
        <v>268</v>
      </c>
      <c r="C498" s="36">
        <v>5600429906</v>
      </c>
      <c r="D498" s="38" t="s">
        <v>21</v>
      </c>
      <c r="E498" s="18">
        <v>70000</v>
      </c>
      <c r="F498" s="19">
        <v>70000</v>
      </c>
      <c r="G498" s="19">
        <v>70000</v>
      </c>
      <c r="H498" s="11"/>
      <c r="I498" s="12"/>
    </row>
    <row r="499" spans="1:9" ht="50.45" customHeight="1" outlineLevel="5" x14ac:dyDescent="0.25">
      <c r="A499" s="22" t="s">
        <v>278</v>
      </c>
      <c r="B499" s="23" t="s">
        <v>268</v>
      </c>
      <c r="C499" s="23" t="s">
        <v>279</v>
      </c>
      <c r="D499" s="38" t="s">
        <v>1</v>
      </c>
      <c r="E499" s="18">
        <f>E500</f>
        <v>0</v>
      </c>
      <c r="F499" s="18">
        <f t="shared" ref="F499:G499" si="203">F500</f>
        <v>168005</v>
      </c>
      <c r="G499" s="18">
        <f t="shared" si="203"/>
        <v>168005</v>
      </c>
      <c r="H499" s="11"/>
      <c r="I499" s="12"/>
    </row>
    <row r="500" spans="1:9" ht="31.5" outlineLevel="6" x14ac:dyDescent="0.25">
      <c r="A500" s="22" t="s">
        <v>18</v>
      </c>
      <c r="B500" s="23" t="s">
        <v>268</v>
      </c>
      <c r="C500" s="23" t="s">
        <v>279</v>
      </c>
      <c r="D500" s="38" t="s">
        <v>19</v>
      </c>
      <c r="E500" s="18">
        <f>E501</f>
        <v>0</v>
      </c>
      <c r="F500" s="18">
        <f t="shared" ref="F500:G500" si="204">F501</f>
        <v>168005</v>
      </c>
      <c r="G500" s="18">
        <f t="shared" si="204"/>
        <v>168005</v>
      </c>
      <c r="H500" s="11"/>
      <c r="I500" s="12"/>
    </row>
    <row r="501" spans="1:9" ht="31.5" outlineLevel="7" x14ac:dyDescent="0.25">
      <c r="A501" s="22" t="s">
        <v>20</v>
      </c>
      <c r="B501" s="23" t="s">
        <v>268</v>
      </c>
      <c r="C501" s="23" t="s">
        <v>279</v>
      </c>
      <c r="D501" s="38" t="s">
        <v>21</v>
      </c>
      <c r="E501" s="18"/>
      <c r="F501" s="19">
        <v>168005</v>
      </c>
      <c r="G501" s="19">
        <v>168005</v>
      </c>
      <c r="H501" s="11"/>
      <c r="I501" s="12"/>
    </row>
    <row r="502" spans="1:9" ht="97.9" customHeight="1" outlineLevel="5" x14ac:dyDescent="0.25">
      <c r="A502" s="22" t="s">
        <v>280</v>
      </c>
      <c r="B502" s="23" t="s">
        <v>268</v>
      </c>
      <c r="C502" s="23" t="s">
        <v>281</v>
      </c>
      <c r="D502" s="38" t="s">
        <v>1</v>
      </c>
      <c r="E502" s="18">
        <f>E503</f>
        <v>0</v>
      </c>
      <c r="F502" s="18">
        <f t="shared" ref="F502:G502" si="205">F503</f>
        <v>4074805.95</v>
      </c>
      <c r="G502" s="18">
        <f t="shared" si="205"/>
        <v>4074805.95</v>
      </c>
      <c r="H502" s="11"/>
      <c r="I502" s="12"/>
    </row>
    <row r="503" spans="1:9" ht="31.5" outlineLevel="6" x14ac:dyDescent="0.25">
      <c r="A503" s="22" t="s">
        <v>18</v>
      </c>
      <c r="B503" s="23" t="s">
        <v>268</v>
      </c>
      <c r="C503" s="23" t="s">
        <v>281</v>
      </c>
      <c r="D503" s="38" t="s">
        <v>19</v>
      </c>
      <c r="E503" s="18">
        <f>E504</f>
        <v>0</v>
      </c>
      <c r="F503" s="18">
        <f t="shared" ref="F503:G503" si="206">F504</f>
        <v>4074805.95</v>
      </c>
      <c r="G503" s="18">
        <f t="shared" si="206"/>
        <v>4074805.95</v>
      </c>
      <c r="H503" s="11"/>
      <c r="I503" s="12"/>
    </row>
    <row r="504" spans="1:9" ht="31.5" outlineLevel="7" x14ac:dyDescent="0.25">
      <c r="A504" s="22" t="s">
        <v>20</v>
      </c>
      <c r="B504" s="23" t="s">
        <v>268</v>
      </c>
      <c r="C504" s="23" t="s">
        <v>281</v>
      </c>
      <c r="D504" s="38" t="s">
        <v>21</v>
      </c>
      <c r="E504" s="18"/>
      <c r="F504" s="19">
        <v>4074805.95</v>
      </c>
      <c r="G504" s="19">
        <v>4074805.95</v>
      </c>
      <c r="H504" s="11"/>
      <c r="I504" s="12"/>
    </row>
    <row r="505" spans="1:9" ht="47.25" outlineLevel="5" x14ac:dyDescent="0.25">
      <c r="A505" s="22" t="s">
        <v>461</v>
      </c>
      <c r="B505" s="23" t="s">
        <v>268</v>
      </c>
      <c r="C505" s="23" t="s">
        <v>282</v>
      </c>
      <c r="D505" s="38" t="s">
        <v>1</v>
      </c>
      <c r="E505" s="18">
        <f>E506</f>
        <v>0</v>
      </c>
      <c r="F505" s="18">
        <f t="shared" ref="F505:G505" si="207">F506</f>
        <v>5196.03</v>
      </c>
      <c r="G505" s="18">
        <f t="shared" si="207"/>
        <v>5196.03</v>
      </c>
      <c r="H505" s="11"/>
      <c r="I505" s="12"/>
    </row>
    <row r="506" spans="1:9" ht="31.5" outlineLevel="6" x14ac:dyDescent="0.25">
      <c r="A506" s="22" t="s">
        <v>18</v>
      </c>
      <c r="B506" s="23" t="s">
        <v>268</v>
      </c>
      <c r="C506" s="23" t="s">
        <v>282</v>
      </c>
      <c r="D506" s="38" t="s">
        <v>19</v>
      </c>
      <c r="E506" s="18">
        <f>E507</f>
        <v>0</v>
      </c>
      <c r="F506" s="18">
        <f t="shared" ref="F506:G506" si="208">F507</f>
        <v>5196.03</v>
      </c>
      <c r="G506" s="18">
        <f t="shared" si="208"/>
        <v>5196.03</v>
      </c>
      <c r="H506" s="11"/>
      <c r="I506" s="12"/>
    </row>
    <row r="507" spans="1:9" ht="31.5" outlineLevel="7" x14ac:dyDescent="0.25">
      <c r="A507" s="22" t="s">
        <v>20</v>
      </c>
      <c r="B507" s="23" t="s">
        <v>268</v>
      </c>
      <c r="C507" s="23" t="s">
        <v>282</v>
      </c>
      <c r="D507" s="38" t="s">
        <v>21</v>
      </c>
      <c r="E507" s="18">
        <v>0</v>
      </c>
      <c r="F507" s="19">
        <v>5196.03</v>
      </c>
      <c r="G507" s="19">
        <v>5196.03</v>
      </c>
      <c r="H507" s="11"/>
      <c r="I507" s="12"/>
    </row>
    <row r="508" spans="1:9" ht="36.6" customHeight="1" outlineLevel="4" x14ac:dyDescent="0.25">
      <c r="A508" s="22" t="s">
        <v>283</v>
      </c>
      <c r="B508" s="23" t="s">
        <v>268</v>
      </c>
      <c r="C508" s="23" t="s">
        <v>284</v>
      </c>
      <c r="D508" s="38" t="s">
        <v>1</v>
      </c>
      <c r="E508" s="18">
        <f>E509</f>
        <v>198522</v>
      </c>
      <c r="F508" s="18">
        <f t="shared" ref="F508:G508" si="209">F509</f>
        <v>198522</v>
      </c>
      <c r="G508" s="18">
        <f t="shared" si="209"/>
        <v>198522</v>
      </c>
      <c r="H508" s="11"/>
      <c r="I508" s="12"/>
    </row>
    <row r="509" spans="1:9" ht="50.45" customHeight="1" outlineLevel="5" x14ac:dyDescent="0.25">
      <c r="A509" s="22" t="s">
        <v>285</v>
      </c>
      <c r="B509" s="23" t="s">
        <v>268</v>
      </c>
      <c r="C509" s="23" t="s">
        <v>286</v>
      </c>
      <c r="D509" s="38" t="s">
        <v>1</v>
      </c>
      <c r="E509" s="18">
        <f>E510</f>
        <v>198522</v>
      </c>
      <c r="F509" s="18">
        <f t="shared" ref="F509:G509" si="210">F510</f>
        <v>198522</v>
      </c>
      <c r="G509" s="18">
        <f t="shared" si="210"/>
        <v>198522</v>
      </c>
      <c r="H509" s="11"/>
      <c r="I509" s="12"/>
    </row>
    <row r="510" spans="1:9" ht="80.45" customHeight="1" outlineLevel="6" x14ac:dyDescent="0.25">
      <c r="A510" s="22" t="s">
        <v>12</v>
      </c>
      <c r="B510" s="23" t="s">
        <v>268</v>
      </c>
      <c r="C510" s="23" t="s">
        <v>286</v>
      </c>
      <c r="D510" s="38" t="s">
        <v>13</v>
      </c>
      <c r="E510" s="18">
        <f>E511</f>
        <v>198522</v>
      </c>
      <c r="F510" s="18">
        <f t="shared" ref="F510:G510" si="211">F511</f>
        <v>198522</v>
      </c>
      <c r="G510" s="18">
        <f t="shared" si="211"/>
        <v>198522</v>
      </c>
      <c r="H510" s="11"/>
      <c r="I510" s="12"/>
    </row>
    <row r="511" spans="1:9" ht="31.5" outlineLevel="7" x14ac:dyDescent="0.25">
      <c r="A511" s="22" t="s">
        <v>77</v>
      </c>
      <c r="B511" s="23" t="s">
        <v>268</v>
      </c>
      <c r="C511" s="23" t="s">
        <v>286</v>
      </c>
      <c r="D511" s="38" t="s">
        <v>78</v>
      </c>
      <c r="E511" s="18">
        <v>198522</v>
      </c>
      <c r="F511" s="19">
        <v>198522</v>
      </c>
      <c r="G511" s="19">
        <v>198522</v>
      </c>
      <c r="H511" s="11"/>
      <c r="I511" s="12"/>
    </row>
    <row r="512" spans="1:9" ht="47.25" outlineLevel="4" x14ac:dyDescent="0.25">
      <c r="A512" s="22" t="s">
        <v>236</v>
      </c>
      <c r="B512" s="23" t="s">
        <v>268</v>
      </c>
      <c r="C512" s="23" t="s">
        <v>237</v>
      </c>
      <c r="D512" s="38" t="s">
        <v>1</v>
      </c>
      <c r="E512" s="18">
        <f>E513+E516</f>
        <v>15126929</v>
      </c>
      <c r="F512" s="18">
        <f t="shared" ref="F512:G512" si="212">F513+F516</f>
        <v>13319896</v>
      </c>
      <c r="G512" s="18">
        <f t="shared" si="212"/>
        <v>12935024</v>
      </c>
      <c r="H512" s="11"/>
      <c r="I512" s="12"/>
    </row>
    <row r="513" spans="1:9" ht="51" customHeight="1" outlineLevel="5" x14ac:dyDescent="0.25">
      <c r="A513" s="22" t="s">
        <v>287</v>
      </c>
      <c r="B513" s="23" t="s">
        <v>268</v>
      </c>
      <c r="C513" s="23" t="s">
        <v>288</v>
      </c>
      <c r="D513" s="38" t="s">
        <v>1</v>
      </c>
      <c r="E513" s="18">
        <f>E514</f>
        <v>96000</v>
      </c>
      <c r="F513" s="18">
        <f t="shared" ref="F513:G513" si="213">F514</f>
        <v>96000</v>
      </c>
      <c r="G513" s="18">
        <f t="shared" si="213"/>
        <v>96000</v>
      </c>
      <c r="H513" s="11"/>
      <c r="I513" s="12"/>
    </row>
    <row r="514" spans="1:9" ht="33" customHeight="1" outlineLevel="6" x14ac:dyDescent="0.25">
      <c r="A514" s="22" t="s">
        <v>18</v>
      </c>
      <c r="B514" s="23" t="s">
        <v>268</v>
      </c>
      <c r="C514" s="23" t="s">
        <v>288</v>
      </c>
      <c r="D514" s="38" t="s">
        <v>19</v>
      </c>
      <c r="E514" s="18">
        <f>E515</f>
        <v>96000</v>
      </c>
      <c r="F514" s="18">
        <f>F515</f>
        <v>96000</v>
      </c>
      <c r="G514" s="18">
        <f>G515</f>
        <v>96000</v>
      </c>
      <c r="H514" s="11"/>
      <c r="I514" s="12"/>
    </row>
    <row r="515" spans="1:9" ht="36" customHeight="1" outlineLevel="7" x14ac:dyDescent="0.25">
      <c r="A515" s="22" t="s">
        <v>20</v>
      </c>
      <c r="B515" s="23" t="s">
        <v>268</v>
      </c>
      <c r="C515" s="23" t="s">
        <v>288</v>
      </c>
      <c r="D515" s="38" t="s">
        <v>21</v>
      </c>
      <c r="E515" s="18">
        <v>96000</v>
      </c>
      <c r="F515" s="19">
        <v>96000</v>
      </c>
      <c r="G515" s="19">
        <v>96000</v>
      </c>
      <c r="H515" s="11"/>
      <c r="I515" s="12"/>
    </row>
    <row r="516" spans="1:9" ht="46.9" customHeight="1" outlineLevel="5" x14ac:dyDescent="0.25">
      <c r="A516" s="22" t="s">
        <v>289</v>
      </c>
      <c r="B516" s="23" t="s">
        <v>268</v>
      </c>
      <c r="C516" s="23" t="s">
        <v>290</v>
      </c>
      <c r="D516" s="38" t="s">
        <v>1</v>
      </c>
      <c r="E516" s="18">
        <f>E517+E519+E521</f>
        <v>15030929</v>
      </c>
      <c r="F516" s="18">
        <f t="shared" ref="F516:G516" si="214">F517+F519+F521</f>
        <v>13223896</v>
      </c>
      <c r="G516" s="18">
        <f t="shared" si="214"/>
        <v>12839024</v>
      </c>
      <c r="H516" s="11"/>
      <c r="I516" s="12"/>
    </row>
    <row r="517" spans="1:9" ht="79.900000000000006" customHeight="1" outlineLevel="6" x14ac:dyDescent="0.25">
      <c r="A517" s="22" t="s">
        <v>12</v>
      </c>
      <c r="B517" s="23" t="s">
        <v>268</v>
      </c>
      <c r="C517" s="23" t="s">
        <v>290</v>
      </c>
      <c r="D517" s="38" t="s">
        <v>13</v>
      </c>
      <c r="E517" s="18">
        <f>E518</f>
        <v>12478929</v>
      </c>
      <c r="F517" s="18">
        <f t="shared" ref="F517:G517" si="215">F518</f>
        <v>10671896</v>
      </c>
      <c r="G517" s="18">
        <f t="shared" si="215"/>
        <v>10287024</v>
      </c>
      <c r="H517" s="11"/>
      <c r="I517" s="12"/>
    </row>
    <row r="518" spans="1:9" ht="21.75" customHeight="1" outlineLevel="7" x14ac:dyDescent="0.25">
      <c r="A518" s="22" t="s">
        <v>77</v>
      </c>
      <c r="B518" s="23" t="s">
        <v>268</v>
      </c>
      <c r="C518" s="23" t="s">
        <v>290</v>
      </c>
      <c r="D518" s="38" t="s">
        <v>78</v>
      </c>
      <c r="E518" s="18">
        <v>12478929</v>
      </c>
      <c r="F518" s="19">
        <v>10671896</v>
      </c>
      <c r="G518" s="19">
        <v>10287024</v>
      </c>
      <c r="H518" s="11"/>
      <c r="I518" s="12"/>
    </row>
    <row r="519" spans="1:9" ht="33.75" customHeight="1" outlineLevel="6" x14ac:dyDescent="0.25">
      <c r="A519" s="22" t="s">
        <v>18</v>
      </c>
      <c r="B519" s="23" t="s">
        <v>268</v>
      </c>
      <c r="C519" s="23" t="s">
        <v>290</v>
      </c>
      <c r="D519" s="38" t="s">
        <v>19</v>
      </c>
      <c r="E519" s="18">
        <f>E520</f>
        <v>2551000</v>
      </c>
      <c r="F519" s="18">
        <f t="shared" ref="F519:G519" si="216">F520</f>
        <v>2551000</v>
      </c>
      <c r="G519" s="18">
        <f t="shared" si="216"/>
        <v>2551000</v>
      </c>
      <c r="H519" s="11"/>
      <c r="I519" s="12"/>
    </row>
    <row r="520" spans="1:9" ht="33" customHeight="1" outlineLevel="7" x14ac:dyDescent="0.25">
      <c r="A520" s="22" t="s">
        <v>20</v>
      </c>
      <c r="B520" s="23" t="s">
        <v>268</v>
      </c>
      <c r="C520" s="23" t="s">
        <v>290</v>
      </c>
      <c r="D520" s="38" t="s">
        <v>21</v>
      </c>
      <c r="E520" s="18">
        <v>2551000</v>
      </c>
      <c r="F520" s="19">
        <v>2551000</v>
      </c>
      <c r="G520" s="19">
        <v>2551000</v>
      </c>
      <c r="H520" s="11"/>
      <c r="I520" s="12"/>
    </row>
    <row r="521" spans="1:9" ht="25.5" customHeight="1" outlineLevel="6" x14ac:dyDescent="0.25">
      <c r="A521" s="22" t="s">
        <v>28</v>
      </c>
      <c r="B521" s="23" t="s">
        <v>268</v>
      </c>
      <c r="C521" s="23" t="s">
        <v>290</v>
      </c>
      <c r="D521" s="38" t="s">
        <v>29</v>
      </c>
      <c r="E521" s="18">
        <f>E522</f>
        <v>1000</v>
      </c>
      <c r="F521" s="18">
        <f t="shared" ref="F521:G521" si="217">F522</f>
        <v>1000</v>
      </c>
      <c r="G521" s="18">
        <f t="shared" si="217"/>
        <v>1000</v>
      </c>
      <c r="H521" s="11"/>
      <c r="I521" s="12"/>
    </row>
    <row r="522" spans="1:9" ht="25.5" customHeight="1" outlineLevel="7" x14ac:dyDescent="0.25">
      <c r="A522" s="22" t="s">
        <v>30</v>
      </c>
      <c r="B522" s="23" t="s">
        <v>268</v>
      </c>
      <c r="C522" s="23" t="s">
        <v>290</v>
      </c>
      <c r="D522" s="38" t="s">
        <v>31</v>
      </c>
      <c r="E522" s="18">
        <v>1000</v>
      </c>
      <c r="F522" s="19">
        <v>1000</v>
      </c>
      <c r="G522" s="19">
        <v>1000</v>
      </c>
      <c r="H522" s="11"/>
      <c r="I522" s="12"/>
    </row>
    <row r="523" spans="1:9" ht="50.45" customHeight="1" outlineLevel="4" x14ac:dyDescent="0.25">
      <c r="A523" s="22" t="s">
        <v>291</v>
      </c>
      <c r="B523" s="23" t="s">
        <v>268</v>
      </c>
      <c r="C523" s="23" t="s">
        <v>292</v>
      </c>
      <c r="D523" s="38" t="s">
        <v>1</v>
      </c>
      <c r="E523" s="18">
        <f>E524+E527</f>
        <v>6736383.5300000003</v>
      </c>
      <c r="F523" s="18">
        <f t="shared" ref="F523:G523" si="218">F524+F527</f>
        <v>5879302.9199999999</v>
      </c>
      <c r="G523" s="18">
        <f t="shared" si="218"/>
        <v>5696436.54</v>
      </c>
      <c r="H523" s="11"/>
      <c r="I523" s="12"/>
    </row>
    <row r="524" spans="1:9" ht="52.9" customHeight="1" outlineLevel="5" x14ac:dyDescent="0.25">
      <c r="A524" s="22" t="s">
        <v>293</v>
      </c>
      <c r="B524" s="23" t="s">
        <v>268</v>
      </c>
      <c r="C524" s="23" t="s">
        <v>294</v>
      </c>
      <c r="D524" s="38" t="s">
        <v>1</v>
      </c>
      <c r="E524" s="18">
        <f>E525</f>
        <v>6000</v>
      </c>
      <c r="F524" s="18">
        <f t="shared" ref="F524:G524" si="219">F525</f>
        <v>7500</v>
      </c>
      <c r="G524" s="18">
        <f t="shared" si="219"/>
        <v>7500</v>
      </c>
      <c r="H524" s="11"/>
      <c r="I524" s="12"/>
    </row>
    <row r="525" spans="1:9" ht="36" customHeight="1" outlineLevel="6" x14ac:dyDescent="0.25">
      <c r="A525" s="22" t="s">
        <v>18</v>
      </c>
      <c r="B525" s="23" t="s">
        <v>268</v>
      </c>
      <c r="C525" s="23" t="s">
        <v>294</v>
      </c>
      <c r="D525" s="38" t="s">
        <v>19</v>
      </c>
      <c r="E525" s="18">
        <f>E526</f>
        <v>6000</v>
      </c>
      <c r="F525" s="18">
        <f t="shared" ref="F525:G525" si="220">F526</f>
        <v>7500</v>
      </c>
      <c r="G525" s="18">
        <f t="shared" si="220"/>
        <v>7500</v>
      </c>
      <c r="H525" s="11"/>
      <c r="I525" s="12"/>
    </row>
    <row r="526" spans="1:9" ht="33.75" customHeight="1" outlineLevel="7" x14ac:dyDescent="0.25">
      <c r="A526" s="22" t="s">
        <v>20</v>
      </c>
      <c r="B526" s="23" t="s">
        <v>268</v>
      </c>
      <c r="C526" s="23" t="s">
        <v>294</v>
      </c>
      <c r="D526" s="38" t="s">
        <v>21</v>
      </c>
      <c r="E526" s="18">
        <v>6000</v>
      </c>
      <c r="F526" s="19">
        <v>7500</v>
      </c>
      <c r="G526" s="19">
        <v>7500</v>
      </c>
      <c r="H526" s="11"/>
      <c r="I526" s="12"/>
    </row>
    <row r="527" spans="1:9" ht="33" customHeight="1" outlineLevel="5" x14ac:dyDescent="0.25">
      <c r="A527" s="22" t="s">
        <v>295</v>
      </c>
      <c r="B527" s="23" t="s">
        <v>268</v>
      </c>
      <c r="C527" s="23" t="s">
        <v>296</v>
      </c>
      <c r="D527" s="38" t="s">
        <v>1</v>
      </c>
      <c r="E527" s="18">
        <f>E528+E530</f>
        <v>6730383.5300000003</v>
      </c>
      <c r="F527" s="18">
        <f t="shared" ref="F527:G527" si="221">F528+F530</f>
        <v>5871802.9199999999</v>
      </c>
      <c r="G527" s="18">
        <f t="shared" si="221"/>
        <v>5688936.54</v>
      </c>
      <c r="H527" s="11"/>
      <c r="I527" s="12"/>
    </row>
    <row r="528" spans="1:9" ht="65.25" customHeight="1" outlineLevel="6" x14ac:dyDescent="0.25">
      <c r="A528" s="22" t="s">
        <v>12</v>
      </c>
      <c r="B528" s="23" t="s">
        <v>268</v>
      </c>
      <c r="C528" s="23" t="s">
        <v>296</v>
      </c>
      <c r="D528" s="38" t="s">
        <v>13</v>
      </c>
      <c r="E528" s="18">
        <f>E529</f>
        <v>5915383.5300000003</v>
      </c>
      <c r="F528" s="18">
        <f t="shared" ref="F528:G528" si="222">F529</f>
        <v>5056802.92</v>
      </c>
      <c r="G528" s="18">
        <f t="shared" si="222"/>
        <v>4873936.54</v>
      </c>
      <c r="H528" s="11"/>
      <c r="I528" s="12"/>
    </row>
    <row r="529" spans="1:9" ht="30.6" customHeight="1" outlineLevel="7" x14ac:dyDescent="0.25">
      <c r="A529" s="22" t="s">
        <v>77</v>
      </c>
      <c r="B529" s="23" t="s">
        <v>268</v>
      </c>
      <c r="C529" s="23" t="s">
        <v>296</v>
      </c>
      <c r="D529" s="38" t="s">
        <v>78</v>
      </c>
      <c r="E529" s="18">
        <v>5915383.5300000003</v>
      </c>
      <c r="F529" s="19">
        <v>5056802.92</v>
      </c>
      <c r="G529" s="19">
        <v>4873936.54</v>
      </c>
      <c r="H529" s="11"/>
      <c r="I529" s="12"/>
    </row>
    <row r="530" spans="1:9" ht="36" customHeight="1" outlineLevel="6" x14ac:dyDescent="0.25">
      <c r="A530" s="22" t="s">
        <v>18</v>
      </c>
      <c r="B530" s="23" t="s">
        <v>268</v>
      </c>
      <c r="C530" s="23" t="s">
        <v>296</v>
      </c>
      <c r="D530" s="38" t="s">
        <v>19</v>
      </c>
      <c r="E530" s="18">
        <f>E531</f>
        <v>815000</v>
      </c>
      <c r="F530" s="18">
        <f t="shared" ref="F530:G530" si="223">F531</f>
        <v>815000</v>
      </c>
      <c r="G530" s="18">
        <f t="shared" si="223"/>
        <v>815000</v>
      </c>
      <c r="H530" s="11"/>
      <c r="I530" s="12"/>
    </row>
    <row r="531" spans="1:9" ht="36.75" customHeight="1" outlineLevel="7" x14ac:dyDescent="0.25">
      <c r="A531" s="22" t="s">
        <v>20</v>
      </c>
      <c r="B531" s="23" t="s">
        <v>268</v>
      </c>
      <c r="C531" s="23" t="s">
        <v>296</v>
      </c>
      <c r="D531" s="38" t="s">
        <v>21</v>
      </c>
      <c r="E531" s="18">
        <v>815000</v>
      </c>
      <c r="F531" s="19">
        <v>815000</v>
      </c>
      <c r="G531" s="19">
        <v>815000</v>
      </c>
      <c r="H531" s="11"/>
      <c r="I531" s="12"/>
    </row>
    <row r="532" spans="1:9" ht="21" customHeight="1" outlineLevel="1" x14ac:dyDescent="0.25">
      <c r="A532" s="22" t="s">
        <v>297</v>
      </c>
      <c r="B532" s="23" t="s">
        <v>298</v>
      </c>
      <c r="C532" s="23" t="s">
        <v>0</v>
      </c>
      <c r="D532" s="38" t="s">
        <v>1</v>
      </c>
      <c r="E532" s="18">
        <f>E533+E540</f>
        <v>31228467.760000002</v>
      </c>
      <c r="F532" s="18">
        <f>F533+F540</f>
        <v>35207367.289999999</v>
      </c>
      <c r="G532" s="18">
        <f>G533+G540</f>
        <v>35802913.590000004</v>
      </c>
      <c r="H532" s="11"/>
      <c r="I532" s="12"/>
    </row>
    <row r="533" spans="1:9" ht="23.25" customHeight="1" outlineLevel="2" x14ac:dyDescent="0.25">
      <c r="A533" s="22" t="s">
        <v>299</v>
      </c>
      <c r="B533" s="23" t="s">
        <v>300</v>
      </c>
      <c r="C533" s="23" t="s">
        <v>0</v>
      </c>
      <c r="D533" s="38" t="s">
        <v>1</v>
      </c>
      <c r="E533" s="18">
        <f t="shared" ref="E533:E538" si="224">E534</f>
        <v>3295000</v>
      </c>
      <c r="F533" s="18">
        <f t="shared" ref="F533:G533" si="225">F534</f>
        <v>3295000</v>
      </c>
      <c r="G533" s="18">
        <f t="shared" si="225"/>
        <v>3295000</v>
      </c>
      <c r="H533" s="11"/>
      <c r="I533" s="12"/>
    </row>
    <row r="534" spans="1:9" ht="48.6" customHeight="1" outlineLevel="3" x14ac:dyDescent="0.25">
      <c r="A534" s="22" t="s">
        <v>469</v>
      </c>
      <c r="B534" s="23" t="s">
        <v>300</v>
      </c>
      <c r="C534" s="23" t="s">
        <v>201</v>
      </c>
      <c r="D534" s="38" t="s">
        <v>1</v>
      </c>
      <c r="E534" s="18">
        <f t="shared" si="224"/>
        <v>3295000</v>
      </c>
      <c r="F534" s="18">
        <f>F535</f>
        <v>3295000</v>
      </c>
      <c r="G534" s="18">
        <f>G535</f>
        <v>3295000</v>
      </c>
      <c r="H534" s="11"/>
      <c r="I534" s="12"/>
    </row>
    <row r="535" spans="1:9" ht="47.25" outlineLevel="4" x14ac:dyDescent="0.25">
      <c r="A535" s="22" t="s">
        <v>367</v>
      </c>
      <c r="B535" s="23" t="s">
        <v>300</v>
      </c>
      <c r="C535" s="23" t="s">
        <v>301</v>
      </c>
      <c r="D535" s="38" t="s">
        <v>1</v>
      </c>
      <c r="E535" s="18">
        <f t="shared" si="224"/>
        <v>3295000</v>
      </c>
      <c r="F535" s="18">
        <f t="shared" ref="F535:G535" si="226">F536</f>
        <v>3295000</v>
      </c>
      <c r="G535" s="18">
        <f t="shared" si="226"/>
        <v>3295000</v>
      </c>
      <c r="H535" s="11"/>
      <c r="I535" s="12"/>
    </row>
    <row r="536" spans="1:9" ht="49.15" customHeight="1" outlineLevel="4" x14ac:dyDescent="0.25">
      <c r="A536" s="22" t="s">
        <v>367</v>
      </c>
      <c r="B536" s="23" t="s">
        <v>300</v>
      </c>
      <c r="C536" s="23" t="s">
        <v>301</v>
      </c>
      <c r="D536" s="38" t="s">
        <v>1</v>
      </c>
      <c r="E536" s="18">
        <f t="shared" si="224"/>
        <v>3295000</v>
      </c>
      <c r="F536" s="18">
        <f t="shared" ref="F536:G536" si="227">F537</f>
        <v>3295000</v>
      </c>
      <c r="G536" s="18">
        <f t="shared" si="227"/>
        <v>3295000</v>
      </c>
      <c r="H536" s="11"/>
      <c r="I536" s="12"/>
    </row>
    <row r="537" spans="1:9" ht="94.15" customHeight="1" outlineLevel="5" x14ac:dyDescent="0.25">
      <c r="A537" s="22" t="s">
        <v>366</v>
      </c>
      <c r="B537" s="23" t="s">
        <v>300</v>
      </c>
      <c r="C537" s="23" t="s">
        <v>302</v>
      </c>
      <c r="D537" s="38" t="s">
        <v>1</v>
      </c>
      <c r="E537" s="18">
        <f t="shared" si="224"/>
        <v>3295000</v>
      </c>
      <c r="F537" s="18">
        <f t="shared" ref="F537:G537" si="228">F538</f>
        <v>3295000</v>
      </c>
      <c r="G537" s="18">
        <f t="shared" si="228"/>
        <v>3295000</v>
      </c>
      <c r="H537" s="11"/>
      <c r="I537" s="12"/>
    </row>
    <row r="538" spans="1:9" ht="30.6" customHeight="1" outlineLevel="6" x14ac:dyDescent="0.25">
      <c r="A538" s="22" t="s">
        <v>24</v>
      </c>
      <c r="B538" s="23" t="s">
        <v>300</v>
      </c>
      <c r="C538" s="23" t="s">
        <v>302</v>
      </c>
      <c r="D538" s="38" t="s">
        <v>25</v>
      </c>
      <c r="E538" s="18">
        <f t="shared" si="224"/>
        <v>3295000</v>
      </c>
      <c r="F538" s="18">
        <f t="shared" ref="F538:G538" si="229">F539</f>
        <v>3295000</v>
      </c>
      <c r="G538" s="18">
        <f t="shared" si="229"/>
        <v>3295000</v>
      </c>
      <c r="H538" s="11"/>
      <c r="I538" s="12"/>
    </row>
    <row r="539" spans="1:9" ht="33" customHeight="1" outlineLevel="7" x14ac:dyDescent="0.25">
      <c r="A539" s="22" t="s">
        <v>26</v>
      </c>
      <c r="B539" s="23" t="s">
        <v>300</v>
      </c>
      <c r="C539" s="23" t="s">
        <v>302</v>
      </c>
      <c r="D539" s="38" t="s">
        <v>27</v>
      </c>
      <c r="E539" s="18">
        <v>3295000</v>
      </c>
      <c r="F539" s="19">
        <v>3295000</v>
      </c>
      <c r="G539" s="19">
        <v>3295000</v>
      </c>
      <c r="H539" s="11"/>
      <c r="I539" s="12"/>
    </row>
    <row r="540" spans="1:9" ht="24" customHeight="1" outlineLevel="2" x14ac:dyDescent="0.25">
      <c r="A540" s="22" t="s">
        <v>305</v>
      </c>
      <c r="B540" s="23" t="s">
        <v>306</v>
      </c>
      <c r="C540" s="23" t="s">
        <v>0</v>
      </c>
      <c r="D540" s="38" t="s">
        <v>1</v>
      </c>
      <c r="E540" s="18">
        <f>E541+E546</f>
        <v>27933467.760000002</v>
      </c>
      <c r="F540" s="18">
        <f t="shared" ref="F540:G540" si="230">F541+F546</f>
        <v>31912367.289999999</v>
      </c>
      <c r="G540" s="18">
        <f t="shared" si="230"/>
        <v>32507913.59</v>
      </c>
      <c r="H540" s="11"/>
      <c r="I540" s="12"/>
    </row>
    <row r="541" spans="1:9" ht="49.5" customHeight="1" outlineLevel="3" x14ac:dyDescent="0.25">
      <c r="A541" s="22" t="s">
        <v>453</v>
      </c>
      <c r="B541" s="23" t="s">
        <v>306</v>
      </c>
      <c r="C541" s="23" t="s">
        <v>307</v>
      </c>
      <c r="D541" s="38" t="s">
        <v>1</v>
      </c>
      <c r="E541" s="18">
        <f>E542</f>
        <v>5134471.7699999996</v>
      </c>
      <c r="F541" s="18">
        <f t="shared" ref="F541:G541" si="231">F542</f>
        <v>5549240.2599999998</v>
      </c>
      <c r="G541" s="18">
        <f t="shared" si="231"/>
        <v>5945589.9800000004</v>
      </c>
      <c r="H541" s="11"/>
      <c r="I541" s="12"/>
    </row>
    <row r="542" spans="1:9" ht="48.75" customHeight="1" outlineLevel="4" x14ac:dyDescent="0.25">
      <c r="A542" s="22" t="s">
        <v>308</v>
      </c>
      <c r="B542" s="23" t="s">
        <v>306</v>
      </c>
      <c r="C542" s="23" t="s">
        <v>309</v>
      </c>
      <c r="D542" s="38" t="s">
        <v>1</v>
      </c>
      <c r="E542" s="18">
        <f>E543</f>
        <v>5134471.7699999996</v>
      </c>
      <c r="F542" s="18">
        <f t="shared" ref="F542:G542" si="232">F543</f>
        <v>5549240.2599999998</v>
      </c>
      <c r="G542" s="18">
        <f t="shared" si="232"/>
        <v>5945589.9800000004</v>
      </c>
      <c r="H542" s="11"/>
      <c r="I542" s="12"/>
    </row>
    <row r="543" spans="1:9" ht="62.25" customHeight="1" outlineLevel="5" x14ac:dyDescent="0.25">
      <c r="A543" s="22" t="s">
        <v>452</v>
      </c>
      <c r="B543" s="23" t="s">
        <v>306</v>
      </c>
      <c r="C543" s="23" t="s">
        <v>310</v>
      </c>
      <c r="D543" s="38" t="s">
        <v>1</v>
      </c>
      <c r="E543" s="18">
        <f>E544</f>
        <v>5134471.7699999996</v>
      </c>
      <c r="F543" s="18">
        <f t="shared" ref="F543:G543" si="233">F544</f>
        <v>5549240.2599999998</v>
      </c>
      <c r="G543" s="18">
        <f t="shared" si="233"/>
        <v>5945589.9800000004</v>
      </c>
      <c r="H543" s="11"/>
      <c r="I543" s="12"/>
    </row>
    <row r="544" spans="1:9" ht="23.25" customHeight="1" outlineLevel="6" x14ac:dyDescent="0.25">
      <c r="A544" s="22" t="s">
        <v>24</v>
      </c>
      <c r="B544" s="23" t="s">
        <v>306</v>
      </c>
      <c r="C544" s="23" t="s">
        <v>310</v>
      </c>
      <c r="D544" s="38" t="s">
        <v>25</v>
      </c>
      <c r="E544" s="18">
        <f>E545</f>
        <v>5134471.7699999996</v>
      </c>
      <c r="F544" s="18">
        <f t="shared" ref="F544:G544" si="234">F545</f>
        <v>5549240.2599999998</v>
      </c>
      <c r="G544" s="18">
        <f t="shared" si="234"/>
        <v>5945589.9800000004</v>
      </c>
      <c r="H544" s="11"/>
      <c r="I544" s="12"/>
    </row>
    <row r="545" spans="1:9" ht="32.25" customHeight="1" outlineLevel="7" x14ac:dyDescent="0.25">
      <c r="A545" s="22" t="s">
        <v>26</v>
      </c>
      <c r="B545" s="23" t="s">
        <v>306</v>
      </c>
      <c r="C545" s="23" t="s">
        <v>310</v>
      </c>
      <c r="D545" s="38" t="s">
        <v>27</v>
      </c>
      <c r="E545" s="18">
        <v>5134471.7699999996</v>
      </c>
      <c r="F545" s="19">
        <v>5549240.2599999998</v>
      </c>
      <c r="G545" s="19">
        <v>5945589.9800000004</v>
      </c>
      <c r="H545" s="11"/>
      <c r="I545" s="12"/>
    </row>
    <row r="546" spans="1:9" ht="25.5" customHeight="1" outlineLevel="3" x14ac:dyDescent="0.25">
      <c r="A546" s="22" t="s">
        <v>6</v>
      </c>
      <c r="B546" s="23" t="s">
        <v>306</v>
      </c>
      <c r="C546" s="23" t="s">
        <v>7</v>
      </c>
      <c r="D546" s="38" t="s">
        <v>1</v>
      </c>
      <c r="E546" s="18">
        <f>E547</f>
        <v>22798995.990000002</v>
      </c>
      <c r="F546" s="18">
        <f t="shared" ref="F546:G546" si="235">F547</f>
        <v>26363127.030000001</v>
      </c>
      <c r="G546" s="18">
        <f t="shared" si="235"/>
        <v>26562323.609999999</v>
      </c>
      <c r="H546" s="11"/>
      <c r="I546" s="12"/>
    </row>
    <row r="547" spans="1:9" ht="36.75" customHeight="1" outlineLevel="4" x14ac:dyDescent="0.25">
      <c r="A547" s="22" t="s">
        <v>8</v>
      </c>
      <c r="B547" s="23" t="s">
        <v>306</v>
      </c>
      <c r="C547" s="23" t="s">
        <v>9</v>
      </c>
      <c r="D547" s="38" t="s">
        <v>1</v>
      </c>
      <c r="E547" s="18">
        <f>E548+E551+E555++E560+E565</f>
        <v>22798995.990000002</v>
      </c>
      <c r="F547" s="18">
        <f t="shared" ref="F547:G547" si="236">F548+F551+F555++F560+F565</f>
        <v>26363127.030000001</v>
      </c>
      <c r="G547" s="18">
        <f t="shared" si="236"/>
        <v>26562323.609999999</v>
      </c>
      <c r="H547" s="11"/>
      <c r="I547" s="12"/>
    </row>
    <row r="548" spans="1:9" ht="48" customHeight="1" outlineLevel="5" x14ac:dyDescent="0.25">
      <c r="A548" s="22" t="s">
        <v>406</v>
      </c>
      <c r="B548" s="23" t="s">
        <v>306</v>
      </c>
      <c r="C548" s="23" t="s">
        <v>311</v>
      </c>
      <c r="D548" s="38" t="s">
        <v>1</v>
      </c>
      <c r="E548" s="18">
        <f>E549</f>
        <v>0</v>
      </c>
      <c r="F548" s="18">
        <f t="shared" ref="F548:G548" si="237">F549</f>
        <v>0</v>
      </c>
      <c r="G548" s="18">
        <f t="shared" si="237"/>
        <v>0</v>
      </c>
      <c r="H548" s="11"/>
      <c r="I548" s="12"/>
    </row>
    <row r="549" spans="1:9" ht="23.25" customHeight="1" outlineLevel="6" x14ac:dyDescent="0.25">
      <c r="A549" s="22" t="s">
        <v>24</v>
      </c>
      <c r="B549" s="23" t="s">
        <v>306</v>
      </c>
      <c r="C549" s="23" t="s">
        <v>311</v>
      </c>
      <c r="D549" s="38" t="s">
        <v>25</v>
      </c>
      <c r="E549" s="18">
        <f>E550</f>
        <v>0</v>
      </c>
      <c r="F549" s="18">
        <f t="shared" ref="F549:G549" si="238">F550</f>
        <v>0</v>
      </c>
      <c r="G549" s="18">
        <f t="shared" si="238"/>
        <v>0</v>
      </c>
      <c r="H549" s="11"/>
      <c r="I549" s="12"/>
    </row>
    <row r="550" spans="1:9" ht="30" customHeight="1" outlineLevel="7" x14ac:dyDescent="0.25">
      <c r="A550" s="22" t="s">
        <v>451</v>
      </c>
      <c r="B550" s="23" t="s">
        <v>306</v>
      </c>
      <c r="C550" s="23" t="s">
        <v>311</v>
      </c>
      <c r="D550" s="38" t="s">
        <v>312</v>
      </c>
      <c r="E550" s="18">
        <v>0</v>
      </c>
      <c r="F550" s="19">
        <v>0</v>
      </c>
      <c r="G550" s="19">
        <v>0</v>
      </c>
      <c r="H550" s="11"/>
      <c r="I550" s="12"/>
    </row>
    <row r="551" spans="1:9" ht="99.6" customHeight="1" outlineLevel="5" x14ac:dyDescent="0.25">
      <c r="A551" s="22" t="s">
        <v>313</v>
      </c>
      <c r="B551" s="23" t="s">
        <v>306</v>
      </c>
      <c r="C551" s="23" t="s">
        <v>314</v>
      </c>
      <c r="D551" s="38" t="s">
        <v>1</v>
      </c>
      <c r="E551" s="18">
        <f>E552</f>
        <v>6507239.3399999999</v>
      </c>
      <c r="F551" s="18">
        <f t="shared" ref="F551:G551" si="239">F552</f>
        <v>6698806.3799999999</v>
      </c>
      <c r="G551" s="18">
        <f t="shared" si="239"/>
        <v>6898002.96</v>
      </c>
      <c r="H551" s="11"/>
      <c r="I551" s="12"/>
    </row>
    <row r="552" spans="1:9" ht="31.9" customHeight="1" outlineLevel="6" x14ac:dyDescent="0.25">
      <c r="A552" s="22" t="s">
        <v>24</v>
      </c>
      <c r="B552" s="23" t="s">
        <v>306</v>
      </c>
      <c r="C552" s="23" t="s">
        <v>314</v>
      </c>
      <c r="D552" s="38" t="s">
        <v>25</v>
      </c>
      <c r="E552" s="18">
        <f>E553+E554</f>
        <v>6507239.3399999999</v>
      </c>
      <c r="F552" s="18">
        <f t="shared" ref="F552:G552" si="240">F553+F554</f>
        <v>6698806.3799999999</v>
      </c>
      <c r="G552" s="18">
        <f t="shared" si="240"/>
        <v>6898002.96</v>
      </c>
      <c r="H552" s="11"/>
      <c r="I552" s="12"/>
    </row>
    <row r="553" spans="1:9" ht="31.5" outlineLevel="7" x14ac:dyDescent="0.25">
      <c r="A553" s="22" t="s">
        <v>451</v>
      </c>
      <c r="B553" s="23" t="s">
        <v>306</v>
      </c>
      <c r="C553" s="23" t="s">
        <v>314</v>
      </c>
      <c r="D553" s="38" t="s">
        <v>312</v>
      </c>
      <c r="E553" s="18">
        <v>4352239.34</v>
      </c>
      <c r="F553" s="19">
        <v>4543806.38</v>
      </c>
      <c r="G553" s="19">
        <v>4743002.96</v>
      </c>
      <c r="H553" s="11"/>
      <c r="I553" s="12"/>
    </row>
    <row r="554" spans="1:9" ht="38.450000000000003" customHeight="1" outlineLevel="7" x14ac:dyDescent="0.25">
      <c r="A554" s="22" t="s">
        <v>26</v>
      </c>
      <c r="B554" s="23" t="s">
        <v>306</v>
      </c>
      <c r="C554" s="23" t="s">
        <v>314</v>
      </c>
      <c r="D554" s="38" t="s">
        <v>27</v>
      </c>
      <c r="E554" s="18">
        <v>2155000</v>
      </c>
      <c r="F554" s="19">
        <v>2155000</v>
      </c>
      <c r="G554" s="19">
        <v>2155000</v>
      </c>
      <c r="H554" s="11"/>
      <c r="I554" s="12"/>
    </row>
    <row r="555" spans="1:9" ht="94.15" customHeight="1" outlineLevel="5" x14ac:dyDescent="0.25">
      <c r="A555" s="22" t="s">
        <v>315</v>
      </c>
      <c r="B555" s="23" t="s">
        <v>306</v>
      </c>
      <c r="C555" s="23" t="s">
        <v>316</v>
      </c>
      <c r="D555" s="38" t="s">
        <v>1</v>
      </c>
      <c r="E555" s="18">
        <f>E556+E558</f>
        <v>2789526</v>
      </c>
      <c r="F555" s="18">
        <f t="shared" ref="F555:G555" si="241">F556+F558</f>
        <v>2789526</v>
      </c>
      <c r="G555" s="18">
        <f t="shared" si="241"/>
        <v>2789526</v>
      </c>
      <c r="H555" s="11"/>
      <c r="I555" s="12"/>
    </row>
    <row r="556" spans="1:9" ht="35.25" customHeight="1" outlineLevel="6" x14ac:dyDescent="0.25">
      <c r="A556" s="22" t="s">
        <v>18</v>
      </c>
      <c r="B556" s="23" t="s">
        <v>306</v>
      </c>
      <c r="C556" s="23" t="s">
        <v>316</v>
      </c>
      <c r="D556" s="38" t="s">
        <v>19</v>
      </c>
      <c r="E556" s="18">
        <f>E557</f>
        <v>36000</v>
      </c>
      <c r="F556" s="18">
        <f t="shared" ref="F556:G556" si="242">F557</f>
        <v>36001</v>
      </c>
      <c r="G556" s="18">
        <f t="shared" si="242"/>
        <v>36002</v>
      </c>
      <c r="H556" s="11"/>
      <c r="I556" s="12"/>
    </row>
    <row r="557" spans="1:9" ht="36" customHeight="1" outlineLevel="7" x14ac:dyDescent="0.25">
      <c r="A557" s="22" t="s">
        <v>20</v>
      </c>
      <c r="B557" s="23" t="s">
        <v>306</v>
      </c>
      <c r="C557" s="23" t="s">
        <v>316</v>
      </c>
      <c r="D557" s="38" t="s">
        <v>21</v>
      </c>
      <c r="E557" s="18">
        <v>36000</v>
      </c>
      <c r="F557" s="19">
        <v>36001</v>
      </c>
      <c r="G557" s="19">
        <v>36002</v>
      </c>
      <c r="H557" s="11"/>
      <c r="I557" s="12"/>
    </row>
    <row r="558" spans="1:9" ht="37.9" customHeight="1" outlineLevel="6" x14ac:dyDescent="0.25">
      <c r="A558" s="22" t="s">
        <v>24</v>
      </c>
      <c r="B558" s="23" t="s">
        <v>306</v>
      </c>
      <c r="C558" s="23" t="s">
        <v>316</v>
      </c>
      <c r="D558" s="38" t="s">
        <v>25</v>
      </c>
      <c r="E558" s="18">
        <f>E559</f>
        <v>2753526</v>
      </c>
      <c r="F558" s="18">
        <f t="shared" ref="F558:G558" si="243">F559</f>
        <v>2753525</v>
      </c>
      <c r="G558" s="18">
        <f t="shared" si="243"/>
        <v>2753524</v>
      </c>
      <c r="H558" s="11"/>
      <c r="I558" s="12"/>
    </row>
    <row r="559" spans="1:9" ht="31.9" customHeight="1" outlineLevel="7" x14ac:dyDescent="0.25">
      <c r="A559" s="22" t="s">
        <v>365</v>
      </c>
      <c r="B559" s="23" t="s">
        <v>306</v>
      </c>
      <c r="C559" s="23" t="s">
        <v>316</v>
      </c>
      <c r="D559" s="38" t="s">
        <v>312</v>
      </c>
      <c r="E559" s="18">
        <v>2753526</v>
      </c>
      <c r="F559" s="19">
        <v>2753525</v>
      </c>
      <c r="G559" s="19">
        <v>2753524</v>
      </c>
      <c r="H559" s="11"/>
      <c r="I559" s="12"/>
    </row>
    <row r="560" spans="1:9" ht="77.45" customHeight="1" outlineLevel="5" x14ac:dyDescent="0.25">
      <c r="A560" s="22" t="s">
        <v>411</v>
      </c>
      <c r="B560" s="23" t="s">
        <v>306</v>
      </c>
      <c r="C560" s="23" t="s">
        <v>317</v>
      </c>
      <c r="D560" s="38" t="s">
        <v>1</v>
      </c>
      <c r="E560" s="18">
        <f>E561+E563</f>
        <v>3773488.02</v>
      </c>
      <c r="F560" s="18">
        <f t="shared" ref="F560:G560" si="244">F561+F563</f>
        <v>7146052.0199999996</v>
      </c>
      <c r="G560" s="18">
        <f t="shared" si="244"/>
        <v>7146052.0199999996</v>
      </c>
      <c r="H560" s="11"/>
      <c r="I560" s="12"/>
    </row>
    <row r="561" spans="1:9" ht="33.75" customHeight="1" outlineLevel="6" x14ac:dyDescent="0.25">
      <c r="A561" s="22" t="s">
        <v>18</v>
      </c>
      <c r="B561" s="23" t="s">
        <v>306</v>
      </c>
      <c r="C561" s="23" t="s">
        <v>317</v>
      </c>
      <c r="D561" s="38" t="s">
        <v>19</v>
      </c>
      <c r="E561" s="18">
        <f>E562</f>
        <v>530638.02</v>
      </c>
      <c r="F561" s="18">
        <f t="shared" ref="F561:G561" si="245">F562</f>
        <v>0</v>
      </c>
      <c r="G561" s="18">
        <f t="shared" si="245"/>
        <v>0</v>
      </c>
      <c r="H561" s="11"/>
      <c r="I561" s="12"/>
    </row>
    <row r="562" spans="1:9" ht="35.25" customHeight="1" outlineLevel="7" x14ac:dyDescent="0.25">
      <c r="A562" s="22" t="s">
        <v>20</v>
      </c>
      <c r="B562" s="23" t="s">
        <v>306</v>
      </c>
      <c r="C562" s="23" t="s">
        <v>317</v>
      </c>
      <c r="D562" s="38" t="s">
        <v>21</v>
      </c>
      <c r="E562" s="18">
        <v>530638.02</v>
      </c>
      <c r="F562" s="19">
        <v>0</v>
      </c>
      <c r="G562" s="19">
        <v>0</v>
      </c>
      <c r="H562" s="11"/>
      <c r="I562" s="12"/>
    </row>
    <row r="563" spans="1:9" ht="32.25" customHeight="1" outlineLevel="6" x14ac:dyDescent="0.25">
      <c r="A563" s="22" t="s">
        <v>71</v>
      </c>
      <c r="B563" s="23" t="s">
        <v>306</v>
      </c>
      <c r="C563" s="23" t="s">
        <v>317</v>
      </c>
      <c r="D563" s="38" t="s">
        <v>72</v>
      </c>
      <c r="E563" s="18">
        <f>E564</f>
        <v>3242850</v>
      </c>
      <c r="F563" s="18">
        <f t="shared" ref="F563:G563" si="246">F564</f>
        <v>7146052.0199999996</v>
      </c>
      <c r="G563" s="18">
        <f t="shared" si="246"/>
        <v>7146052.0199999996</v>
      </c>
      <c r="H563" s="11"/>
      <c r="I563" s="12"/>
    </row>
    <row r="564" spans="1:9" ht="18.75" customHeight="1" outlineLevel="7" x14ac:dyDescent="0.25">
      <c r="A564" s="22" t="s">
        <v>73</v>
      </c>
      <c r="B564" s="23" t="s">
        <v>306</v>
      </c>
      <c r="C564" s="23" t="s">
        <v>317</v>
      </c>
      <c r="D564" s="38" t="s">
        <v>74</v>
      </c>
      <c r="E564" s="18">
        <v>3242850</v>
      </c>
      <c r="F564" s="19">
        <v>7146052.0199999996</v>
      </c>
      <c r="G564" s="19">
        <v>7146052.0199999996</v>
      </c>
      <c r="H564" s="11"/>
      <c r="I564" s="12"/>
    </row>
    <row r="565" spans="1:9" ht="51.75" customHeight="1" outlineLevel="7" x14ac:dyDescent="0.25">
      <c r="A565" s="22" t="s">
        <v>412</v>
      </c>
      <c r="B565" s="23" t="s">
        <v>306</v>
      </c>
      <c r="C565" s="23" t="s">
        <v>413</v>
      </c>
      <c r="D565" s="38" t="s">
        <v>1</v>
      </c>
      <c r="E565" s="18">
        <f>E566</f>
        <v>9728742.6300000008</v>
      </c>
      <c r="F565" s="18">
        <f t="shared" ref="F565:G565" si="247">F566</f>
        <v>9728742.6300000008</v>
      </c>
      <c r="G565" s="18">
        <f t="shared" si="247"/>
        <v>9728742.6300000008</v>
      </c>
      <c r="H565" s="11"/>
      <c r="I565" s="12"/>
    </row>
    <row r="566" spans="1:9" ht="18.75" customHeight="1" outlineLevel="7" x14ac:dyDescent="0.25">
      <c r="A566" s="22" t="s">
        <v>71</v>
      </c>
      <c r="B566" s="23" t="s">
        <v>306</v>
      </c>
      <c r="C566" s="23" t="s">
        <v>413</v>
      </c>
      <c r="D566" s="38" t="s">
        <v>72</v>
      </c>
      <c r="E566" s="18">
        <f>E567</f>
        <v>9728742.6300000008</v>
      </c>
      <c r="F566" s="18">
        <f t="shared" ref="F566:G566" si="248">F567</f>
        <v>9728742.6300000008</v>
      </c>
      <c r="G566" s="18">
        <f t="shared" si="248"/>
        <v>9728742.6300000008</v>
      </c>
      <c r="H566" s="11"/>
      <c r="I566" s="12"/>
    </row>
    <row r="567" spans="1:9" ht="18.75" customHeight="1" outlineLevel="7" x14ac:dyDescent="0.25">
      <c r="A567" s="22" t="s">
        <v>73</v>
      </c>
      <c r="B567" s="23" t="s">
        <v>306</v>
      </c>
      <c r="C567" s="23" t="s">
        <v>413</v>
      </c>
      <c r="D567" s="38" t="s">
        <v>74</v>
      </c>
      <c r="E567" s="18">
        <v>9728742.6300000008</v>
      </c>
      <c r="F567" s="19">
        <v>9728742.6300000008</v>
      </c>
      <c r="G567" s="19">
        <v>9728742.6300000008</v>
      </c>
      <c r="H567" s="11"/>
      <c r="I567" s="12"/>
    </row>
    <row r="568" spans="1:9" ht="19.5" customHeight="1" outlineLevel="1" x14ac:dyDescent="0.25">
      <c r="A568" s="22" t="s">
        <v>318</v>
      </c>
      <c r="B568" s="23" t="s">
        <v>319</v>
      </c>
      <c r="C568" s="23" t="s">
        <v>0</v>
      </c>
      <c r="D568" s="38" t="s">
        <v>1</v>
      </c>
      <c r="E568" s="18">
        <f>E569</f>
        <v>2119230.92</v>
      </c>
      <c r="F568" s="18">
        <f t="shared" ref="F568:G568" si="249">F569</f>
        <v>0</v>
      </c>
      <c r="G568" s="18">
        <f t="shared" si="249"/>
        <v>0</v>
      </c>
      <c r="H568" s="11"/>
      <c r="I568" s="12"/>
    </row>
    <row r="569" spans="1:9" ht="15.75" outlineLevel="2" x14ac:dyDescent="0.25">
      <c r="A569" s="22" t="s">
        <v>320</v>
      </c>
      <c r="B569" s="23" t="s">
        <v>321</v>
      </c>
      <c r="C569" s="23" t="s">
        <v>0</v>
      </c>
      <c r="D569" s="38" t="s">
        <v>1</v>
      </c>
      <c r="E569" s="18">
        <f>E570</f>
        <v>2119230.92</v>
      </c>
      <c r="F569" s="18">
        <f t="shared" ref="F569:G569" si="250">F570</f>
        <v>0</v>
      </c>
      <c r="G569" s="18">
        <f t="shared" si="250"/>
        <v>0</v>
      </c>
      <c r="H569" s="11"/>
      <c r="I569" s="12"/>
    </row>
    <row r="570" spans="1:9" ht="49.9" customHeight="1" outlineLevel="3" x14ac:dyDescent="0.25">
      <c r="A570" s="22" t="s">
        <v>450</v>
      </c>
      <c r="B570" s="23" t="s">
        <v>321</v>
      </c>
      <c r="C570" s="23" t="s">
        <v>322</v>
      </c>
      <c r="D570" s="38" t="s">
        <v>1</v>
      </c>
      <c r="E570" s="18">
        <f>E571+E579</f>
        <v>2119230.92</v>
      </c>
      <c r="F570" s="18">
        <f>F571+F579</f>
        <v>0</v>
      </c>
      <c r="G570" s="18">
        <f>G571+G579</f>
        <v>0</v>
      </c>
      <c r="H570" s="11"/>
      <c r="I570" s="12"/>
    </row>
    <row r="571" spans="1:9" ht="49.5" customHeight="1" outlineLevel="4" x14ac:dyDescent="0.25">
      <c r="A571" s="22" t="s">
        <v>323</v>
      </c>
      <c r="B571" s="23" t="s">
        <v>321</v>
      </c>
      <c r="C571" s="23" t="s">
        <v>324</v>
      </c>
      <c r="D571" s="38" t="s">
        <v>1</v>
      </c>
      <c r="E571" s="18">
        <f>E572</f>
        <v>700000</v>
      </c>
      <c r="F571" s="18">
        <f t="shared" ref="F571:G571" si="251">F572</f>
        <v>0</v>
      </c>
      <c r="G571" s="18">
        <f t="shared" si="251"/>
        <v>0</v>
      </c>
      <c r="H571" s="11"/>
      <c r="I571" s="12"/>
    </row>
    <row r="572" spans="1:9" ht="76.900000000000006" customHeight="1" outlineLevel="5" x14ac:dyDescent="0.25">
      <c r="A572" s="22" t="s">
        <v>325</v>
      </c>
      <c r="B572" s="23" t="s">
        <v>321</v>
      </c>
      <c r="C572" s="23" t="s">
        <v>326</v>
      </c>
      <c r="D572" s="38" t="s">
        <v>1</v>
      </c>
      <c r="E572" s="18">
        <f>E573+E575+E577</f>
        <v>700000</v>
      </c>
      <c r="F572" s="18">
        <f t="shared" ref="F572:G572" si="252">F573+F575+F577</f>
        <v>0</v>
      </c>
      <c r="G572" s="18">
        <f t="shared" si="252"/>
        <v>0</v>
      </c>
      <c r="H572" s="11"/>
      <c r="I572" s="12"/>
    </row>
    <row r="573" spans="1:9" ht="64.5" customHeight="1" outlineLevel="6" x14ac:dyDescent="0.25">
      <c r="A573" s="22" t="s">
        <v>12</v>
      </c>
      <c r="B573" s="23" t="s">
        <v>321</v>
      </c>
      <c r="C573" s="23" t="s">
        <v>326</v>
      </c>
      <c r="D573" s="38" t="s">
        <v>13</v>
      </c>
      <c r="E573" s="18">
        <f>E574</f>
        <v>300000</v>
      </c>
      <c r="F573" s="18">
        <f t="shared" ref="F573:G573" si="253">F574</f>
        <v>0</v>
      </c>
      <c r="G573" s="18">
        <f t="shared" si="253"/>
        <v>0</v>
      </c>
      <c r="H573" s="11"/>
      <c r="I573" s="12"/>
    </row>
    <row r="574" spans="1:9" ht="39" customHeight="1" outlineLevel="7" x14ac:dyDescent="0.25">
      <c r="A574" s="22" t="s">
        <v>77</v>
      </c>
      <c r="B574" s="23" t="s">
        <v>321</v>
      </c>
      <c r="C574" s="23" t="s">
        <v>326</v>
      </c>
      <c r="D574" s="38" t="s">
        <v>78</v>
      </c>
      <c r="E574" s="18">
        <v>300000</v>
      </c>
      <c r="F574" s="19"/>
      <c r="G574" s="19"/>
      <c r="H574" s="11"/>
      <c r="I574" s="12"/>
    </row>
    <row r="575" spans="1:9" ht="33" customHeight="1" outlineLevel="6" x14ac:dyDescent="0.25">
      <c r="A575" s="22" t="s">
        <v>18</v>
      </c>
      <c r="B575" s="23" t="s">
        <v>321</v>
      </c>
      <c r="C575" s="23" t="s">
        <v>326</v>
      </c>
      <c r="D575" s="38" t="s">
        <v>19</v>
      </c>
      <c r="E575" s="18">
        <f>E576</f>
        <v>140000</v>
      </c>
      <c r="F575" s="18">
        <f t="shared" ref="F575:G575" si="254">F576</f>
        <v>0</v>
      </c>
      <c r="G575" s="18">
        <f t="shared" si="254"/>
        <v>0</v>
      </c>
      <c r="H575" s="11"/>
      <c r="I575" s="12"/>
    </row>
    <row r="576" spans="1:9" ht="31.5" customHeight="1" outlineLevel="7" x14ac:dyDescent="0.25">
      <c r="A576" s="22" t="s">
        <v>20</v>
      </c>
      <c r="B576" s="23" t="s">
        <v>321</v>
      </c>
      <c r="C576" s="23" t="s">
        <v>326</v>
      </c>
      <c r="D576" s="38" t="s">
        <v>21</v>
      </c>
      <c r="E576" s="18">
        <v>140000</v>
      </c>
      <c r="F576" s="19"/>
      <c r="G576" s="19"/>
      <c r="H576" s="11"/>
      <c r="I576" s="12"/>
    </row>
    <row r="577" spans="1:9" ht="18.75" customHeight="1" outlineLevel="6" x14ac:dyDescent="0.25">
      <c r="A577" s="22" t="s">
        <v>24</v>
      </c>
      <c r="B577" s="23" t="s">
        <v>321</v>
      </c>
      <c r="C577" s="23" t="s">
        <v>326</v>
      </c>
      <c r="D577" s="38" t="s">
        <v>25</v>
      </c>
      <c r="E577" s="18">
        <f>E578</f>
        <v>260000</v>
      </c>
      <c r="F577" s="18">
        <f t="shared" ref="F577:G577" si="255">F578</f>
        <v>0</v>
      </c>
      <c r="G577" s="18">
        <f t="shared" si="255"/>
        <v>0</v>
      </c>
      <c r="H577" s="11"/>
      <c r="I577" s="12"/>
    </row>
    <row r="578" spans="1:9" ht="19.5" customHeight="1" outlineLevel="7" x14ac:dyDescent="0.25">
      <c r="A578" s="22" t="s">
        <v>303</v>
      </c>
      <c r="B578" s="23" t="s">
        <v>321</v>
      </c>
      <c r="C578" s="23" t="s">
        <v>326</v>
      </c>
      <c r="D578" s="38" t="s">
        <v>304</v>
      </c>
      <c r="E578" s="18">
        <v>260000</v>
      </c>
      <c r="F578" s="19"/>
      <c r="G578" s="19"/>
      <c r="H578" s="11"/>
      <c r="I578" s="12"/>
    </row>
    <row r="579" spans="1:9" ht="47.25" customHeight="1" outlineLevel="4" x14ac:dyDescent="0.25">
      <c r="A579" s="22" t="s">
        <v>327</v>
      </c>
      <c r="B579" s="23" t="s">
        <v>321</v>
      </c>
      <c r="C579" s="23" t="s">
        <v>328</v>
      </c>
      <c r="D579" s="38" t="s">
        <v>1</v>
      </c>
      <c r="E579" s="18">
        <f>E580+E583</f>
        <v>1419230.92</v>
      </c>
      <c r="F579" s="18">
        <f t="shared" ref="F579:G579" si="256">F580+F583</f>
        <v>0</v>
      </c>
      <c r="G579" s="18">
        <f t="shared" si="256"/>
        <v>0</v>
      </c>
      <c r="H579" s="11"/>
      <c r="I579" s="12"/>
    </row>
    <row r="580" spans="1:9" ht="64.900000000000006" customHeight="1" outlineLevel="5" x14ac:dyDescent="0.25">
      <c r="A580" s="22" t="s">
        <v>364</v>
      </c>
      <c r="B580" s="23" t="s">
        <v>321</v>
      </c>
      <c r="C580" s="23" t="s">
        <v>329</v>
      </c>
      <c r="D580" s="38" t="s">
        <v>1</v>
      </c>
      <c r="E580" s="18">
        <f>E581</f>
        <v>694230.93</v>
      </c>
      <c r="F580" s="18">
        <f t="shared" ref="F580:G580" si="257">F581</f>
        <v>0</v>
      </c>
      <c r="G580" s="18">
        <f t="shared" si="257"/>
        <v>0</v>
      </c>
      <c r="H580" s="11"/>
      <c r="I580" s="12"/>
    </row>
    <row r="581" spans="1:9" ht="36" customHeight="1" outlineLevel="6" x14ac:dyDescent="0.25">
      <c r="A581" s="22" t="s">
        <v>18</v>
      </c>
      <c r="B581" s="23" t="s">
        <v>321</v>
      </c>
      <c r="C581" s="23" t="s">
        <v>329</v>
      </c>
      <c r="D581" s="38" t="s">
        <v>19</v>
      </c>
      <c r="E581" s="18">
        <f>E582</f>
        <v>694230.93</v>
      </c>
      <c r="F581" s="18">
        <f t="shared" ref="F581:G581" si="258">F582</f>
        <v>0</v>
      </c>
      <c r="G581" s="18">
        <f t="shared" si="258"/>
        <v>0</v>
      </c>
      <c r="H581" s="11"/>
      <c r="I581" s="12"/>
    </row>
    <row r="582" spans="1:9" ht="39.6" customHeight="1" outlineLevel="7" x14ac:dyDescent="0.25">
      <c r="A582" s="22" t="s">
        <v>20</v>
      </c>
      <c r="B582" s="23" t="s">
        <v>321</v>
      </c>
      <c r="C582" s="23" t="s">
        <v>329</v>
      </c>
      <c r="D582" s="38" t="s">
        <v>21</v>
      </c>
      <c r="E582" s="18">
        <v>694230.93</v>
      </c>
      <c r="F582" s="19"/>
      <c r="G582" s="19"/>
      <c r="H582" s="11"/>
      <c r="I582" s="12"/>
    </row>
    <row r="583" spans="1:9" ht="63.75" customHeight="1" outlineLevel="7" x14ac:dyDescent="0.25">
      <c r="A583" s="22" t="s">
        <v>390</v>
      </c>
      <c r="B583" s="23" t="s">
        <v>321</v>
      </c>
      <c r="C583" s="23" t="s">
        <v>389</v>
      </c>
      <c r="D583" s="38" t="s">
        <v>1</v>
      </c>
      <c r="E583" s="18">
        <f>E584</f>
        <v>724999.99</v>
      </c>
      <c r="F583" s="18">
        <f t="shared" ref="F583:G584" si="259">F584</f>
        <v>0</v>
      </c>
      <c r="G583" s="18">
        <f t="shared" si="259"/>
        <v>0</v>
      </c>
      <c r="H583" s="11"/>
      <c r="I583" s="12"/>
    </row>
    <row r="584" spans="1:9" ht="32.25" customHeight="1" outlineLevel="7" x14ac:dyDescent="0.25">
      <c r="A584" s="22" t="s">
        <v>18</v>
      </c>
      <c r="B584" s="23" t="s">
        <v>321</v>
      </c>
      <c r="C584" s="23" t="s">
        <v>389</v>
      </c>
      <c r="D584" s="38" t="s">
        <v>19</v>
      </c>
      <c r="E584" s="18">
        <f>E585</f>
        <v>724999.99</v>
      </c>
      <c r="F584" s="18">
        <f t="shared" si="259"/>
        <v>0</v>
      </c>
      <c r="G584" s="18">
        <f t="shared" si="259"/>
        <v>0</v>
      </c>
      <c r="H584" s="11"/>
      <c r="I584" s="12"/>
    </row>
    <row r="585" spans="1:9" ht="32.25" customHeight="1" outlineLevel="7" x14ac:dyDescent="0.25">
      <c r="A585" s="22" t="s">
        <v>20</v>
      </c>
      <c r="B585" s="23" t="s">
        <v>321</v>
      </c>
      <c r="C585" s="23" t="s">
        <v>389</v>
      </c>
      <c r="D585" s="38" t="s">
        <v>21</v>
      </c>
      <c r="E585" s="18">
        <v>724999.99</v>
      </c>
      <c r="F585" s="31"/>
      <c r="G585" s="19"/>
      <c r="H585" s="11"/>
      <c r="I585" s="12"/>
    </row>
    <row r="586" spans="1:9" ht="22.5" customHeight="1" outlineLevel="1" x14ac:dyDescent="0.25">
      <c r="A586" s="22" t="s">
        <v>330</v>
      </c>
      <c r="B586" s="23" t="s">
        <v>331</v>
      </c>
      <c r="C586" s="23" t="s">
        <v>0</v>
      </c>
      <c r="D586" s="38" t="s">
        <v>1</v>
      </c>
      <c r="E586" s="18">
        <f t="shared" ref="E586:G591" si="260">E587</f>
        <v>2000000</v>
      </c>
      <c r="F586" s="18">
        <f t="shared" si="260"/>
        <v>2000000</v>
      </c>
      <c r="G586" s="18">
        <f t="shared" si="260"/>
        <v>2000000</v>
      </c>
      <c r="H586" s="11"/>
      <c r="I586" s="12"/>
    </row>
    <row r="587" spans="1:9" ht="19.5" customHeight="1" outlineLevel="2" x14ac:dyDescent="0.25">
      <c r="A587" s="22" t="s">
        <v>332</v>
      </c>
      <c r="B587" s="23" t="s">
        <v>333</v>
      </c>
      <c r="C587" s="23" t="s">
        <v>0</v>
      </c>
      <c r="D587" s="38" t="s">
        <v>1</v>
      </c>
      <c r="E587" s="18">
        <f t="shared" si="260"/>
        <v>2000000</v>
      </c>
      <c r="F587" s="18">
        <f t="shared" si="260"/>
        <v>2000000</v>
      </c>
      <c r="G587" s="18">
        <f t="shared" si="260"/>
        <v>2000000</v>
      </c>
      <c r="H587" s="11"/>
      <c r="I587" s="12"/>
    </row>
    <row r="588" spans="1:9" ht="21" customHeight="1" outlineLevel="3" x14ac:dyDescent="0.25">
      <c r="A588" s="22" t="s">
        <v>6</v>
      </c>
      <c r="B588" s="23" t="s">
        <v>333</v>
      </c>
      <c r="C588" s="23" t="s">
        <v>7</v>
      </c>
      <c r="D588" s="38" t="s">
        <v>1</v>
      </c>
      <c r="E588" s="18">
        <f t="shared" si="260"/>
        <v>2000000</v>
      </c>
      <c r="F588" s="18">
        <f t="shared" si="260"/>
        <v>2000000</v>
      </c>
      <c r="G588" s="18">
        <f t="shared" si="260"/>
        <v>2000000</v>
      </c>
      <c r="H588" s="11"/>
      <c r="I588" s="12"/>
    </row>
    <row r="589" spans="1:9" ht="31.5" customHeight="1" outlineLevel="4" x14ac:dyDescent="0.25">
      <c r="A589" s="22" t="s">
        <v>8</v>
      </c>
      <c r="B589" s="23" t="s">
        <v>333</v>
      </c>
      <c r="C589" s="23" t="s">
        <v>9</v>
      </c>
      <c r="D589" s="38" t="s">
        <v>1</v>
      </c>
      <c r="E589" s="18">
        <f t="shared" si="260"/>
        <v>2000000</v>
      </c>
      <c r="F589" s="18">
        <f t="shared" si="260"/>
        <v>2000000</v>
      </c>
      <c r="G589" s="18">
        <f t="shared" si="260"/>
        <v>2000000</v>
      </c>
      <c r="H589" s="11"/>
      <c r="I589" s="12"/>
    </row>
    <row r="590" spans="1:9" ht="45" customHeight="1" outlineLevel="5" x14ac:dyDescent="0.25">
      <c r="A590" s="22" t="s">
        <v>334</v>
      </c>
      <c r="B590" s="23" t="s">
        <v>333</v>
      </c>
      <c r="C590" s="23" t="s">
        <v>335</v>
      </c>
      <c r="D590" s="38" t="s">
        <v>1</v>
      </c>
      <c r="E590" s="18">
        <f t="shared" si="260"/>
        <v>2000000</v>
      </c>
      <c r="F590" s="18">
        <f t="shared" si="260"/>
        <v>2000000</v>
      </c>
      <c r="G590" s="18">
        <f t="shared" si="260"/>
        <v>2000000</v>
      </c>
      <c r="H590" s="11"/>
      <c r="I590" s="12"/>
    </row>
    <row r="591" spans="1:9" ht="36" customHeight="1" outlineLevel="6" x14ac:dyDescent="0.25">
      <c r="A591" s="22" t="s">
        <v>18</v>
      </c>
      <c r="B591" s="23" t="s">
        <v>333</v>
      </c>
      <c r="C591" s="23" t="s">
        <v>335</v>
      </c>
      <c r="D591" s="38" t="s">
        <v>19</v>
      </c>
      <c r="E591" s="18">
        <f t="shared" si="260"/>
        <v>2000000</v>
      </c>
      <c r="F591" s="18">
        <f t="shared" si="260"/>
        <v>2000000</v>
      </c>
      <c r="G591" s="18">
        <f t="shared" si="260"/>
        <v>2000000</v>
      </c>
      <c r="H591" s="11"/>
      <c r="I591" s="12"/>
    </row>
    <row r="592" spans="1:9" ht="33" customHeight="1" outlineLevel="7" x14ac:dyDescent="0.25">
      <c r="A592" s="22" t="s">
        <v>20</v>
      </c>
      <c r="B592" s="23" t="s">
        <v>333</v>
      </c>
      <c r="C592" s="23" t="s">
        <v>335</v>
      </c>
      <c r="D592" s="38" t="s">
        <v>21</v>
      </c>
      <c r="E592" s="18">
        <v>2000000</v>
      </c>
      <c r="F592" s="19">
        <v>2000000</v>
      </c>
      <c r="G592" s="19">
        <v>2000000</v>
      </c>
      <c r="H592" s="11"/>
      <c r="I592" s="12"/>
    </row>
    <row r="593" spans="1:9" ht="31.5" outlineLevel="1" x14ac:dyDescent="0.25">
      <c r="A593" s="22" t="s">
        <v>336</v>
      </c>
      <c r="B593" s="23" t="s">
        <v>337</v>
      </c>
      <c r="C593" s="23" t="s">
        <v>0</v>
      </c>
      <c r="D593" s="38" t="s">
        <v>1</v>
      </c>
      <c r="E593" s="18">
        <f t="shared" ref="E593:G598" si="261">E594</f>
        <v>25000</v>
      </c>
      <c r="F593" s="18">
        <f t="shared" si="261"/>
        <v>25000</v>
      </c>
      <c r="G593" s="18">
        <f t="shared" si="261"/>
        <v>25000</v>
      </c>
      <c r="H593" s="11"/>
      <c r="I593" s="12"/>
    </row>
    <row r="594" spans="1:9" ht="31.5" outlineLevel="2" x14ac:dyDescent="0.25">
      <c r="A594" s="22" t="s">
        <v>338</v>
      </c>
      <c r="B594" s="23" t="s">
        <v>339</v>
      </c>
      <c r="C594" s="23" t="s">
        <v>0</v>
      </c>
      <c r="D594" s="38" t="s">
        <v>1</v>
      </c>
      <c r="E594" s="18">
        <f t="shared" si="261"/>
        <v>25000</v>
      </c>
      <c r="F594" s="18">
        <f t="shared" si="261"/>
        <v>25000</v>
      </c>
      <c r="G594" s="18">
        <f t="shared" si="261"/>
        <v>25000</v>
      </c>
      <c r="H594" s="11"/>
      <c r="I594" s="12"/>
    </row>
    <row r="595" spans="1:9" ht="27.6" customHeight="1" outlineLevel="3" x14ac:dyDescent="0.25">
      <c r="A595" s="22" t="s">
        <v>6</v>
      </c>
      <c r="B595" s="23" t="s">
        <v>339</v>
      </c>
      <c r="C595" s="23" t="s">
        <v>7</v>
      </c>
      <c r="D595" s="38" t="s">
        <v>1</v>
      </c>
      <c r="E595" s="18">
        <f t="shared" si="261"/>
        <v>25000</v>
      </c>
      <c r="F595" s="18">
        <f t="shared" si="261"/>
        <v>25000</v>
      </c>
      <c r="G595" s="18">
        <f t="shared" si="261"/>
        <v>25000</v>
      </c>
      <c r="H595" s="11"/>
      <c r="I595" s="12"/>
    </row>
    <row r="596" spans="1:9" ht="31.5" outlineLevel="4" x14ac:dyDescent="0.25">
      <c r="A596" s="22" t="s">
        <v>8</v>
      </c>
      <c r="B596" s="23" t="s">
        <v>339</v>
      </c>
      <c r="C596" s="23" t="s">
        <v>9</v>
      </c>
      <c r="D596" s="38" t="s">
        <v>1</v>
      </c>
      <c r="E596" s="18">
        <f t="shared" si="261"/>
        <v>25000</v>
      </c>
      <c r="F596" s="18">
        <f t="shared" si="261"/>
        <v>25000</v>
      </c>
      <c r="G596" s="18">
        <f t="shared" si="261"/>
        <v>25000</v>
      </c>
      <c r="H596" s="11"/>
      <c r="I596" s="12"/>
    </row>
    <row r="597" spans="1:9" ht="35.450000000000003" customHeight="1" outlineLevel="5" x14ac:dyDescent="0.25">
      <c r="A597" s="22" t="s">
        <v>340</v>
      </c>
      <c r="B597" s="23" t="s">
        <v>339</v>
      </c>
      <c r="C597" s="23" t="s">
        <v>341</v>
      </c>
      <c r="D597" s="38" t="s">
        <v>1</v>
      </c>
      <c r="E597" s="18">
        <f t="shared" si="261"/>
        <v>25000</v>
      </c>
      <c r="F597" s="18">
        <f t="shared" si="261"/>
        <v>25000</v>
      </c>
      <c r="G597" s="18">
        <f t="shared" si="261"/>
        <v>25000</v>
      </c>
      <c r="H597" s="11"/>
      <c r="I597" s="12"/>
    </row>
    <row r="598" spans="1:9" ht="30" customHeight="1" outlineLevel="6" x14ac:dyDescent="0.25">
      <c r="A598" s="22" t="s">
        <v>363</v>
      </c>
      <c r="B598" s="23" t="s">
        <v>339</v>
      </c>
      <c r="C598" s="23" t="s">
        <v>341</v>
      </c>
      <c r="D598" s="38" t="s">
        <v>342</v>
      </c>
      <c r="E598" s="18">
        <f t="shared" si="261"/>
        <v>25000</v>
      </c>
      <c r="F598" s="18">
        <f t="shared" si="261"/>
        <v>25000</v>
      </c>
      <c r="G598" s="18">
        <f t="shared" si="261"/>
        <v>25000</v>
      </c>
      <c r="H598" s="11"/>
      <c r="I598" s="12"/>
    </row>
    <row r="599" spans="1:9" ht="18.75" customHeight="1" outlineLevel="7" x14ac:dyDescent="0.25">
      <c r="A599" s="22" t="s">
        <v>343</v>
      </c>
      <c r="B599" s="23" t="s">
        <v>339</v>
      </c>
      <c r="C599" s="23" t="s">
        <v>341</v>
      </c>
      <c r="D599" s="38" t="s">
        <v>344</v>
      </c>
      <c r="E599" s="18">
        <v>25000</v>
      </c>
      <c r="F599" s="19">
        <v>25000</v>
      </c>
      <c r="G599" s="19">
        <v>25000</v>
      </c>
      <c r="H599" s="11"/>
      <c r="I599" s="12"/>
    </row>
    <row r="600" spans="1:9" ht="18.75" customHeight="1" x14ac:dyDescent="0.25">
      <c r="A600" s="43" t="s">
        <v>351</v>
      </c>
      <c r="B600" s="44"/>
      <c r="C600" s="44"/>
      <c r="D600" s="45"/>
      <c r="E600" s="20">
        <f>E15+E144+E153+E160+E246+E356+E484+E532+E568+E586+E593</f>
        <v>769340650.77999985</v>
      </c>
      <c r="F600" s="20">
        <f t="shared" ref="F600:G600" si="262">F15+F144+F153+F160+F246+F356+F484+F532+F568+F586+F593</f>
        <v>705092691.93999994</v>
      </c>
      <c r="G600" s="20">
        <f t="shared" si="262"/>
        <v>602864136.00999999</v>
      </c>
      <c r="H600" s="11"/>
      <c r="I600" s="12"/>
    </row>
    <row r="601" spans="1:9" ht="25.9" customHeight="1" x14ac:dyDescent="0.25">
      <c r="A601" s="32"/>
      <c r="B601" s="32"/>
      <c r="C601" s="32"/>
      <c r="D601" s="32"/>
      <c r="E601" s="33"/>
      <c r="F601" s="34"/>
      <c r="G601" s="34"/>
      <c r="H601" s="2"/>
    </row>
    <row r="602" spans="1:9" ht="15.2" customHeight="1" x14ac:dyDescent="0.25">
      <c r="A602" s="35"/>
      <c r="B602" s="39"/>
      <c r="C602" s="39"/>
      <c r="D602" s="39"/>
      <c r="E602" s="40"/>
      <c r="F602" s="40"/>
      <c r="G602" s="40"/>
      <c r="H602" s="2"/>
    </row>
    <row r="603" spans="1:9" x14ac:dyDescent="0.25">
      <c r="E603" s="13"/>
      <c r="F603" s="13"/>
      <c r="G603" s="13"/>
    </row>
    <row r="604" spans="1:9" x14ac:dyDescent="0.25">
      <c r="F604" s="17"/>
      <c r="G604" s="17"/>
    </row>
  </sheetData>
  <mergeCells count="14">
    <mergeCell ref="A600:D600"/>
    <mergeCell ref="A9:G10"/>
    <mergeCell ref="A5:D5"/>
    <mergeCell ref="F1:G1"/>
    <mergeCell ref="F2:G2"/>
    <mergeCell ref="F3:G3"/>
    <mergeCell ref="E4:G4"/>
    <mergeCell ref="F5:G5"/>
    <mergeCell ref="F6:G6"/>
    <mergeCell ref="A12:A13"/>
    <mergeCell ref="B12:B13"/>
    <mergeCell ref="C12:C13"/>
    <mergeCell ref="D12:D13"/>
    <mergeCell ref="E12:G12"/>
  </mergeCells>
  <pageMargins left="0.51181102362204722" right="0.19685039370078741" top="0.24" bottom="0.19685039370078741" header="0.19685039370078741" footer="0.19685039370078741"/>
  <pageSetup paperSize="9" scale="8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d=&quot;http://www.w3.org/2001/XMLSchema&quot; xmlns:xsi=&quot;http://www.w3.org/2001/XMLSchema-instance&quot;&gt;&#10;  &lt;DateInfo&gt;&#10;    &lt;string&gt;01.01.2021&lt;/string&gt;&#10;    &lt;string&gt;13.09.2021&lt;/string&gt;&#10;  &lt;/DateInfo&gt;&#10;  &lt;Code&gt;SQUERY_ROSP_EXP&lt;/Code&gt;&#10;  &lt;ObjectCode&gt;SQUERY_ROSP_EXP&lt;/ObjectCode&gt;&#10;  &lt;DocName&gt;Бюджетная роспись (расходы)&lt;/DocName&gt;&#10;  &lt;VariantName&gt;Вариант (Роспись ут.бюд.)&lt;/VariantName&gt;&#10;  &lt;VariantLink&gt;56871283&lt;/VariantLink&gt;&#10;  &lt;SvodReportLink xsi:nil=&quot;true&quot; /&gt;&#10;  &lt;ReportLink&gt;126921&lt;/ReportLink&gt;&#10;  &lt;Note&gt;01.01.2021 - 13.09.2021&#10;&lt;/Note&gt;&#10;  &lt;SilentMode&gt;false&lt;/SilentMode&gt;&#10;&lt;/ShortPrimaryServiceReportArguments&gt;"/>
  </Parameters>
</MailMerge>
</file>

<file path=customXml/itemProps1.xml><?xml version="1.0" encoding="utf-8"?>
<ds:datastoreItem xmlns:ds="http://schemas.openxmlformats.org/officeDocument/2006/customXml" ds:itemID="{5BB211AD-7AB8-48AE-9FFF-D25F935A21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LENA\Елена</dc:creator>
  <cp:lastModifiedBy>Елена</cp:lastModifiedBy>
  <cp:lastPrinted>2021-12-26T23:29:03Z</cp:lastPrinted>
  <dcterms:created xsi:type="dcterms:W3CDTF">2021-09-13T05:13:16Z</dcterms:created>
  <dcterms:modified xsi:type="dcterms:W3CDTF">2022-01-25T00:02:00Z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Бюджетная роспись (расходы)</vt:lpwstr>
  </property>
  <property fmtid="{D5CDD505-2E9C-101B-9397-08002B2CF9AE}" pid="3" name="Версия клиента">
    <vt:lpwstr>20.2.6.11260 (.NET 4.0)</vt:lpwstr>
  </property>
  <property fmtid="{D5CDD505-2E9C-101B-9397-08002B2CF9AE}" pid="4" name="Версия базы">
    <vt:lpwstr>20.2.2923.19615314</vt:lpwstr>
  </property>
  <property fmtid="{D5CDD505-2E9C-101B-9397-08002B2CF9AE}" pid="5" name="Тип сервера">
    <vt:lpwstr>MSSQL</vt:lpwstr>
  </property>
  <property fmtid="{D5CDD505-2E9C-101B-9397-08002B2CF9AE}" pid="6" name="Сервер">
    <vt:lpwstr>192.168.1.3</vt:lpwstr>
  </property>
  <property fmtid="{D5CDD505-2E9C-101B-9397-08002B2CF9AE}" pid="7" name="База">
    <vt:lpwstr>budg_2021</vt:lpwstr>
  </property>
  <property fmtid="{D5CDD505-2E9C-101B-9397-08002B2CF9AE}" pid="8" name="Пользователь">
    <vt:lpwstr>lena</vt:lpwstr>
  </property>
  <property fmtid="{D5CDD505-2E9C-101B-9397-08002B2CF9AE}" pid="9" name="Шаблон">
    <vt:lpwstr>sqr_rosp_exp2016.xlt</vt:lpwstr>
  </property>
  <property fmtid="{D5CDD505-2E9C-101B-9397-08002B2CF9AE}" pid="10" name="Имя варианта">
    <vt:lpwstr>Вариант (Роспись ут.бюд.)</vt:lpwstr>
  </property>
  <property fmtid="{D5CDD505-2E9C-101B-9397-08002B2CF9AE}" pid="11" name="Код отчета">
    <vt:lpwstr>6BF6679556024E4D8D34300D2BB2BB</vt:lpwstr>
  </property>
  <property fmtid="{D5CDD505-2E9C-101B-9397-08002B2CF9AE}" pid="12" name="Локальная база">
    <vt:lpwstr>не используется</vt:lpwstr>
  </property>
</Properties>
</file>