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"/>
    </mc:Choice>
  </mc:AlternateContent>
  <bookViews>
    <workbookView xWindow="0" yWindow="0" windowWidth="21570" windowHeight="8145"/>
  </bookViews>
  <sheets>
    <sheet name="Лист1" sheetId="1" r:id="rId1"/>
  </sheets>
  <definedNames>
    <definedName name="_xlnm.Print_Titles" localSheetId="0">Лист1!$12:$14</definedName>
    <definedName name="_xlnm.Print_Area" localSheetId="0">Лист1!$A$1:$I$85</definedName>
  </definedNames>
  <calcPr calcId="152511" calcOnSave="0"/>
</workbook>
</file>

<file path=xl/calcChain.xml><?xml version="1.0" encoding="utf-8"?>
<calcChain xmlns="http://schemas.openxmlformats.org/spreadsheetml/2006/main">
  <c r="D33" i="1" l="1"/>
  <c r="D16" i="1"/>
  <c r="F71" i="1" l="1"/>
  <c r="D78" i="1"/>
  <c r="G16" i="1"/>
  <c r="E16" i="1"/>
  <c r="G33" i="1" l="1"/>
  <c r="F33" i="1"/>
  <c r="F16" i="1" l="1"/>
  <c r="D65" i="1" l="1"/>
  <c r="D68" i="1" l="1"/>
  <c r="D67" i="1"/>
  <c r="D25" i="1" l="1"/>
  <c r="E33" i="1" l="1"/>
  <c r="D18" i="1"/>
  <c r="D19" i="1"/>
  <c r="D20" i="1"/>
  <c r="D21" i="1"/>
  <c r="D22" i="1"/>
  <c r="D23" i="1"/>
  <c r="D24" i="1"/>
  <c r="D26" i="1"/>
  <c r="D27" i="1"/>
  <c r="D28" i="1"/>
  <c r="D29" i="1"/>
  <c r="D30" i="1"/>
  <c r="D31" i="1"/>
  <c r="D17" i="1"/>
  <c r="D66" i="1"/>
  <c r="F83" i="1" l="1"/>
  <c r="D64" i="1" l="1"/>
  <c r="D63" i="1"/>
  <c r="D80" i="1"/>
  <c r="F34" i="1" l="1"/>
  <c r="F35" i="1"/>
  <c r="G35" i="1"/>
  <c r="E35" i="1"/>
  <c r="F81" i="1" l="1"/>
  <c r="D62" i="1"/>
  <c r="D61" i="1"/>
  <c r="D60" i="1"/>
  <c r="D59" i="1"/>
  <c r="E71" i="1"/>
  <c r="G71" i="1"/>
  <c r="F85" i="1"/>
  <c r="G85" i="1"/>
  <c r="G34" i="1"/>
  <c r="E34" i="1"/>
  <c r="D34" i="1" s="1"/>
  <c r="E83" i="1" l="1"/>
  <c r="D71" i="1"/>
  <c r="G83" i="1"/>
  <c r="E85" i="1"/>
  <c r="D85" i="1" s="1"/>
  <c r="D35" i="1"/>
  <c r="G81" i="1"/>
  <c r="E81" i="1"/>
  <c r="D83" i="1" l="1"/>
  <c r="D81" i="1"/>
  <c r="D57" i="1"/>
  <c r="D49" i="1" l="1"/>
  <c r="D77" i="1"/>
  <c r="D56" i="1" l="1"/>
  <c r="D73" i="1" l="1"/>
  <c r="D74" i="1"/>
  <c r="D75" i="1"/>
  <c r="D76" i="1"/>
  <c r="D79" i="1"/>
  <c r="D72" i="1"/>
  <c r="D55" i="1"/>
  <c r="D54" i="1"/>
  <c r="D53" i="1"/>
  <c r="D52" i="1"/>
  <c r="D51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E84" i="1" l="1"/>
  <c r="G84" i="1"/>
  <c r="D84" i="1" l="1"/>
</calcChain>
</file>

<file path=xl/sharedStrings.xml><?xml version="1.0" encoding="utf-8"?>
<sst xmlns="http://schemas.openxmlformats.org/spreadsheetml/2006/main" count="225" uniqueCount="94">
  <si>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</si>
  <si>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</si>
  <si>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</si>
  <si>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</si>
  <si>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</si>
  <si>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</si>
  <si>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</si>
  <si>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</si>
  <si>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</si>
  <si>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</si>
  <si>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</si>
  <si>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</si>
  <si>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</si>
  <si>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</si>
  <si>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</si>
  <si>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</si>
  <si>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</si>
  <si>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</si>
  <si>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</si>
  <si>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</si>
  <si>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</si>
  <si>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</si>
  <si>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</si>
  <si>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</si>
  <si>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</si>
  <si>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</si>
  <si>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</si>
  <si>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</si>
  <si>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</si>
  <si>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</si>
  <si>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</si>
  <si>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</si>
  <si>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</si>
  <si>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</si>
  <si>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</si>
  <si>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</si>
  <si>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</si>
  <si>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</si>
  <si>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</si>
  <si>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</si>
  <si>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</si>
  <si>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</si>
  <si>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</si>
  <si>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</si>
  <si>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</si>
  <si>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</si>
  <si>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</si>
  <si>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</si>
  <si>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</si>
  <si>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</si>
  <si>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</si>
  <si>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</si>
  <si>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</si>
  <si>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</si>
  <si>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</si>
  <si>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</si>
  <si>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</si>
  <si>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</si>
  <si>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</si>
  <si>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</si>
  <si>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</si>
  <si>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</si>
  <si>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1.2.1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</si>
  <si>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</si>
  <si>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</si>
  <si>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</si>
  <si>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</si>
  <si>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1.1.1</t>
  </si>
  <si>
    <t>2021-2023</t>
  </si>
  <si>
    <t xml:space="preserve">2021 - 2023 </t>
  </si>
  <si>
    <t>Тернейский территориальный отдел</t>
  </si>
  <si>
    <t>1.3.1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</si>
  <si>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</si>
  <si>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</si>
  <si>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</si>
  <si>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</si>
  <si>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</si>
  <si>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</si>
  <si>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</si>
  <si>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</si>
  <si>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</si>
  <si>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</si>
  <si>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</si>
  <si>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</si>
  <si>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</si>
  <si>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</si>
  <si>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</si>
  <si>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</si>
  <si>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</si>
  <si>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</si>
  <si>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</si>
  <si>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</si>
  <si>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</si>
  <si>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от 02.03.2022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</si>
</sst>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164" fontId="4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/>
    <xf numFmtId="164" fontId="0" fillId="0" borderId="2" xfId="0" applyNumberFormat="1" applyFill="1" applyBorder="1"/>
    <xf numFmtId="164" fontId="5" fillId="0" borderId="0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5"/>
  <sheetViews>
    <sheetView tabSelected="1" view="pageBreakPreview" zoomScale="80" zoomScaleNormal="80" zoomScaleSheetLayoutView="80" workbookViewId="0">
      <pane ySplit="14" topLeftCell="A78" activePane="bottomLeft" state="frozen"/>
      <selection pane="bottomLeft" activeCell="A9" sqref="A9:I9"/>
    </sheetView>
  </sheetViews>
  <sheetFormatPr defaultRowHeight="12.75" x14ac:dyDescent="0.2"/>
  <cols>
    <col min="1" max="1" width="10.140625" style="4" customWidth="1"/>
    <col min="2" max="2" width="43" style="3" customWidth="1"/>
    <col min="3" max="3" width="15.140625" style="4" customWidth="1"/>
    <col min="4" max="4" width="22.140625" style="3" customWidth="1"/>
    <col min="5" max="5" width="20" style="3" customWidth="1"/>
    <col min="6" max="6" width="20.85546875" style="3" customWidth="1"/>
    <col min="7" max="7" width="22.5703125" style="3" customWidth="1"/>
    <col min="8" max="8" width="21.140625" style="8" customWidth="1"/>
    <col min="9" max="9" width="40.42578125" style="8" customWidth="1"/>
    <col min="10" max="16384" width="9.140625" style="3"/>
  </cols>
  <sheetData>
    <row r="2" spans="1:11" ht="15.75" x14ac:dyDescent="0.25">
      <c r="A2" s="2"/>
      <c r="H2" s="57" t="s">
        <v>11</v>
      </c>
      <c r="I2" s="57"/>
      <c r="J2" s="5"/>
      <c r="K2" s="5"/>
    </row>
    <row r="3" spans="1:11" ht="12" customHeight="1" x14ac:dyDescent="0.25">
      <c r="A3" s="2"/>
      <c r="H3" s="57" t="s">
        <v>32</v>
      </c>
      <c r="I3" s="57"/>
      <c r="J3" s="5"/>
      <c r="K3" s="5"/>
    </row>
    <row r="4" spans="1:11" ht="14.25" customHeight="1" x14ac:dyDescent="0.25">
      <c r="A4" s="2"/>
      <c r="H4" s="57" t="s">
        <v>35</v>
      </c>
      <c r="I4" s="57"/>
      <c r="J4" s="5"/>
      <c r="K4" s="5"/>
    </row>
    <row r="5" spans="1:11" ht="12.75" customHeight="1" x14ac:dyDescent="0.25">
      <c r="A5" s="2"/>
      <c r="H5" s="57" t="s">
        <v>93</v>
      </c>
      <c r="I5" s="57"/>
      <c r="J5" s="5"/>
      <c r="K5" s="5"/>
    </row>
    <row r="6" spans="1:11" ht="12.75" customHeight="1" x14ac:dyDescent="0.25">
      <c r="A6" s="2"/>
      <c r="H6" s="6"/>
      <c r="I6" s="6"/>
      <c r="J6" s="5"/>
      <c r="K6" s="5"/>
    </row>
    <row r="7" spans="1:11" ht="9.75" customHeight="1" x14ac:dyDescent="0.25">
      <c r="A7" s="2"/>
      <c r="H7" s="6"/>
      <c r="I7" s="6"/>
      <c r="J7" s="5"/>
      <c r="K7" s="5"/>
    </row>
    <row r="8" spans="1:11" ht="15.75" x14ac:dyDescent="0.25">
      <c r="A8" s="58" t="s">
        <v>33</v>
      </c>
      <c r="B8" s="58"/>
      <c r="C8" s="58"/>
      <c r="D8" s="58"/>
      <c r="E8" s="58"/>
      <c r="F8" s="58"/>
      <c r="G8" s="58"/>
      <c r="H8" s="58"/>
      <c r="I8" s="58"/>
    </row>
    <row r="9" spans="1:11" ht="15.75" x14ac:dyDescent="0.25">
      <c r="A9" s="58" t="s">
        <v>34</v>
      </c>
      <c r="B9" s="58"/>
      <c r="C9" s="58"/>
      <c r="D9" s="58"/>
      <c r="E9" s="58"/>
      <c r="F9" s="58"/>
      <c r="G9" s="58"/>
      <c r="H9" s="58"/>
      <c r="I9" s="58"/>
    </row>
    <row r="10" spans="1:11" ht="15.75" x14ac:dyDescent="0.25">
      <c r="A10" s="58" t="s">
        <v>15</v>
      </c>
      <c r="B10" s="58"/>
      <c r="C10" s="58"/>
      <c r="D10" s="58"/>
      <c r="E10" s="58"/>
      <c r="F10" s="58"/>
      <c r="G10" s="58"/>
      <c r="H10" s="58"/>
      <c r="I10" s="58"/>
    </row>
    <row r="11" spans="1:11" ht="12.75" customHeight="1" x14ac:dyDescent="0.25">
      <c r="A11" s="7"/>
    </row>
    <row r="12" spans="1:11" ht="15.75" x14ac:dyDescent="0.2">
      <c r="A12" s="42" t="s">
        <v>8</v>
      </c>
      <c r="B12" s="35" t="s">
        <v>0</v>
      </c>
      <c r="C12" s="47" t="s">
        <v>1</v>
      </c>
      <c r="D12" s="40" t="s">
        <v>76</v>
      </c>
      <c r="E12" s="37" t="s">
        <v>7</v>
      </c>
      <c r="F12" s="38"/>
      <c r="G12" s="39"/>
      <c r="H12" s="35" t="s">
        <v>2</v>
      </c>
      <c r="I12" s="40" t="s">
        <v>3</v>
      </c>
    </row>
    <row r="13" spans="1:11" s="4" customFormat="1" ht="15.75" x14ac:dyDescent="0.2">
      <c r="A13" s="43"/>
      <c r="B13" s="36"/>
      <c r="C13" s="48"/>
      <c r="D13" s="41"/>
      <c r="E13" s="9">
        <v>2021</v>
      </c>
      <c r="F13" s="10">
        <v>2022</v>
      </c>
      <c r="G13" s="10">
        <v>2023</v>
      </c>
      <c r="H13" s="36"/>
      <c r="I13" s="41"/>
    </row>
    <row r="14" spans="1:11" s="4" customFormat="1" ht="15.75" x14ac:dyDescent="0.2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1">
        <v>9</v>
      </c>
    </row>
    <row r="15" spans="1:11" ht="15.75" x14ac:dyDescent="0.2">
      <c r="A15" s="37" t="s">
        <v>4</v>
      </c>
      <c r="B15" s="38"/>
      <c r="C15" s="38"/>
      <c r="D15" s="38"/>
      <c r="E15" s="38"/>
      <c r="F15" s="38"/>
      <c r="G15" s="38"/>
      <c r="H15" s="38"/>
      <c r="I15" s="39"/>
    </row>
    <row r="16" spans="1:11" s="15" customFormat="1" ht="63" x14ac:dyDescent="0.2">
      <c r="A16" s="13">
        <v>1</v>
      </c>
      <c r="B16" s="14" t="s">
        <v>10</v>
      </c>
      <c r="C16" s="13" t="s">
        <v>68</v>
      </c>
      <c r="D16" s="14">
        <f>E16+F16+G16</f>
        <v>48426254.230000004</v>
      </c>
      <c r="E16" s="14">
        <f>E17+E18+E19+E20+E21+E22+E23+E24+E26+E27+E28+E29+E30+E31</f>
        <v>16653135.039999999</v>
      </c>
      <c r="F16" s="14">
        <f>F17+F18+F19+F20+F21+F22+F23+F24+F26+F27+F28+F29+F30+F31+F25</f>
        <v>15359799.190000001</v>
      </c>
      <c r="G16" s="14">
        <f>G17+G18+G19+G20+G21+G22+G23+G24+G26+G27+G28+G29+G30+G31</f>
        <v>16413320</v>
      </c>
      <c r="H16" s="14" t="s">
        <v>20</v>
      </c>
      <c r="I16" s="14" t="s">
        <v>19</v>
      </c>
    </row>
    <row r="17" spans="1:15" ht="78.75" x14ac:dyDescent="0.2">
      <c r="A17" s="9" t="s">
        <v>12</v>
      </c>
      <c r="B17" s="1" t="s">
        <v>53</v>
      </c>
      <c r="C17" s="9" t="s">
        <v>68</v>
      </c>
      <c r="D17" s="1">
        <f>E17+F17+G17</f>
        <v>6926831</v>
      </c>
      <c r="E17" s="1">
        <v>3802060</v>
      </c>
      <c r="F17" s="1">
        <v>1969171</v>
      </c>
      <c r="G17" s="1">
        <v>1155600</v>
      </c>
      <c r="H17" s="1" t="s">
        <v>20</v>
      </c>
      <c r="I17" s="1" t="s">
        <v>19</v>
      </c>
    </row>
    <row r="18" spans="1:15" ht="78.75" x14ac:dyDescent="0.2">
      <c r="A18" s="9" t="s">
        <v>67</v>
      </c>
      <c r="B18" s="1" t="s">
        <v>53</v>
      </c>
      <c r="C18" s="9">
        <v>2021</v>
      </c>
      <c r="D18" s="1">
        <f t="shared" ref="D18:D31" si="0">E18+F18+G18</f>
        <v>31528</v>
      </c>
      <c r="E18" s="1">
        <v>31528</v>
      </c>
      <c r="F18" s="1">
        <v>0</v>
      </c>
      <c r="G18" s="1">
        <v>0</v>
      </c>
      <c r="H18" s="1" t="s">
        <v>20</v>
      </c>
      <c r="I18" s="1" t="s">
        <v>70</v>
      </c>
    </row>
    <row r="19" spans="1:15" ht="78.75" x14ac:dyDescent="0.2">
      <c r="A19" s="9" t="s">
        <v>13</v>
      </c>
      <c r="B19" s="1" t="s">
        <v>52</v>
      </c>
      <c r="C19" s="9" t="s">
        <v>69</v>
      </c>
      <c r="D19" s="1">
        <f t="shared" si="0"/>
        <v>3451611</v>
      </c>
      <c r="E19" s="1">
        <v>1140247</v>
      </c>
      <c r="F19" s="1">
        <v>1155764</v>
      </c>
      <c r="G19" s="1">
        <v>1155600</v>
      </c>
      <c r="H19" s="1" t="s">
        <v>20</v>
      </c>
      <c r="I19" s="1" t="s">
        <v>19</v>
      </c>
    </row>
    <row r="20" spans="1:15" ht="78.75" x14ac:dyDescent="0.2">
      <c r="A20" s="9" t="s">
        <v>62</v>
      </c>
      <c r="B20" s="1" t="s">
        <v>52</v>
      </c>
      <c r="C20" s="9">
        <v>2021</v>
      </c>
      <c r="D20" s="1">
        <f t="shared" si="0"/>
        <v>165230</v>
      </c>
      <c r="E20" s="1">
        <v>165230</v>
      </c>
      <c r="F20" s="1">
        <v>0</v>
      </c>
      <c r="G20" s="1">
        <v>0</v>
      </c>
      <c r="H20" s="1" t="s">
        <v>20</v>
      </c>
      <c r="I20" s="1" t="s">
        <v>57</v>
      </c>
    </row>
    <row r="21" spans="1:15" ht="78.75" x14ac:dyDescent="0.2">
      <c r="A21" s="9" t="s">
        <v>14</v>
      </c>
      <c r="B21" s="1" t="s">
        <v>54</v>
      </c>
      <c r="C21" s="9" t="s">
        <v>68</v>
      </c>
      <c r="D21" s="1">
        <f t="shared" si="0"/>
        <v>1612800</v>
      </c>
      <c r="E21" s="1">
        <v>500000</v>
      </c>
      <c r="F21" s="1">
        <v>535000</v>
      </c>
      <c r="G21" s="1">
        <v>577800</v>
      </c>
      <c r="H21" s="1" t="s">
        <v>20</v>
      </c>
      <c r="I21" s="1" t="s">
        <v>58</v>
      </c>
    </row>
    <row r="22" spans="1:15" ht="78.75" x14ac:dyDescent="0.2">
      <c r="A22" s="9" t="s">
        <v>71</v>
      </c>
      <c r="B22" s="1" t="s">
        <v>54</v>
      </c>
      <c r="C22" s="9">
        <v>2021</v>
      </c>
      <c r="D22" s="1">
        <f t="shared" si="0"/>
        <v>600000</v>
      </c>
      <c r="E22" s="1">
        <v>600000</v>
      </c>
      <c r="F22" s="1">
        <v>0</v>
      </c>
      <c r="G22" s="1">
        <v>0</v>
      </c>
      <c r="H22" s="1" t="s">
        <v>20</v>
      </c>
      <c r="I22" s="1" t="s">
        <v>58</v>
      </c>
    </row>
    <row r="23" spans="1:15" ht="78.75" x14ac:dyDescent="0.2">
      <c r="A23" s="9" t="s">
        <v>21</v>
      </c>
      <c r="B23" s="1" t="s">
        <v>16</v>
      </c>
      <c r="C23" s="9" t="s">
        <v>68</v>
      </c>
      <c r="D23" s="1">
        <f t="shared" si="0"/>
        <v>19458924</v>
      </c>
      <c r="E23" s="1">
        <v>4882924</v>
      </c>
      <c r="F23" s="1">
        <v>5197220</v>
      </c>
      <c r="G23" s="1">
        <v>9378780</v>
      </c>
      <c r="H23" s="1" t="s">
        <v>20</v>
      </c>
      <c r="I23" s="1" t="s">
        <v>19</v>
      </c>
    </row>
    <row r="24" spans="1:15" ht="64.5" customHeight="1" x14ac:dyDescent="0.2">
      <c r="A24" s="42" t="s">
        <v>22</v>
      </c>
      <c r="B24" s="40" t="s">
        <v>17</v>
      </c>
      <c r="C24" s="42" t="s">
        <v>68</v>
      </c>
      <c r="D24" s="1">
        <f t="shared" si="0"/>
        <v>1281272</v>
      </c>
      <c r="E24" s="1">
        <v>468472</v>
      </c>
      <c r="F24" s="1">
        <v>235000</v>
      </c>
      <c r="G24" s="1">
        <v>577800</v>
      </c>
      <c r="H24" s="1" t="s">
        <v>20</v>
      </c>
      <c r="I24" s="1" t="s">
        <v>19</v>
      </c>
    </row>
    <row r="25" spans="1:15" ht="72" customHeight="1" x14ac:dyDescent="0.2">
      <c r="A25" s="43"/>
      <c r="B25" s="41"/>
      <c r="C25" s="43"/>
      <c r="D25" s="1">
        <f t="shared" si="0"/>
        <v>300000</v>
      </c>
      <c r="E25" s="1">
        <v>0</v>
      </c>
      <c r="F25" s="1">
        <v>300000</v>
      </c>
      <c r="G25" s="1">
        <v>0</v>
      </c>
      <c r="H25" s="1" t="s">
        <v>20</v>
      </c>
      <c r="I25" s="1" t="s">
        <v>70</v>
      </c>
    </row>
    <row r="26" spans="1:15" ht="78.75" x14ac:dyDescent="0.2">
      <c r="A26" s="9" t="s">
        <v>23</v>
      </c>
      <c r="B26" s="1" t="s">
        <v>18</v>
      </c>
      <c r="C26" s="9" t="s">
        <v>68</v>
      </c>
      <c r="D26" s="1">
        <f t="shared" si="0"/>
        <v>4029937</v>
      </c>
      <c r="E26" s="1">
        <v>1319370</v>
      </c>
      <c r="F26" s="1">
        <v>251307</v>
      </c>
      <c r="G26" s="1">
        <v>2459260</v>
      </c>
      <c r="H26" s="1" t="s">
        <v>20</v>
      </c>
      <c r="I26" s="1" t="s">
        <v>59</v>
      </c>
    </row>
    <row r="27" spans="1:15" ht="63" x14ac:dyDescent="0.2">
      <c r="A27" s="9" t="s">
        <v>36</v>
      </c>
      <c r="B27" s="1" t="s">
        <v>37</v>
      </c>
      <c r="C27" s="9" t="s">
        <v>68</v>
      </c>
      <c r="D27" s="1">
        <f t="shared" si="0"/>
        <v>950000</v>
      </c>
      <c r="E27" s="1">
        <v>450000</v>
      </c>
      <c r="F27" s="1">
        <v>500000</v>
      </c>
      <c r="G27" s="1">
        <v>0</v>
      </c>
      <c r="H27" s="1" t="s">
        <v>20</v>
      </c>
      <c r="I27" s="1" t="s">
        <v>19</v>
      </c>
      <c r="J27" s="16"/>
      <c r="O27" s="17"/>
    </row>
    <row r="28" spans="1:15" ht="63" x14ac:dyDescent="0.2">
      <c r="A28" s="9" t="s">
        <v>38</v>
      </c>
      <c r="B28" s="1" t="s">
        <v>51</v>
      </c>
      <c r="C28" s="9" t="s">
        <v>68</v>
      </c>
      <c r="D28" s="1">
        <f t="shared" si="0"/>
        <v>3354900</v>
      </c>
      <c r="E28" s="1">
        <v>3004900</v>
      </c>
      <c r="F28" s="1">
        <v>350000</v>
      </c>
      <c r="G28" s="1">
        <v>0</v>
      </c>
      <c r="H28" s="1" t="s">
        <v>20</v>
      </c>
      <c r="I28" s="1" t="s">
        <v>19</v>
      </c>
      <c r="J28" s="17"/>
      <c r="O28" s="17"/>
    </row>
    <row r="29" spans="1:15" ht="63" x14ac:dyDescent="0.2">
      <c r="A29" s="9" t="s">
        <v>39</v>
      </c>
      <c r="B29" s="1" t="s">
        <v>40</v>
      </c>
      <c r="C29" s="9" t="s">
        <v>68</v>
      </c>
      <c r="D29" s="1">
        <f t="shared" si="0"/>
        <v>5715733.2300000004</v>
      </c>
      <c r="E29" s="1">
        <v>240916.04</v>
      </c>
      <c r="F29" s="1">
        <v>4366337.1900000004</v>
      </c>
      <c r="G29" s="1">
        <v>1108480</v>
      </c>
      <c r="H29" s="1" t="s">
        <v>20</v>
      </c>
      <c r="I29" s="1" t="s">
        <v>19</v>
      </c>
      <c r="J29" s="17"/>
      <c r="O29" s="17"/>
    </row>
    <row r="30" spans="1:15" ht="63" x14ac:dyDescent="0.2">
      <c r="A30" s="9" t="s">
        <v>42</v>
      </c>
      <c r="B30" s="1" t="s">
        <v>50</v>
      </c>
      <c r="C30" s="9">
        <v>2021</v>
      </c>
      <c r="D30" s="1">
        <f t="shared" si="0"/>
        <v>47488</v>
      </c>
      <c r="E30" s="1">
        <v>47488</v>
      </c>
      <c r="F30" s="1">
        <v>0</v>
      </c>
      <c r="G30" s="1">
        <v>0</v>
      </c>
      <c r="H30" s="1" t="s">
        <v>20</v>
      </c>
      <c r="I30" s="1" t="s">
        <v>19</v>
      </c>
      <c r="J30" s="17"/>
      <c r="O30" s="17"/>
    </row>
    <row r="31" spans="1:15" ht="63" x14ac:dyDescent="0.2">
      <c r="A31" s="9" t="s">
        <v>77</v>
      </c>
      <c r="B31" s="1" t="s">
        <v>84</v>
      </c>
      <c r="C31" s="9">
        <v>2022</v>
      </c>
      <c r="D31" s="1">
        <f t="shared" si="0"/>
        <v>500000</v>
      </c>
      <c r="E31" s="1">
        <v>0</v>
      </c>
      <c r="F31" s="1">
        <v>500000</v>
      </c>
      <c r="G31" s="1">
        <v>0</v>
      </c>
      <c r="H31" s="1" t="s">
        <v>20</v>
      </c>
      <c r="I31" s="1" t="s">
        <v>19</v>
      </c>
      <c r="J31" s="17"/>
      <c r="O31" s="17"/>
    </row>
    <row r="32" spans="1:15" ht="15.75" x14ac:dyDescent="0.2">
      <c r="A32" s="45" t="s">
        <v>5</v>
      </c>
      <c r="B32" s="45"/>
      <c r="C32" s="45"/>
      <c r="D32" s="45"/>
      <c r="E32" s="45"/>
      <c r="F32" s="45"/>
      <c r="G32" s="45"/>
      <c r="H32" s="45"/>
      <c r="I32" s="45"/>
    </row>
    <row r="33" spans="1:15" s="15" customFormat="1" ht="63" x14ac:dyDescent="0.2">
      <c r="A33" s="60"/>
      <c r="B33" s="53" t="s">
        <v>75</v>
      </c>
      <c r="C33" s="60" t="s">
        <v>68</v>
      </c>
      <c r="D33" s="14">
        <f>E33+F33+G33</f>
        <v>18275277.359999999</v>
      </c>
      <c r="E33" s="14">
        <f>E36+E37+E38+E40+E49+E50+E51+E52+E53+E54+E56+E57+E58</f>
        <v>7275685.3599999994</v>
      </c>
      <c r="F33" s="14">
        <f>F36+F37+F38+F40+F43+F45+F57+F59+F61+F63+F64+F66+F67+F68+F65</f>
        <v>7654862</v>
      </c>
      <c r="G33" s="14">
        <f>G36+G37+G38+G40+G43+G45+G47+G49+G50+G51+G52+G53+G54+G55+G56+G57+G58+G59+G61+G63+G64</f>
        <v>3344730</v>
      </c>
      <c r="H33" s="14" t="s">
        <v>20</v>
      </c>
      <c r="I33" s="63" t="s">
        <v>19</v>
      </c>
    </row>
    <row r="34" spans="1:15" s="15" customFormat="1" ht="31.5" x14ac:dyDescent="0.2">
      <c r="A34" s="61"/>
      <c r="B34" s="59"/>
      <c r="C34" s="61"/>
      <c r="D34" s="14">
        <f t="shared" ref="D34" si="1">E34+F34+G34</f>
        <v>29000000</v>
      </c>
      <c r="E34" s="14">
        <f>E39+E41+E46+E48</f>
        <v>10000000</v>
      </c>
      <c r="F34" s="14">
        <f>F39+F41+F44+F46+F48+F60+F62</f>
        <v>15000000</v>
      </c>
      <c r="G34" s="14">
        <f>G39+G41+G44+G46+G48</f>
        <v>4000000</v>
      </c>
      <c r="H34" s="14" t="s">
        <v>24</v>
      </c>
      <c r="I34" s="63"/>
    </row>
    <row r="35" spans="1:15" s="15" customFormat="1" ht="31.5" x14ac:dyDescent="0.2">
      <c r="A35" s="62"/>
      <c r="B35" s="54"/>
      <c r="C35" s="62"/>
      <c r="D35" s="14">
        <f>E35+F35+G35</f>
        <v>9400000</v>
      </c>
      <c r="E35" s="14">
        <f>E42+E55</f>
        <v>9400000</v>
      </c>
      <c r="F35" s="14">
        <f t="shared" ref="F35:G35" si="2">F42+F55</f>
        <v>0</v>
      </c>
      <c r="G35" s="14">
        <f t="shared" si="2"/>
        <v>0</v>
      </c>
      <c r="H35" s="14" t="s">
        <v>72</v>
      </c>
      <c r="I35" s="63"/>
    </row>
    <row r="36" spans="1:15" ht="78.75" x14ac:dyDescent="0.2">
      <c r="A36" s="9">
        <v>1</v>
      </c>
      <c r="B36" s="1" t="s">
        <v>55</v>
      </c>
      <c r="C36" s="9" t="s">
        <v>68</v>
      </c>
      <c r="D36" s="1">
        <f t="shared" ref="D36:D57" si="3">SUM(E36:G36)</f>
        <v>0</v>
      </c>
      <c r="E36" s="1">
        <v>0</v>
      </c>
      <c r="F36" s="1">
        <v>0</v>
      </c>
      <c r="G36" s="1">
        <v>0</v>
      </c>
      <c r="H36" s="1" t="s">
        <v>20</v>
      </c>
      <c r="I36" s="1" t="s">
        <v>19</v>
      </c>
    </row>
    <row r="37" spans="1:15" ht="63" x14ac:dyDescent="0.2">
      <c r="A37" s="18">
        <v>2</v>
      </c>
      <c r="B37" s="1" t="s">
        <v>47</v>
      </c>
      <c r="C37" s="9" t="s">
        <v>68</v>
      </c>
      <c r="D37" s="1">
        <f t="shared" si="3"/>
        <v>6564982</v>
      </c>
      <c r="E37" s="19">
        <v>0</v>
      </c>
      <c r="F37" s="19">
        <v>3260656</v>
      </c>
      <c r="G37" s="19">
        <v>3304326</v>
      </c>
      <c r="H37" s="1" t="s">
        <v>20</v>
      </c>
      <c r="I37" s="1" t="s">
        <v>19</v>
      </c>
      <c r="J37" s="16"/>
      <c r="O37" s="3" t="s">
        <v>27</v>
      </c>
    </row>
    <row r="38" spans="1:15" ht="63" x14ac:dyDescent="0.2">
      <c r="A38" s="44">
        <v>3</v>
      </c>
      <c r="B38" s="45" t="s">
        <v>26</v>
      </c>
      <c r="C38" s="46">
        <v>2021</v>
      </c>
      <c r="D38" s="1">
        <f t="shared" si="3"/>
        <v>154639.18</v>
      </c>
      <c r="E38" s="1">
        <v>154639.18</v>
      </c>
      <c r="F38" s="1">
        <v>0</v>
      </c>
      <c r="G38" s="1">
        <v>0</v>
      </c>
      <c r="H38" s="1" t="s">
        <v>20</v>
      </c>
      <c r="I38" s="45" t="s">
        <v>19</v>
      </c>
    </row>
    <row r="39" spans="1:15" ht="31.5" x14ac:dyDescent="0.2">
      <c r="A39" s="44"/>
      <c r="B39" s="45"/>
      <c r="C39" s="46"/>
      <c r="D39" s="1">
        <f t="shared" si="3"/>
        <v>5000000</v>
      </c>
      <c r="E39" s="1">
        <v>5000000</v>
      </c>
      <c r="F39" s="1">
        <v>0</v>
      </c>
      <c r="G39" s="1">
        <v>0</v>
      </c>
      <c r="H39" s="1" t="s">
        <v>24</v>
      </c>
      <c r="I39" s="45"/>
    </row>
    <row r="40" spans="1:15" ht="47.25" customHeight="1" x14ac:dyDescent="0.2">
      <c r="A40" s="44">
        <v>4</v>
      </c>
      <c r="B40" s="45" t="s">
        <v>60</v>
      </c>
      <c r="C40" s="46">
        <v>2021</v>
      </c>
      <c r="D40" s="1">
        <f t="shared" si="3"/>
        <v>335639.18</v>
      </c>
      <c r="E40" s="1">
        <v>335639.18</v>
      </c>
      <c r="F40" s="1">
        <v>0</v>
      </c>
      <c r="G40" s="1">
        <v>0</v>
      </c>
      <c r="H40" s="1" t="s">
        <v>20</v>
      </c>
      <c r="I40" s="45" t="s">
        <v>19</v>
      </c>
    </row>
    <row r="41" spans="1:15" ht="31.5" x14ac:dyDescent="0.2">
      <c r="A41" s="44"/>
      <c r="B41" s="45"/>
      <c r="C41" s="46"/>
      <c r="D41" s="1">
        <f t="shared" si="3"/>
        <v>5000000</v>
      </c>
      <c r="E41" s="1">
        <v>5000000</v>
      </c>
      <c r="F41" s="1">
        <v>0</v>
      </c>
      <c r="G41" s="1">
        <v>0</v>
      </c>
      <c r="H41" s="1" t="s">
        <v>24</v>
      </c>
      <c r="I41" s="45"/>
    </row>
    <row r="42" spans="1:15" ht="78.75" x14ac:dyDescent="0.2">
      <c r="A42" s="18">
        <v>5</v>
      </c>
      <c r="B42" s="1" t="s">
        <v>41</v>
      </c>
      <c r="C42" s="9">
        <v>2021</v>
      </c>
      <c r="D42" s="1">
        <f t="shared" si="3"/>
        <v>5000000</v>
      </c>
      <c r="E42" s="1">
        <v>5000000</v>
      </c>
      <c r="F42" s="1">
        <v>0</v>
      </c>
      <c r="G42" s="1">
        <v>0</v>
      </c>
      <c r="H42" s="1" t="s">
        <v>66</v>
      </c>
      <c r="I42" s="1" t="s">
        <v>19</v>
      </c>
    </row>
    <row r="43" spans="1:15" ht="63" x14ac:dyDescent="0.2">
      <c r="A43" s="44">
        <v>6</v>
      </c>
      <c r="B43" s="45" t="s">
        <v>48</v>
      </c>
      <c r="C43" s="46">
        <v>2022</v>
      </c>
      <c r="D43" s="1">
        <f t="shared" si="3"/>
        <v>785885</v>
      </c>
      <c r="E43" s="1">
        <v>0</v>
      </c>
      <c r="F43" s="1">
        <v>785885</v>
      </c>
      <c r="G43" s="1">
        <v>0</v>
      </c>
      <c r="H43" s="1" t="s">
        <v>20</v>
      </c>
      <c r="I43" s="45" t="s">
        <v>19</v>
      </c>
    </row>
    <row r="44" spans="1:15" ht="31.5" x14ac:dyDescent="0.2">
      <c r="A44" s="44"/>
      <c r="B44" s="45"/>
      <c r="C44" s="46"/>
      <c r="D44" s="1">
        <f t="shared" si="3"/>
        <v>5000000</v>
      </c>
      <c r="E44" s="1">
        <v>0</v>
      </c>
      <c r="F44" s="1">
        <v>5000000</v>
      </c>
      <c r="G44" s="1">
        <v>0</v>
      </c>
      <c r="H44" s="1" t="s">
        <v>24</v>
      </c>
      <c r="I44" s="45"/>
    </row>
    <row r="45" spans="1:15" ht="63" x14ac:dyDescent="0.2">
      <c r="A45" s="44">
        <v>7</v>
      </c>
      <c r="B45" s="45" t="s">
        <v>56</v>
      </c>
      <c r="C45" s="46">
        <v>2022</v>
      </c>
      <c r="D45" s="1">
        <f t="shared" si="3"/>
        <v>937565</v>
      </c>
      <c r="E45" s="1">
        <v>0</v>
      </c>
      <c r="F45" s="1">
        <v>937565</v>
      </c>
      <c r="G45" s="1">
        <v>0</v>
      </c>
      <c r="H45" s="1" t="s">
        <v>20</v>
      </c>
      <c r="I45" s="45" t="s">
        <v>19</v>
      </c>
    </row>
    <row r="46" spans="1:15" ht="66.75" customHeight="1" x14ac:dyDescent="0.2">
      <c r="A46" s="44"/>
      <c r="B46" s="45"/>
      <c r="C46" s="46"/>
      <c r="D46" s="1">
        <f t="shared" si="3"/>
        <v>5000000</v>
      </c>
      <c r="E46" s="1">
        <v>0</v>
      </c>
      <c r="F46" s="1">
        <v>5000000</v>
      </c>
      <c r="G46" s="1">
        <v>0</v>
      </c>
      <c r="H46" s="1" t="s">
        <v>24</v>
      </c>
      <c r="I46" s="45"/>
    </row>
    <row r="47" spans="1:15" ht="63" x14ac:dyDescent="0.2">
      <c r="A47" s="44">
        <v>8</v>
      </c>
      <c r="B47" s="45" t="s">
        <v>49</v>
      </c>
      <c r="C47" s="46">
        <v>2023</v>
      </c>
      <c r="D47" s="1">
        <f t="shared" si="3"/>
        <v>40404</v>
      </c>
      <c r="E47" s="1">
        <v>0</v>
      </c>
      <c r="F47" s="1">
        <v>0</v>
      </c>
      <c r="G47" s="1">
        <v>40404</v>
      </c>
      <c r="H47" s="1" t="s">
        <v>20</v>
      </c>
      <c r="I47" s="45" t="s">
        <v>19</v>
      </c>
    </row>
    <row r="48" spans="1:15" ht="31.5" x14ac:dyDescent="0.2">
      <c r="A48" s="44"/>
      <c r="B48" s="45"/>
      <c r="C48" s="46"/>
      <c r="D48" s="1">
        <f t="shared" si="3"/>
        <v>4000000</v>
      </c>
      <c r="E48" s="1">
        <v>0</v>
      </c>
      <c r="F48" s="1">
        <v>0</v>
      </c>
      <c r="G48" s="1">
        <v>4000000</v>
      </c>
      <c r="H48" s="1" t="s">
        <v>24</v>
      </c>
      <c r="I48" s="45"/>
    </row>
    <row r="49" spans="1:10" ht="63" x14ac:dyDescent="0.2">
      <c r="A49" s="18">
        <v>9</v>
      </c>
      <c r="B49" s="1" t="s">
        <v>43</v>
      </c>
      <c r="C49" s="9">
        <v>2021</v>
      </c>
      <c r="D49" s="1">
        <f>SUM(E49:G49)</f>
        <v>400052</v>
      </c>
      <c r="E49" s="1">
        <v>400052</v>
      </c>
      <c r="F49" s="1">
        <v>0</v>
      </c>
      <c r="G49" s="1">
        <v>0</v>
      </c>
      <c r="H49" s="1" t="s">
        <v>20</v>
      </c>
      <c r="I49" s="1" t="s">
        <v>19</v>
      </c>
    </row>
    <row r="50" spans="1:10" ht="63" x14ac:dyDescent="0.2">
      <c r="A50" s="18">
        <v>10</v>
      </c>
      <c r="B50" s="1" t="s">
        <v>44</v>
      </c>
      <c r="C50" s="9">
        <v>2021</v>
      </c>
      <c r="D50" s="1">
        <v>52375</v>
      </c>
      <c r="E50" s="1">
        <v>52375</v>
      </c>
      <c r="F50" s="1">
        <v>0</v>
      </c>
      <c r="G50" s="1">
        <v>0</v>
      </c>
      <c r="H50" s="1" t="s">
        <v>20</v>
      </c>
      <c r="I50" s="1" t="s">
        <v>19</v>
      </c>
    </row>
    <row r="51" spans="1:10" ht="63" x14ac:dyDescent="0.2">
      <c r="A51" s="18">
        <v>11</v>
      </c>
      <c r="B51" s="1" t="s">
        <v>45</v>
      </c>
      <c r="C51" s="9">
        <v>2021</v>
      </c>
      <c r="D51" s="1">
        <f t="shared" si="3"/>
        <v>940268</v>
      </c>
      <c r="E51" s="1">
        <v>940268</v>
      </c>
      <c r="F51" s="1">
        <v>0</v>
      </c>
      <c r="G51" s="1">
        <v>0</v>
      </c>
      <c r="H51" s="1" t="s">
        <v>20</v>
      </c>
      <c r="I51" s="1" t="s">
        <v>19</v>
      </c>
    </row>
    <row r="52" spans="1:10" ht="63" x14ac:dyDescent="0.2">
      <c r="A52" s="18">
        <v>12</v>
      </c>
      <c r="B52" s="1" t="s">
        <v>61</v>
      </c>
      <c r="C52" s="9">
        <v>2021</v>
      </c>
      <c r="D52" s="1">
        <f t="shared" si="3"/>
        <v>1218000</v>
      </c>
      <c r="E52" s="1">
        <v>1218000</v>
      </c>
      <c r="F52" s="1">
        <v>0</v>
      </c>
      <c r="G52" s="1">
        <v>0</v>
      </c>
      <c r="H52" s="1" t="s">
        <v>20</v>
      </c>
      <c r="I52" s="1" t="s">
        <v>19</v>
      </c>
    </row>
    <row r="53" spans="1:10" ht="63" x14ac:dyDescent="0.2">
      <c r="A53" s="18">
        <v>13</v>
      </c>
      <c r="B53" s="1" t="s">
        <v>46</v>
      </c>
      <c r="C53" s="9">
        <v>2021</v>
      </c>
      <c r="D53" s="1">
        <f t="shared" si="3"/>
        <v>400000</v>
      </c>
      <c r="E53" s="1">
        <v>400000</v>
      </c>
      <c r="F53" s="1">
        <v>0</v>
      </c>
      <c r="G53" s="1">
        <v>0</v>
      </c>
      <c r="H53" s="1" t="s">
        <v>20</v>
      </c>
      <c r="I53" s="1" t="s">
        <v>19</v>
      </c>
    </row>
    <row r="54" spans="1:10" ht="63" x14ac:dyDescent="0.2">
      <c r="A54" s="44">
        <v>14</v>
      </c>
      <c r="B54" s="45" t="s">
        <v>63</v>
      </c>
      <c r="C54" s="46">
        <v>2021</v>
      </c>
      <c r="D54" s="1">
        <f t="shared" si="3"/>
        <v>51738</v>
      </c>
      <c r="E54" s="1">
        <v>51738</v>
      </c>
      <c r="F54" s="1">
        <v>0</v>
      </c>
      <c r="G54" s="1">
        <v>0</v>
      </c>
      <c r="H54" s="1" t="s">
        <v>20</v>
      </c>
      <c r="I54" s="45" t="s">
        <v>19</v>
      </c>
    </row>
    <row r="55" spans="1:10" ht="31.5" x14ac:dyDescent="0.2">
      <c r="A55" s="44"/>
      <c r="B55" s="45"/>
      <c r="C55" s="46"/>
      <c r="D55" s="1">
        <f t="shared" si="3"/>
        <v>4400000</v>
      </c>
      <c r="E55" s="1">
        <v>4400000</v>
      </c>
      <c r="F55" s="1">
        <v>0</v>
      </c>
      <c r="G55" s="1">
        <v>0</v>
      </c>
      <c r="H55" s="1" t="s">
        <v>66</v>
      </c>
      <c r="I55" s="45"/>
      <c r="J55" s="17"/>
    </row>
    <row r="56" spans="1:10" ht="78.75" x14ac:dyDescent="0.2">
      <c r="A56" s="18">
        <v>15</v>
      </c>
      <c r="B56" s="1" t="s">
        <v>64</v>
      </c>
      <c r="C56" s="9">
        <v>2021</v>
      </c>
      <c r="D56" s="1">
        <f t="shared" si="3"/>
        <v>2622974</v>
      </c>
      <c r="E56" s="1">
        <v>2622974</v>
      </c>
      <c r="F56" s="1">
        <v>0</v>
      </c>
      <c r="G56" s="1">
        <v>0</v>
      </c>
      <c r="H56" s="1" t="s">
        <v>20</v>
      </c>
      <c r="I56" s="1" t="s">
        <v>19</v>
      </c>
      <c r="J56" s="17"/>
    </row>
    <row r="57" spans="1:10" ht="78.75" x14ac:dyDescent="0.2">
      <c r="A57" s="18">
        <v>16</v>
      </c>
      <c r="B57" s="1" t="s">
        <v>65</v>
      </c>
      <c r="C57" s="9" t="s">
        <v>68</v>
      </c>
      <c r="D57" s="1">
        <f t="shared" si="3"/>
        <v>800000</v>
      </c>
      <c r="E57" s="1">
        <v>500000</v>
      </c>
      <c r="F57" s="1">
        <v>300000</v>
      </c>
      <c r="G57" s="1">
        <v>0</v>
      </c>
      <c r="H57" s="1" t="s">
        <v>20</v>
      </c>
      <c r="I57" s="1" t="s">
        <v>59</v>
      </c>
      <c r="J57" s="17"/>
    </row>
    <row r="58" spans="1:10" ht="78.75" x14ac:dyDescent="0.2">
      <c r="A58" s="18">
        <v>17</v>
      </c>
      <c r="B58" s="1" t="s">
        <v>79</v>
      </c>
      <c r="C58" s="9">
        <v>2021</v>
      </c>
      <c r="D58" s="1">
        <v>600000</v>
      </c>
      <c r="E58" s="1">
        <v>600000</v>
      </c>
      <c r="F58" s="1">
        <v>0</v>
      </c>
      <c r="G58" s="1">
        <v>0</v>
      </c>
      <c r="H58" s="1" t="s">
        <v>20</v>
      </c>
      <c r="I58" s="1" t="s">
        <v>57</v>
      </c>
      <c r="J58" s="17"/>
    </row>
    <row r="59" spans="1:10" ht="63" x14ac:dyDescent="0.2">
      <c r="A59" s="49">
        <v>18</v>
      </c>
      <c r="B59" s="45" t="s">
        <v>91</v>
      </c>
      <c r="C59" s="46">
        <v>2022</v>
      </c>
      <c r="D59" s="1">
        <f t="shared" ref="D59:D60" si="4">SUM(E59:G59)</f>
        <v>642416</v>
      </c>
      <c r="E59" s="1">
        <v>0</v>
      </c>
      <c r="F59" s="1">
        <v>642416</v>
      </c>
      <c r="G59" s="1">
        <v>0</v>
      </c>
      <c r="H59" s="1" t="s">
        <v>20</v>
      </c>
      <c r="I59" s="45" t="s">
        <v>19</v>
      </c>
    </row>
    <row r="60" spans="1:10" ht="31.5" x14ac:dyDescent="0.2">
      <c r="A60" s="50"/>
      <c r="B60" s="45"/>
      <c r="C60" s="46"/>
      <c r="D60" s="1">
        <f t="shared" si="4"/>
        <v>2500000</v>
      </c>
      <c r="E60" s="1">
        <v>0</v>
      </c>
      <c r="F60" s="1">
        <v>2500000</v>
      </c>
      <c r="G60" s="1">
        <v>0</v>
      </c>
      <c r="H60" s="1" t="s">
        <v>24</v>
      </c>
      <c r="I60" s="45"/>
      <c r="J60" s="17"/>
    </row>
    <row r="61" spans="1:10" ht="63" x14ac:dyDescent="0.2">
      <c r="A61" s="49">
        <v>19</v>
      </c>
      <c r="B61" s="45" t="s">
        <v>88</v>
      </c>
      <c r="C61" s="46">
        <v>2022</v>
      </c>
      <c r="D61" s="1">
        <f t="shared" ref="D61:D64" si="5">SUM(E61:G61)</f>
        <v>276704</v>
      </c>
      <c r="E61" s="1">
        <v>0</v>
      </c>
      <c r="F61" s="1">
        <v>276704</v>
      </c>
      <c r="G61" s="1">
        <v>0</v>
      </c>
      <c r="H61" s="1" t="s">
        <v>20</v>
      </c>
      <c r="I61" s="45" t="s">
        <v>19</v>
      </c>
    </row>
    <row r="62" spans="1:10" ht="31.5" x14ac:dyDescent="0.2">
      <c r="A62" s="50"/>
      <c r="B62" s="45"/>
      <c r="C62" s="46"/>
      <c r="D62" s="1">
        <f t="shared" si="5"/>
        <v>2500000</v>
      </c>
      <c r="E62" s="1">
        <v>0</v>
      </c>
      <c r="F62" s="1">
        <v>2500000</v>
      </c>
      <c r="G62" s="1">
        <v>0</v>
      </c>
      <c r="H62" s="1" t="s">
        <v>24</v>
      </c>
      <c r="I62" s="45"/>
      <c r="J62" s="17"/>
    </row>
    <row r="63" spans="1:10" ht="63" x14ac:dyDescent="0.2">
      <c r="A63" s="18">
        <v>20</v>
      </c>
      <c r="B63" s="1" t="s">
        <v>83</v>
      </c>
      <c r="C63" s="9">
        <v>2022</v>
      </c>
      <c r="D63" s="1">
        <f t="shared" si="5"/>
        <v>513526</v>
      </c>
      <c r="E63" s="1">
        <v>0</v>
      </c>
      <c r="F63" s="1">
        <v>513526</v>
      </c>
      <c r="G63" s="1">
        <v>0</v>
      </c>
      <c r="H63" s="1" t="s">
        <v>20</v>
      </c>
      <c r="I63" s="1" t="s">
        <v>19</v>
      </c>
      <c r="J63" s="17"/>
    </row>
    <row r="64" spans="1:10" ht="63" x14ac:dyDescent="0.2">
      <c r="A64" s="18">
        <v>21</v>
      </c>
      <c r="B64" s="1" t="s">
        <v>87</v>
      </c>
      <c r="C64" s="9">
        <v>2022</v>
      </c>
      <c r="D64" s="1">
        <f t="shared" si="5"/>
        <v>141751</v>
      </c>
      <c r="E64" s="1">
        <v>0</v>
      </c>
      <c r="F64" s="1">
        <v>141751</v>
      </c>
      <c r="G64" s="1">
        <v>0</v>
      </c>
      <c r="H64" s="1" t="s">
        <v>20</v>
      </c>
      <c r="I64" s="1" t="s">
        <v>19</v>
      </c>
      <c r="J64" s="17"/>
    </row>
    <row r="65" spans="1:10" ht="78.75" x14ac:dyDescent="0.2">
      <c r="A65" s="18">
        <v>22</v>
      </c>
      <c r="B65" s="1" t="s">
        <v>80</v>
      </c>
      <c r="C65" s="9">
        <v>2022</v>
      </c>
      <c r="D65" s="1">
        <f>E65+F65+G65</f>
        <v>250000</v>
      </c>
      <c r="E65" s="1">
        <v>0</v>
      </c>
      <c r="F65" s="1">
        <v>250000</v>
      </c>
      <c r="G65" s="1">
        <v>0</v>
      </c>
      <c r="H65" s="1" t="s">
        <v>20</v>
      </c>
      <c r="I65" s="1" t="s">
        <v>70</v>
      </c>
    </row>
    <row r="66" spans="1:10" ht="78.75" x14ac:dyDescent="0.2">
      <c r="A66" s="18">
        <v>23</v>
      </c>
      <c r="B66" s="1" t="s">
        <v>79</v>
      </c>
      <c r="C66" s="9">
        <v>2022</v>
      </c>
      <c r="D66" s="1">
        <f>E66+F66+G66</f>
        <v>250000</v>
      </c>
      <c r="E66" s="1">
        <v>0</v>
      </c>
      <c r="F66" s="1">
        <v>250000</v>
      </c>
      <c r="G66" s="1">
        <v>0</v>
      </c>
      <c r="H66" s="1" t="s">
        <v>20</v>
      </c>
      <c r="I66" s="1" t="s">
        <v>82</v>
      </c>
    </row>
    <row r="67" spans="1:10" ht="110.25" x14ac:dyDescent="0.2">
      <c r="A67" s="18">
        <v>24</v>
      </c>
      <c r="B67" s="1" t="s">
        <v>81</v>
      </c>
      <c r="C67" s="9">
        <v>2022</v>
      </c>
      <c r="D67" s="1">
        <f>E67+F67+G67</f>
        <v>204554</v>
      </c>
      <c r="E67" s="1">
        <v>0</v>
      </c>
      <c r="F67" s="1">
        <v>204554</v>
      </c>
      <c r="G67" s="1">
        <v>0</v>
      </c>
      <c r="H67" s="1" t="s">
        <v>20</v>
      </c>
      <c r="I67" s="1" t="s">
        <v>19</v>
      </c>
    </row>
    <row r="68" spans="1:10" ht="111" customHeight="1" x14ac:dyDescent="0.2">
      <c r="A68" s="18">
        <v>25</v>
      </c>
      <c r="B68" s="1" t="s">
        <v>89</v>
      </c>
      <c r="C68" s="9">
        <v>2022</v>
      </c>
      <c r="D68" s="1">
        <f>E68+F68+G68</f>
        <v>91805</v>
      </c>
      <c r="E68" s="1">
        <v>0</v>
      </c>
      <c r="F68" s="1">
        <v>91805</v>
      </c>
      <c r="G68" s="1">
        <v>0</v>
      </c>
      <c r="H68" s="1" t="s">
        <v>20</v>
      </c>
      <c r="I68" s="1" t="s">
        <v>19</v>
      </c>
    </row>
    <row r="69" spans="1:10" x14ac:dyDescent="0.2">
      <c r="A69" s="20"/>
      <c r="B69" s="21"/>
      <c r="C69" s="20"/>
      <c r="D69" s="21"/>
      <c r="E69" s="21"/>
      <c r="F69" s="21"/>
      <c r="G69" s="21"/>
      <c r="H69" s="30"/>
      <c r="I69" s="30"/>
    </row>
    <row r="70" spans="1:10" ht="15.75" x14ac:dyDescent="0.2">
      <c r="A70" s="37" t="s">
        <v>25</v>
      </c>
      <c r="B70" s="38"/>
      <c r="C70" s="38"/>
      <c r="D70" s="38"/>
      <c r="E70" s="38"/>
      <c r="F70" s="38"/>
      <c r="G70" s="38"/>
      <c r="H70" s="38"/>
      <c r="I70" s="39"/>
      <c r="J70" s="17"/>
    </row>
    <row r="71" spans="1:10" s="15" customFormat="1" ht="63" x14ac:dyDescent="0.2">
      <c r="A71" s="13"/>
      <c r="B71" s="14" t="s">
        <v>73</v>
      </c>
      <c r="C71" s="13" t="s">
        <v>68</v>
      </c>
      <c r="D71" s="14">
        <f>E71+F71+G71</f>
        <v>7912263.4699999997</v>
      </c>
      <c r="E71" s="14">
        <f>E72+E73+E74+E75+E76+E77+E79</f>
        <v>2096051</v>
      </c>
      <c r="F71" s="14">
        <f>F72+F73+F74+F75+F76+F77+F79+F80+F78</f>
        <v>3148612.4699999997</v>
      </c>
      <c r="G71" s="14">
        <f>G72+G73+G74+G75+G76+G77+G79</f>
        <v>2667600</v>
      </c>
      <c r="H71" s="14" t="s">
        <v>20</v>
      </c>
      <c r="I71" s="14" t="s">
        <v>19</v>
      </c>
      <c r="J71" s="22"/>
    </row>
    <row r="72" spans="1:10" ht="63" x14ac:dyDescent="0.2">
      <c r="A72" s="9">
        <v>1</v>
      </c>
      <c r="B72" s="23" t="s">
        <v>28</v>
      </c>
      <c r="C72" s="10">
        <v>2021</v>
      </c>
      <c r="D72" s="1">
        <f>SUM(E72:G72)</f>
        <v>0</v>
      </c>
      <c r="E72" s="1">
        <v>0</v>
      </c>
      <c r="F72" s="1">
        <v>0</v>
      </c>
      <c r="G72" s="1">
        <v>0</v>
      </c>
      <c r="H72" s="1" t="s">
        <v>20</v>
      </c>
      <c r="I72" s="1" t="s">
        <v>19</v>
      </c>
      <c r="J72" s="17"/>
    </row>
    <row r="73" spans="1:10" ht="63" x14ac:dyDescent="0.2">
      <c r="A73" s="9">
        <v>2</v>
      </c>
      <c r="B73" s="23" t="s">
        <v>78</v>
      </c>
      <c r="C73" s="10" t="s">
        <v>74</v>
      </c>
      <c r="D73" s="1">
        <f t="shared" ref="D73:D76" si="6">SUM(E73:G73)</f>
        <v>1596640</v>
      </c>
      <c r="E73" s="1">
        <v>300000</v>
      </c>
      <c r="F73" s="1">
        <v>545500</v>
      </c>
      <c r="G73" s="1">
        <v>751140</v>
      </c>
      <c r="H73" s="1" t="s">
        <v>20</v>
      </c>
      <c r="I73" s="1" t="s">
        <v>19</v>
      </c>
      <c r="J73" s="17"/>
    </row>
    <row r="74" spans="1:10" ht="63" x14ac:dyDescent="0.2">
      <c r="A74" s="9">
        <v>3</v>
      </c>
      <c r="B74" s="23" t="s">
        <v>29</v>
      </c>
      <c r="C74" s="10" t="s">
        <v>74</v>
      </c>
      <c r="D74" s="1">
        <f t="shared" si="6"/>
        <v>2182812.4699999997</v>
      </c>
      <c r="E74" s="1">
        <v>685000</v>
      </c>
      <c r="F74" s="1">
        <v>631112.47</v>
      </c>
      <c r="G74" s="1">
        <v>866700</v>
      </c>
      <c r="H74" s="1" t="s">
        <v>20</v>
      </c>
      <c r="I74" s="1" t="s">
        <v>19</v>
      </c>
      <c r="J74" s="17"/>
    </row>
    <row r="75" spans="1:10" ht="63" x14ac:dyDescent="0.2">
      <c r="A75" s="9">
        <v>4</v>
      </c>
      <c r="B75" s="23" t="s">
        <v>30</v>
      </c>
      <c r="C75" s="10" t="s">
        <v>74</v>
      </c>
      <c r="D75" s="1">
        <f t="shared" si="6"/>
        <v>1310880</v>
      </c>
      <c r="E75" s="24">
        <v>300000</v>
      </c>
      <c r="F75" s="24">
        <v>486000</v>
      </c>
      <c r="G75" s="24">
        <v>524880</v>
      </c>
      <c r="H75" s="1" t="s">
        <v>20</v>
      </c>
      <c r="I75" s="1" t="s">
        <v>19</v>
      </c>
      <c r="J75" s="17"/>
    </row>
    <row r="76" spans="1:10" ht="78.75" x14ac:dyDescent="0.2">
      <c r="A76" s="9">
        <v>5</v>
      </c>
      <c r="B76" s="23" t="s">
        <v>86</v>
      </c>
      <c r="C76" s="10" t="s">
        <v>74</v>
      </c>
      <c r="D76" s="1">
        <f t="shared" si="6"/>
        <v>1610880</v>
      </c>
      <c r="E76" s="1">
        <v>600000</v>
      </c>
      <c r="F76" s="1">
        <v>486000</v>
      </c>
      <c r="G76" s="1">
        <v>524880</v>
      </c>
      <c r="H76" s="1" t="s">
        <v>20</v>
      </c>
      <c r="I76" s="1" t="s">
        <v>19</v>
      </c>
    </row>
    <row r="77" spans="1:10" ht="123" customHeight="1" x14ac:dyDescent="0.2">
      <c r="A77" s="33">
        <v>6</v>
      </c>
      <c r="B77" s="34" t="s">
        <v>31</v>
      </c>
      <c r="C77" s="10" t="s">
        <v>68</v>
      </c>
      <c r="D77" s="1">
        <f>SUM(E77:G77)</f>
        <v>211051</v>
      </c>
      <c r="E77" s="1">
        <v>211051</v>
      </c>
      <c r="F77" s="1">
        <v>0</v>
      </c>
      <c r="G77" s="1">
        <v>0</v>
      </c>
      <c r="H77" s="32" t="s">
        <v>20</v>
      </c>
      <c r="I77" s="1" t="s">
        <v>19</v>
      </c>
    </row>
    <row r="78" spans="1:10" ht="73.5" customHeight="1" x14ac:dyDescent="0.2">
      <c r="A78" s="33">
        <v>7</v>
      </c>
      <c r="B78" s="34" t="s">
        <v>90</v>
      </c>
      <c r="C78" s="10" t="s">
        <v>68</v>
      </c>
      <c r="D78" s="31">
        <f>SUM(E78:G78)</f>
        <v>100000</v>
      </c>
      <c r="E78" s="31">
        <v>0</v>
      </c>
      <c r="F78" s="31">
        <v>100000</v>
      </c>
      <c r="G78" s="31">
        <v>0</v>
      </c>
      <c r="H78" s="32" t="s">
        <v>20</v>
      </c>
      <c r="I78" s="31" t="s">
        <v>70</v>
      </c>
    </row>
    <row r="79" spans="1:10" ht="110.25" x14ac:dyDescent="0.2">
      <c r="A79" s="25">
        <v>8</v>
      </c>
      <c r="B79" s="26" t="s">
        <v>92</v>
      </c>
      <c r="C79" s="27" t="s">
        <v>74</v>
      </c>
      <c r="D79" s="24">
        <f>SUM(E79:G79)</f>
        <v>400000</v>
      </c>
      <c r="E79" s="24">
        <v>0</v>
      </c>
      <c r="F79" s="24">
        <v>400000</v>
      </c>
      <c r="G79" s="24">
        <v>0</v>
      </c>
      <c r="H79" s="24" t="s">
        <v>20</v>
      </c>
      <c r="I79" s="24" t="s">
        <v>19</v>
      </c>
    </row>
    <row r="80" spans="1:10" ht="110.25" x14ac:dyDescent="0.2">
      <c r="A80" s="25">
        <v>9</v>
      </c>
      <c r="B80" s="26" t="s">
        <v>85</v>
      </c>
      <c r="C80" s="27" t="s">
        <v>74</v>
      </c>
      <c r="D80" s="24">
        <f>SUM(E80:G80)</f>
        <v>500000</v>
      </c>
      <c r="E80" s="24">
        <v>0</v>
      </c>
      <c r="F80" s="24">
        <v>500000</v>
      </c>
      <c r="G80" s="24">
        <v>0</v>
      </c>
      <c r="H80" s="24" t="s">
        <v>20</v>
      </c>
      <c r="I80" s="24" t="s">
        <v>19</v>
      </c>
    </row>
    <row r="81" spans="1:9" ht="15.75" x14ac:dyDescent="0.2">
      <c r="A81" s="9"/>
      <c r="B81" s="28" t="s">
        <v>6</v>
      </c>
      <c r="C81" s="51"/>
      <c r="D81" s="53">
        <f>E81+F81+G81</f>
        <v>113013795.06</v>
      </c>
      <c r="E81" s="53">
        <f>E16+E33+E34+E35+E71</f>
        <v>45424871.399999999</v>
      </c>
      <c r="F81" s="53">
        <f>F16+F33+F34+F35+F71</f>
        <v>41163273.659999996</v>
      </c>
      <c r="G81" s="53">
        <f>G16+G33+G34+G35+G71</f>
        <v>26425650</v>
      </c>
      <c r="H81" s="55"/>
      <c r="I81" s="55"/>
    </row>
    <row r="82" spans="1:9" ht="15.75" x14ac:dyDescent="0.2">
      <c r="A82" s="9"/>
      <c r="B82" s="23" t="s">
        <v>9</v>
      </c>
      <c r="C82" s="52"/>
      <c r="D82" s="54"/>
      <c r="E82" s="54"/>
      <c r="F82" s="54"/>
      <c r="G82" s="54"/>
      <c r="H82" s="56"/>
      <c r="I82" s="56"/>
    </row>
    <row r="83" spans="1:9" ht="31.5" x14ac:dyDescent="0.2">
      <c r="A83" s="9"/>
      <c r="B83" s="29" t="s">
        <v>20</v>
      </c>
      <c r="C83" s="9"/>
      <c r="D83" s="14">
        <f>E83+F83+G83</f>
        <v>74613795.060000002</v>
      </c>
      <c r="E83" s="1">
        <f>E16+E33+E71</f>
        <v>26024871.399999999</v>
      </c>
      <c r="F83" s="1">
        <f>F16+F33+F71</f>
        <v>26163273.66</v>
      </c>
      <c r="G83" s="1">
        <f>G16+G33+G71</f>
        <v>22425650</v>
      </c>
      <c r="H83" s="23"/>
      <c r="I83" s="1"/>
    </row>
    <row r="84" spans="1:9" ht="15.75" x14ac:dyDescent="0.2">
      <c r="A84" s="9"/>
      <c r="B84" s="29" t="s">
        <v>24</v>
      </c>
      <c r="C84" s="9"/>
      <c r="D84" s="14">
        <f>E84+F84+G84</f>
        <v>29000000</v>
      </c>
      <c r="E84" s="1">
        <f>E39+E41+E46+E48</f>
        <v>10000000</v>
      </c>
      <c r="F84" s="1">
        <v>15000000</v>
      </c>
      <c r="G84" s="1">
        <f>G39+G41+G46+G48</f>
        <v>4000000</v>
      </c>
      <c r="H84" s="23"/>
      <c r="I84" s="1"/>
    </row>
    <row r="85" spans="1:9" ht="15.75" x14ac:dyDescent="0.2">
      <c r="B85" s="29" t="s">
        <v>72</v>
      </c>
      <c r="D85" s="14">
        <f t="shared" ref="D85" si="7">E85+F85+G85</f>
        <v>9400000</v>
      </c>
      <c r="E85" s="1">
        <f>E35</f>
        <v>9400000</v>
      </c>
      <c r="F85" s="1">
        <f t="shared" ref="F85:G85" si="8">F35</f>
        <v>0</v>
      </c>
      <c r="G85" s="1">
        <f t="shared" si="8"/>
        <v>0</v>
      </c>
      <c r="H85" s="30"/>
      <c r="I85" s="30"/>
    </row>
  </sheetData>
  <mergeCells count="63">
    <mergeCell ref="C47:C48"/>
    <mergeCell ref="I47:I48"/>
    <mergeCell ref="I59:I60"/>
    <mergeCell ref="A59:A60"/>
    <mergeCell ref="B59:B60"/>
    <mergeCell ref="C59:C60"/>
    <mergeCell ref="A54:A55"/>
    <mergeCell ref="B54:B55"/>
    <mergeCell ref="C54:C55"/>
    <mergeCell ref="C61:C62"/>
    <mergeCell ref="A10:I10"/>
    <mergeCell ref="A15:I15"/>
    <mergeCell ref="A32:I32"/>
    <mergeCell ref="A43:A44"/>
    <mergeCell ref="B43:B44"/>
    <mergeCell ref="C43:C44"/>
    <mergeCell ref="B33:B35"/>
    <mergeCell ref="C33:C35"/>
    <mergeCell ref="I33:I35"/>
    <mergeCell ref="A33:A35"/>
    <mergeCell ref="A24:A25"/>
    <mergeCell ref="B24:B25"/>
    <mergeCell ref="C24:C25"/>
    <mergeCell ref="A47:A48"/>
    <mergeCell ref="B47:B48"/>
    <mergeCell ref="H2:I2"/>
    <mergeCell ref="H3:I3"/>
    <mergeCell ref="H5:I5"/>
    <mergeCell ref="A8:I8"/>
    <mergeCell ref="A9:I9"/>
    <mergeCell ref="H4:I4"/>
    <mergeCell ref="C81:C82"/>
    <mergeCell ref="I45:I46"/>
    <mergeCell ref="I38:I39"/>
    <mergeCell ref="C38:C39"/>
    <mergeCell ref="B38:B39"/>
    <mergeCell ref="D81:D82"/>
    <mergeCell ref="E81:E82"/>
    <mergeCell ref="I54:I55"/>
    <mergeCell ref="I61:I62"/>
    <mergeCell ref="I81:I82"/>
    <mergeCell ref="F81:F82"/>
    <mergeCell ref="G81:G82"/>
    <mergeCell ref="H81:H82"/>
    <mergeCell ref="B40:B41"/>
    <mergeCell ref="C40:C41"/>
    <mergeCell ref="I43:I44"/>
    <mergeCell ref="H12:H13"/>
    <mergeCell ref="A70:I70"/>
    <mergeCell ref="D12:D13"/>
    <mergeCell ref="I12:I13"/>
    <mergeCell ref="A12:A13"/>
    <mergeCell ref="A45:A46"/>
    <mergeCell ref="B45:B46"/>
    <mergeCell ref="B12:B13"/>
    <mergeCell ref="C45:C46"/>
    <mergeCell ref="C12:C13"/>
    <mergeCell ref="E12:G12"/>
    <mergeCell ref="A38:A39"/>
    <mergeCell ref="A40:A41"/>
    <mergeCell ref="I40:I41"/>
    <mergeCell ref="A61:A62"/>
    <mergeCell ref="B61:B62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2" max="8" man="1"/>
    <brk id="31" max="8" man="1"/>
    <brk id="46" max="8" man="1"/>
    <brk id="58" max="8" man="1"/>
    <brk id="69" max="8" man="1"/>
    <brk id="7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2022-03-04T05:27:35Z</cp:lastPrinted>
  <dcterms:created xsi:type="dcterms:W3CDTF">2015-07-13T04:04:48Z</dcterms:created>
  <dcterms:modified xsi:type="dcterms:W3CDTF">2022-03-04T05:32:09Z</dcterms:modified>
</cp:coreProperties>
</file>