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Приложение" sheetId="1" r:id="rId1"/>
    <sheet name="расчёты подр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29" i="1" l="1"/>
  <c r="G30" i="1"/>
  <c r="H30" i="1"/>
  <c r="I30" i="1"/>
  <c r="J30" i="1"/>
  <c r="F30" i="1"/>
  <c r="F17" i="1" l="1"/>
  <c r="G17" i="1"/>
  <c r="J17" i="1"/>
  <c r="I17" i="1"/>
  <c r="H17" i="1"/>
  <c r="G10" i="1"/>
  <c r="K19" i="1"/>
  <c r="E19" i="1"/>
  <c r="E17" i="1" l="1"/>
  <c r="F11" i="1"/>
  <c r="F29" i="1" l="1"/>
  <c r="F31" i="1" s="1"/>
  <c r="F10" i="1"/>
  <c r="K26" i="1"/>
  <c r="E26" i="1"/>
  <c r="D26" i="1"/>
  <c r="C26" i="1"/>
  <c r="J11" i="1" l="1"/>
  <c r="I11" i="1"/>
  <c r="H11" i="1"/>
  <c r="H10" i="1" l="1"/>
  <c r="E10" i="1" s="1"/>
  <c r="E11" i="1"/>
  <c r="J29" i="1"/>
  <c r="J31" i="1" s="1"/>
  <c r="J10" i="1"/>
  <c r="I29" i="1"/>
  <c r="I10" i="1"/>
  <c r="I31" i="1"/>
  <c r="E15" i="1"/>
  <c r="E14" i="1"/>
  <c r="C12" i="2" l="1"/>
  <c r="B12" i="2"/>
  <c r="D4" i="2"/>
  <c r="D5" i="2"/>
  <c r="D6" i="2"/>
  <c r="D7" i="2"/>
  <c r="D8" i="2"/>
  <c r="D9" i="2"/>
  <c r="D10" i="2"/>
  <c r="D11" i="2"/>
  <c r="D3" i="2"/>
  <c r="D12" i="2" s="1"/>
  <c r="E18" i="1" l="1"/>
  <c r="E13" i="1"/>
  <c r="F34" i="1"/>
  <c r="E24" i="1"/>
  <c r="H21" i="1"/>
  <c r="E21" i="1" l="1"/>
  <c r="E28" i="1"/>
  <c r="E30" i="1"/>
  <c r="F35" i="1"/>
  <c r="H22" i="1"/>
  <c r="E22" i="1" s="1"/>
  <c r="H29" i="1" l="1"/>
  <c r="E29" i="1" s="1"/>
  <c r="H31" i="1"/>
  <c r="G31" i="1"/>
  <c r="E31" i="1" l="1"/>
</calcChain>
</file>

<file path=xl/sharedStrings.xml><?xml version="1.0" encoding="utf-8"?>
<sst xmlns="http://schemas.openxmlformats.org/spreadsheetml/2006/main" count="79" uniqueCount="61">
  <si>
    <t>Мероприятия программы</t>
  </si>
  <si>
    <t>Исполнители программ</t>
  </si>
  <si>
    <t>Сведения об объемах, источниках и формах финансирования</t>
  </si>
  <si>
    <t>Источники финансирования</t>
  </si>
  <si>
    <t>всего</t>
  </si>
  <si>
    <t>1.</t>
  </si>
  <si>
    <t>Местный бюджет (ежегодно вносить изменения)</t>
  </si>
  <si>
    <t>Организация и проведение районного смотра-конкурса на лучшую организацию летней оздоровительной кампании</t>
  </si>
  <si>
    <t>Итого по программе:</t>
  </si>
  <si>
    <t>Краевой бюджет (ежегодно вносить изменения)</t>
  </si>
  <si>
    <t>Всего:</t>
  </si>
  <si>
    <t>Компенсации родителям (законным представителям) части расходов на оплату стоимости путевки</t>
  </si>
  <si>
    <t>Перечень программных мероприятий</t>
  </si>
  <si>
    <t>Сроки выполнения</t>
  </si>
  <si>
    <t>№ п/п</t>
  </si>
  <si>
    <t>Организация работы детских оздоровительных лагерей с дневным пребыванием детей</t>
  </si>
  <si>
    <t>Объем финансирования (рублей)</t>
  </si>
  <si>
    <t xml:space="preserve">Приобретение товаров для укрепления материально-технической базы пришкольных лагерей </t>
  </si>
  <si>
    <t>2.</t>
  </si>
  <si>
    <t>3.</t>
  </si>
  <si>
    <t>Проведение мероприятий различной направленности, творческих площадок, мастер-классов для детей в каникулярное время</t>
  </si>
  <si>
    <t>Выплата компенсации родителям (законным представителям) части расходов на оплату стоимости путевки</t>
  </si>
  <si>
    <t>Витаминизация детского питания (приобретение соков)</t>
  </si>
  <si>
    <t>Организация трудоустройства несовершеннолетних граждан</t>
  </si>
  <si>
    <t>Приобретение товаров  и призов для организации спортивных соревнований, дворовых площадок, туристических походов, экскурсий, конкурсов, эколого-краеведческой деятельности</t>
  </si>
  <si>
    <t xml:space="preserve">Приобретение товаров для проведения детских творческих площадок и  выставок </t>
  </si>
  <si>
    <t>Приобретение призов для награждения победителей районного смотра-конкурса на лучшую организацию летней оздоровительной кампании</t>
  </si>
  <si>
    <t>ОУ</t>
  </si>
  <si>
    <t>Всего</t>
  </si>
  <si>
    <t>Расчёт дополнительной потребности на оплату труда несовершеннолетних за счёт начисления компенсации за неиспользованный отпуск</t>
  </si>
  <si>
    <t>МКОУ СОШ п. Терней</t>
  </si>
  <si>
    <t>МКОУ СОШ п. Пластун</t>
  </si>
  <si>
    <t>МКОУ СОШ п. Светлая</t>
  </si>
  <si>
    <t>МКОУ СОШ с. Амгу</t>
  </si>
  <si>
    <t>МКОУ СОШ с. Усть-соболевка</t>
  </si>
  <si>
    <t>МКОУ СОШ с. Перетычиха</t>
  </si>
  <si>
    <t>МКОУ СОШ с. Агзу</t>
  </si>
  <si>
    <t>МКДОУ "Детский сад №2 п. Терней"</t>
  </si>
  <si>
    <t>МКОУ ДО ЦДТ</t>
  </si>
  <si>
    <t>Итого:</t>
  </si>
  <si>
    <t>Исп. Смеречинская Л.Н.</t>
  </si>
  <si>
    <t>8-42374-32-067</t>
  </si>
  <si>
    <t>Образовательные учреждения Тернейского МО</t>
  </si>
  <si>
    <t>МКУ "ЦОДОУ" ТМО</t>
  </si>
  <si>
    <t>Образовательные учреждения Тернейского МО, МКУ "ЦОДОУ" ТМО</t>
  </si>
  <si>
    <t>2019-2023</t>
  </si>
  <si>
    <t>2024-2028</t>
  </si>
  <si>
    <t>2024-2029</t>
  </si>
  <si>
    <t>Оплата наборов продуктов питания для организации питания в детских оздоровительных лагерях с дневным пребыванием детей и выплата компенсации родителям (законным представителям) части расходов на оплату стоимости путевки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</si>
  <si>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</si>
  <si>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4.</t>
  </si>
  <si>
    <t>5.</t>
  </si>
  <si>
    <t>Организация обучения кадров по работе с детьми в летний период</t>
  </si>
  <si>
    <t>Проведение профессиональной подготовки, переподготовки, повышение квалификации; участие в семинарах, обучающих тренингах лиц, привлекаемых к работе с детьми в летний период</t>
  </si>
  <si>
    <t>2.1.</t>
  </si>
  <si>
    <t>Итого по мероприятию:</t>
  </si>
  <si>
    <t>Организация временного трудоустройства несовершеннолетних граждан в возрасте от 14 до 18 лет в свободное от учёбы время</t>
  </si>
  <si>
    <t>Приложение</t>
  </si>
  <si>
    <t>к постановлению администрации</t>
  </si>
  <si>
    <t>Тернейского муниципального округа</t>
  </si>
  <si>
    <t>от 21.03.2025 № 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</si>
</sst>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topLeftCell="A22" workbookViewId="0">
      <selection activeCell="U9" sqref="U9"/>
    </sheetView>
  </sheetViews>
  <sheetFormatPr defaultRowHeight="15" x14ac:dyDescent="0.25"/>
  <cols>
    <col min="1" max="1" width="8" customWidth="1"/>
    <col min="2" max="2" width="21.7109375" customWidth="1"/>
    <col min="3" max="3" width="18.7109375" customWidth="1"/>
    <col min="4" max="4" width="11.28515625" customWidth="1"/>
    <col min="5" max="5" width="15" customWidth="1"/>
    <col min="6" max="7" width="13.140625" bestFit="1" customWidth="1"/>
    <col min="8" max="8" width="12.85546875" bestFit="1" customWidth="1"/>
    <col min="9" max="10" width="12.85546875" customWidth="1"/>
    <col min="11" max="11" width="19" customWidth="1"/>
  </cols>
  <sheetData>
    <row r="1" spans="1:12" x14ac:dyDescent="0.25">
      <c r="I1" s="46" t="s">
        <v>57</v>
      </c>
      <c r="J1" s="46"/>
      <c r="K1" s="46"/>
    </row>
    <row r="2" spans="1:12" x14ac:dyDescent="0.25">
      <c r="I2" s="46" t="s">
        <v>58</v>
      </c>
      <c r="J2" s="46"/>
      <c r="K2" s="46"/>
    </row>
    <row r="3" spans="1:12" x14ac:dyDescent="0.25">
      <c r="I3" s="46" t="s">
        <v>59</v>
      </c>
      <c r="J3" s="46"/>
      <c r="K3" s="46"/>
    </row>
    <row r="4" spans="1:12" x14ac:dyDescent="0.25">
      <c r="I4" s="46" t="s">
        <v>60</v>
      </c>
      <c r="J4" s="46"/>
      <c r="K4" s="46"/>
    </row>
    <row r="5" spans="1:12" ht="24" customHeight="1" x14ac:dyDescent="0.25">
      <c r="A5" s="58" t="s">
        <v>12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3"/>
    </row>
    <row r="6" spans="1:12" ht="13.5" customHeight="1" x14ac:dyDescent="0.25">
      <c r="A6" s="52" t="s">
        <v>14</v>
      </c>
      <c r="B6" s="47" t="s">
        <v>0</v>
      </c>
      <c r="C6" s="47" t="s">
        <v>1</v>
      </c>
      <c r="D6" s="52" t="s">
        <v>13</v>
      </c>
      <c r="E6" s="47" t="s">
        <v>2</v>
      </c>
      <c r="F6" s="47"/>
      <c r="G6" s="47"/>
      <c r="H6" s="47"/>
      <c r="I6" s="47"/>
      <c r="J6" s="47"/>
      <c r="K6" s="47"/>
    </row>
    <row r="7" spans="1:12" ht="16.5" customHeight="1" x14ac:dyDescent="0.25">
      <c r="A7" s="53"/>
      <c r="B7" s="47"/>
      <c r="C7" s="47"/>
      <c r="D7" s="53"/>
      <c r="E7" s="49" t="s">
        <v>16</v>
      </c>
      <c r="F7" s="50"/>
      <c r="G7" s="50"/>
      <c r="H7" s="50"/>
      <c r="I7" s="50"/>
      <c r="J7" s="51"/>
      <c r="K7" s="47" t="s">
        <v>3</v>
      </c>
    </row>
    <row r="8" spans="1:12" ht="15" customHeight="1" x14ac:dyDescent="0.25">
      <c r="A8" s="54"/>
      <c r="B8" s="47"/>
      <c r="C8" s="47"/>
      <c r="D8" s="54"/>
      <c r="E8" s="5" t="s">
        <v>4</v>
      </c>
      <c r="F8" s="4">
        <v>2024</v>
      </c>
      <c r="G8" s="4">
        <v>2025</v>
      </c>
      <c r="H8" s="4">
        <v>2026</v>
      </c>
      <c r="I8" s="32">
        <v>2027</v>
      </c>
      <c r="J8" s="32">
        <v>2028</v>
      </c>
      <c r="K8" s="47"/>
    </row>
    <row r="9" spans="1:12" ht="15" customHeight="1" x14ac:dyDescent="0.25">
      <c r="A9" s="12" t="s">
        <v>5</v>
      </c>
      <c r="B9" s="61" t="s">
        <v>15</v>
      </c>
      <c r="C9" s="62"/>
      <c r="D9" s="62"/>
      <c r="E9" s="62"/>
      <c r="F9" s="62"/>
      <c r="G9" s="62"/>
      <c r="H9" s="62"/>
      <c r="I9" s="62"/>
      <c r="J9" s="62"/>
      <c r="K9" s="63"/>
    </row>
    <row r="10" spans="1:12" ht="15" customHeight="1" x14ac:dyDescent="0.25">
      <c r="A10" s="48" t="s">
        <v>55</v>
      </c>
      <c r="B10" s="48"/>
      <c r="C10" s="48"/>
      <c r="D10" s="48"/>
      <c r="E10" s="43">
        <f>SUM(F10:J10)</f>
        <v>18917228.130000003</v>
      </c>
      <c r="F10" s="43">
        <f>SUM(F11:F13)</f>
        <v>2519393.6900000004</v>
      </c>
      <c r="G10" s="43">
        <f t="shared" ref="G10:J10" si="0">SUM(G11:G13)</f>
        <v>2818161.25</v>
      </c>
      <c r="H10" s="43">
        <f t="shared" si="0"/>
        <v>6119856.7300000004</v>
      </c>
      <c r="I10" s="43">
        <f t="shared" si="0"/>
        <v>6119857.7300000004</v>
      </c>
      <c r="J10" s="43">
        <f t="shared" si="0"/>
        <v>1339958.73</v>
      </c>
      <c r="K10" s="44"/>
    </row>
    <row r="11" spans="1:12" ht="17.25" customHeight="1" x14ac:dyDescent="0.25">
      <c r="A11" s="71"/>
      <c r="B11" s="71" t="s">
        <v>49</v>
      </c>
      <c r="C11" s="52" t="s">
        <v>44</v>
      </c>
      <c r="D11" s="47" t="s">
        <v>46</v>
      </c>
      <c r="E11" s="60">
        <f>SUM(F11:J12)</f>
        <v>5938019.1699999999</v>
      </c>
      <c r="F11" s="57">
        <f>1099427.61-71836.83-25153.7-21694.7-7596.4</f>
        <v>973145.98000000021</v>
      </c>
      <c r="G11" s="57">
        <v>945000</v>
      </c>
      <c r="H11" s="57">
        <f>1233706.73+106250</f>
        <v>1339956.73</v>
      </c>
      <c r="I11" s="57">
        <f>1233707.73+106250</f>
        <v>1339957.73</v>
      </c>
      <c r="J11" s="57">
        <f>1233708.73+106250</f>
        <v>1339958.73</v>
      </c>
      <c r="K11" s="52" t="s">
        <v>6</v>
      </c>
    </row>
    <row r="12" spans="1:12" ht="122.25" customHeight="1" x14ac:dyDescent="0.25">
      <c r="A12" s="69"/>
      <c r="B12" s="69"/>
      <c r="C12" s="53"/>
      <c r="D12" s="47"/>
      <c r="E12" s="60"/>
      <c r="F12" s="57"/>
      <c r="G12" s="57"/>
      <c r="H12" s="57"/>
      <c r="I12" s="57"/>
      <c r="J12" s="57"/>
      <c r="K12" s="53"/>
    </row>
    <row r="13" spans="1:12" ht="184.5" customHeight="1" x14ac:dyDescent="0.25">
      <c r="A13" s="69"/>
      <c r="B13" s="17" t="s">
        <v>48</v>
      </c>
      <c r="C13" s="53"/>
      <c r="D13" s="22" t="s">
        <v>46</v>
      </c>
      <c r="E13" s="19">
        <f>SUM(F13:J13)</f>
        <v>12979208.960000001</v>
      </c>
      <c r="F13" s="20">
        <v>1546247.71</v>
      </c>
      <c r="G13" s="20">
        <v>1873161.25</v>
      </c>
      <c r="H13" s="20">
        <v>4779900</v>
      </c>
      <c r="I13" s="34">
        <v>4779900</v>
      </c>
      <c r="J13" s="34">
        <v>0</v>
      </c>
      <c r="K13" s="21" t="s">
        <v>9</v>
      </c>
    </row>
    <row r="14" spans="1:12" ht="75.75" hidden="1" customHeight="1" x14ac:dyDescent="0.25">
      <c r="A14" s="69"/>
      <c r="B14" s="15" t="s">
        <v>17</v>
      </c>
      <c r="C14" s="53"/>
      <c r="D14" s="6" t="s">
        <v>46</v>
      </c>
      <c r="E14" s="11">
        <f>SUM(F14:J14)</f>
        <v>0</v>
      </c>
      <c r="F14" s="10"/>
      <c r="G14" s="36"/>
      <c r="H14" s="36"/>
      <c r="I14" s="37"/>
      <c r="J14" s="37"/>
      <c r="K14" s="52" t="s">
        <v>6</v>
      </c>
    </row>
    <row r="15" spans="1:12" ht="46.5" hidden="1" customHeight="1" x14ac:dyDescent="0.25">
      <c r="A15" s="70"/>
      <c r="B15" s="15" t="s">
        <v>22</v>
      </c>
      <c r="C15" s="54"/>
      <c r="D15" s="6" t="s">
        <v>47</v>
      </c>
      <c r="E15" s="33">
        <f>SUM(F15:J15)</f>
        <v>0</v>
      </c>
      <c r="F15" s="9"/>
      <c r="G15" s="9"/>
      <c r="H15" s="9"/>
      <c r="I15" s="9"/>
      <c r="J15" s="9"/>
      <c r="K15" s="54"/>
    </row>
    <row r="16" spans="1:12" ht="21.75" customHeight="1" x14ac:dyDescent="0.25">
      <c r="A16" s="13" t="s">
        <v>18</v>
      </c>
      <c r="B16" s="66" t="s">
        <v>23</v>
      </c>
      <c r="C16" s="67"/>
      <c r="D16" s="67"/>
      <c r="E16" s="67"/>
      <c r="F16" s="67"/>
      <c r="G16" s="67"/>
      <c r="H16" s="67"/>
      <c r="I16" s="67"/>
      <c r="J16" s="67"/>
      <c r="K16" s="68"/>
    </row>
    <row r="17" spans="1:11" ht="18" customHeight="1" x14ac:dyDescent="0.25">
      <c r="A17" s="48" t="s">
        <v>55</v>
      </c>
      <c r="B17" s="48"/>
      <c r="C17" s="48"/>
      <c r="D17" s="48"/>
      <c r="E17" s="43">
        <f>SUM(F17:J17)</f>
        <v>6171434.2699999996</v>
      </c>
      <c r="F17" s="43">
        <f>SUM(F18:F20)</f>
        <v>1209108.6200000001</v>
      </c>
      <c r="G17" s="43">
        <f>SUM(G18:G20)</f>
        <v>1335000</v>
      </c>
      <c r="H17" s="43">
        <f t="shared" ref="H17" si="1">SUM(H18:H20)</f>
        <v>1209108.55</v>
      </c>
      <c r="I17" s="43">
        <f t="shared" ref="I17" si="2">SUM(I18:I20)</f>
        <v>1209108.55</v>
      </c>
      <c r="J17" s="43">
        <f t="shared" ref="J17" si="3">SUM(J18:J20)</f>
        <v>1209108.55</v>
      </c>
      <c r="K17" s="45"/>
    </row>
    <row r="18" spans="1:11" ht="77.25" customHeight="1" x14ac:dyDescent="0.25">
      <c r="A18" s="52" t="s">
        <v>54</v>
      </c>
      <c r="B18" s="55" t="s">
        <v>56</v>
      </c>
      <c r="C18" s="47" t="s">
        <v>44</v>
      </c>
      <c r="D18" s="44" t="s">
        <v>46</v>
      </c>
      <c r="E18" s="7">
        <f>SUM(F18:J18)</f>
        <v>5621434.2699999996</v>
      </c>
      <c r="F18" s="43">
        <v>1209108.6200000001</v>
      </c>
      <c r="G18" s="43">
        <v>785000</v>
      </c>
      <c r="H18" s="43">
        <v>1209108.55</v>
      </c>
      <c r="I18" s="43">
        <v>1209108.55</v>
      </c>
      <c r="J18" s="43">
        <v>1209108.55</v>
      </c>
      <c r="K18" s="44" t="s">
        <v>6</v>
      </c>
    </row>
    <row r="19" spans="1:11" ht="68.25" customHeight="1" x14ac:dyDescent="0.25">
      <c r="A19" s="54"/>
      <c r="B19" s="56"/>
      <c r="C19" s="47"/>
      <c r="D19" s="22">
        <v>2025</v>
      </c>
      <c r="E19" s="19">
        <f>SUM(F19:J19)</f>
        <v>550000</v>
      </c>
      <c r="F19" s="20">
        <v>0</v>
      </c>
      <c r="G19" s="20">
        <v>550000</v>
      </c>
      <c r="H19" s="20">
        <v>0</v>
      </c>
      <c r="I19" s="20">
        <v>0</v>
      </c>
      <c r="J19" s="20">
        <v>0</v>
      </c>
      <c r="K19" s="22" t="str">
        <f>K13</f>
        <v>Краевой бюджет (ежегодно вносить изменения)</v>
      </c>
    </row>
    <row r="20" spans="1:11" ht="27.75" customHeight="1" x14ac:dyDescent="0.25">
      <c r="A20" s="6" t="s">
        <v>19</v>
      </c>
      <c r="B20" s="66" t="s">
        <v>20</v>
      </c>
      <c r="C20" s="67"/>
      <c r="D20" s="67"/>
      <c r="E20" s="67"/>
      <c r="F20" s="67"/>
      <c r="G20" s="67"/>
      <c r="H20" s="67"/>
      <c r="I20" s="67"/>
      <c r="J20" s="67"/>
      <c r="K20" s="68"/>
    </row>
    <row r="21" spans="1:11" ht="165" customHeight="1" x14ac:dyDescent="0.25">
      <c r="A21" s="69"/>
      <c r="B21" s="14" t="s">
        <v>24</v>
      </c>
      <c r="C21" s="71" t="s">
        <v>42</v>
      </c>
      <c r="D21" s="44" t="s">
        <v>46</v>
      </c>
      <c r="E21" s="8">
        <f>SUM(F21:J21)</f>
        <v>0</v>
      </c>
      <c r="F21" s="9">
        <v>0</v>
      </c>
      <c r="G21" s="9">
        <v>0</v>
      </c>
      <c r="H21" s="9">
        <f>G21</f>
        <v>0</v>
      </c>
      <c r="I21" s="9">
        <v>0</v>
      </c>
      <c r="J21" s="9">
        <v>0</v>
      </c>
      <c r="K21" s="4" t="s">
        <v>6</v>
      </c>
    </row>
    <row r="22" spans="1:11" ht="60.75" customHeight="1" x14ac:dyDescent="0.25">
      <c r="A22" s="70"/>
      <c r="B22" s="14" t="s">
        <v>25</v>
      </c>
      <c r="C22" s="70"/>
      <c r="D22" s="40" t="s">
        <v>46</v>
      </c>
      <c r="E22" s="8">
        <f>SUM(F22:J22)</f>
        <v>0</v>
      </c>
      <c r="F22" s="9">
        <v>0</v>
      </c>
      <c r="G22" s="9">
        <v>0</v>
      </c>
      <c r="H22" s="9">
        <f>G22</f>
        <v>0</v>
      </c>
      <c r="I22" s="9">
        <v>0</v>
      </c>
      <c r="J22" s="9">
        <v>0</v>
      </c>
      <c r="K22" s="4" t="s">
        <v>6</v>
      </c>
    </row>
    <row r="23" spans="1:11" ht="21.75" customHeight="1" x14ac:dyDescent="0.25">
      <c r="A23" s="38" t="s">
        <v>50</v>
      </c>
      <c r="B23" s="66" t="s">
        <v>7</v>
      </c>
      <c r="C23" s="67"/>
      <c r="D23" s="67"/>
      <c r="E23" s="67"/>
      <c r="F23" s="67"/>
      <c r="G23" s="67"/>
      <c r="H23" s="67"/>
      <c r="I23" s="67"/>
      <c r="J23" s="67"/>
      <c r="K23" s="68"/>
    </row>
    <row r="24" spans="1:11" ht="129.75" customHeight="1" x14ac:dyDescent="0.25">
      <c r="A24" s="1"/>
      <c r="B24" s="35" t="s">
        <v>26</v>
      </c>
      <c r="C24" s="6" t="s">
        <v>43</v>
      </c>
      <c r="D24" s="40" t="s">
        <v>46</v>
      </c>
      <c r="E24" s="8">
        <f>SUM(F24:J24)</f>
        <v>300000</v>
      </c>
      <c r="F24" s="9">
        <v>0</v>
      </c>
      <c r="G24" s="9">
        <v>0</v>
      </c>
      <c r="H24" s="9">
        <v>100000</v>
      </c>
      <c r="I24" s="9">
        <v>100000</v>
      </c>
      <c r="J24" s="9">
        <v>100000</v>
      </c>
      <c r="K24" s="4" t="s">
        <v>6</v>
      </c>
    </row>
    <row r="25" spans="1:11" ht="21.75" customHeight="1" x14ac:dyDescent="0.25">
      <c r="A25" s="40" t="s">
        <v>51</v>
      </c>
      <c r="B25" s="72" t="s">
        <v>52</v>
      </c>
      <c r="C25" s="73"/>
      <c r="D25" s="73"/>
      <c r="E25" s="73"/>
      <c r="F25" s="73"/>
      <c r="G25" s="73"/>
      <c r="H25" s="73"/>
      <c r="I25" s="73"/>
      <c r="J25" s="73"/>
      <c r="K25" s="39"/>
    </row>
    <row r="26" spans="1:11" ht="169.5" customHeight="1" x14ac:dyDescent="0.25">
      <c r="A26" s="41"/>
      <c r="B26" s="42" t="s">
        <v>53</v>
      </c>
      <c r="C26" s="40" t="str">
        <f>C11</f>
        <v>Образовательные учреждения Тернейского МО, МКУ "ЦОДОУ" ТМО</v>
      </c>
      <c r="D26" s="40" t="str">
        <f>D24</f>
        <v>2024-2028</v>
      </c>
      <c r="E26" s="8">
        <f>SUM(F26:J26)</f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40" t="str">
        <f>K24</f>
        <v>Местный бюджет (ежегодно вносить изменения)</v>
      </c>
    </row>
    <row r="27" spans="1:11" ht="24" hidden="1" customHeight="1" x14ac:dyDescent="0.25">
      <c r="A27" s="31">
        <v>5</v>
      </c>
      <c r="B27" s="66" t="s">
        <v>11</v>
      </c>
      <c r="C27" s="67"/>
      <c r="D27" s="67"/>
      <c r="E27" s="67"/>
      <c r="F27" s="67"/>
      <c r="G27" s="67"/>
      <c r="H27" s="67"/>
      <c r="I27" s="67"/>
      <c r="J27" s="67"/>
      <c r="K27" s="68"/>
    </row>
    <row r="28" spans="1:11" ht="75.75" hidden="1" customHeight="1" x14ac:dyDescent="0.25">
      <c r="A28" s="1"/>
      <c r="B28" s="17" t="s">
        <v>21</v>
      </c>
      <c r="C28" s="18" t="s">
        <v>43</v>
      </c>
      <c r="D28" s="17" t="s">
        <v>45</v>
      </c>
      <c r="E28" s="19">
        <f>SUM(F28:J28)</f>
        <v>0</v>
      </c>
      <c r="F28" s="20"/>
      <c r="G28" s="20"/>
      <c r="H28" s="20">
        <v>0</v>
      </c>
      <c r="I28" s="20">
        <v>0</v>
      </c>
      <c r="J28" s="20">
        <v>0</v>
      </c>
      <c r="K28" s="22" t="s">
        <v>9</v>
      </c>
    </row>
    <row r="29" spans="1:11" ht="43.5" customHeight="1" x14ac:dyDescent="0.25">
      <c r="A29" s="65" t="s">
        <v>10</v>
      </c>
      <c r="B29" s="65"/>
      <c r="C29" s="65"/>
      <c r="D29" s="65"/>
      <c r="E29" s="7">
        <f>F29+G29+H29+I29+J29</f>
        <v>11859453.440000001</v>
      </c>
      <c r="F29" s="7">
        <f>F11+F18+F21+F22+F14+F24+F15</f>
        <v>2182254.6000000006</v>
      </c>
      <c r="G29" s="7">
        <f t="shared" ref="G29:J29" si="4">G11+G18+G21+G22+G14+G24+G15</f>
        <v>1730000</v>
      </c>
      <c r="H29" s="7">
        <f t="shared" si="4"/>
        <v>2649065.2800000003</v>
      </c>
      <c r="I29" s="7">
        <f t="shared" si="4"/>
        <v>2649066.2800000003</v>
      </c>
      <c r="J29" s="7">
        <f t="shared" si="4"/>
        <v>2649067.2800000003</v>
      </c>
      <c r="K29" s="2" t="s">
        <v>6</v>
      </c>
    </row>
    <row r="30" spans="1:11" ht="44.25" customHeight="1" x14ac:dyDescent="0.25">
      <c r="A30" s="65" t="s">
        <v>10</v>
      </c>
      <c r="B30" s="65"/>
      <c r="C30" s="65"/>
      <c r="D30" s="65"/>
      <c r="E30" s="7">
        <f>F30+G30+H30+I30+J30</f>
        <v>13529208.960000001</v>
      </c>
      <c r="F30" s="7">
        <f>F28+F13+F19</f>
        <v>1546247.71</v>
      </c>
      <c r="G30" s="7">
        <f t="shared" ref="G30:J30" si="5">G28+G13+G19</f>
        <v>2423161.25</v>
      </c>
      <c r="H30" s="7">
        <f t="shared" si="5"/>
        <v>4779900</v>
      </c>
      <c r="I30" s="7">
        <f t="shared" si="5"/>
        <v>4779900</v>
      </c>
      <c r="J30" s="7">
        <f t="shared" si="5"/>
        <v>0</v>
      </c>
      <c r="K30" s="2" t="s">
        <v>9</v>
      </c>
    </row>
    <row r="31" spans="1:11" ht="15.75" x14ac:dyDescent="0.25">
      <c r="A31" s="64" t="s">
        <v>8</v>
      </c>
      <c r="B31" s="64"/>
      <c r="C31" s="64"/>
      <c r="D31" s="64"/>
      <c r="E31" s="7">
        <f>F31+G31+H31+I31+J31</f>
        <v>25388662.400000002</v>
      </c>
      <c r="F31" s="7">
        <f>SUM(F29:F30)</f>
        <v>3728502.3100000005</v>
      </c>
      <c r="G31" s="7">
        <f>SUM(G29:G30)</f>
        <v>4153161.25</v>
      </c>
      <c r="H31" s="7">
        <f>SUM(H29:H30)</f>
        <v>7428965.2800000003</v>
      </c>
      <c r="I31" s="7">
        <f t="shared" ref="I31:J31" si="6">SUM(I29:I30)</f>
        <v>7428966.2800000003</v>
      </c>
      <c r="J31" s="7">
        <f t="shared" si="6"/>
        <v>2649067.2800000003</v>
      </c>
      <c r="K31" s="2"/>
    </row>
    <row r="32" spans="1:11" hidden="1" x14ac:dyDescent="0.25">
      <c r="F32" s="16">
        <v>1858251.85</v>
      </c>
    </row>
    <row r="33" spans="6:7" hidden="1" x14ac:dyDescent="0.25">
      <c r="F33" s="16">
        <v>1801058</v>
      </c>
      <c r="G33" s="16"/>
    </row>
    <row r="34" spans="6:7" hidden="1" x14ac:dyDescent="0.25">
      <c r="F34" s="16">
        <f>SUM(F32:F33)</f>
        <v>3659309.85</v>
      </c>
    </row>
    <row r="35" spans="6:7" hidden="1" x14ac:dyDescent="0.25">
      <c r="F35" s="16">
        <f>F32-F29</f>
        <v>-324002.75000000047</v>
      </c>
    </row>
    <row r="37" spans="6:7" x14ac:dyDescent="0.25">
      <c r="G37" s="16"/>
    </row>
  </sheetData>
  <mergeCells count="40">
    <mergeCell ref="A31:D31"/>
    <mergeCell ref="D11:D12"/>
    <mergeCell ref="A29:D29"/>
    <mergeCell ref="A30:D30"/>
    <mergeCell ref="B23:K23"/>
    <mergeCell ref="B27:K27"/>
    <mergeCell ref="A21:A22"/>
    <mergeCell ref="A11:A15"/>
    <mergeCell ref="B16:K16"/>
    <mergeCell ref="K14:K15"/>
    <mergeCell ref="B20:K20"/>
    <mergeCell ref="B11:B12"/>
    <mergeCell ref="C11:C15"/>
    <mergeCell ref="C21:C22"/>
    <mergeCell ref="J11:J12"/>
    <mergeCell ref="B25:J25"/>
    <mergeCell ref="B6:B8"/>
    <mergeCell ref="C6:C8"/>
    <mergeCell ref="E6:K6"/>
    <mergeCell ref="K7:K8"/>
    <mergeCell ref="E11:E12"/>
    <mergeCell ref="F11:F12"/>
    <mergeCell ref="B9:K9"/>
    <mergeCell ref="I11:I12"/>
    <mergeCell ref="I1:K1"/>
    <mergeCell ref="I2:K2"/>
    <mergeCell ref="I3:K3"/>
    <mergeCell ref="I4:K4"/>
    <mergeCell ref="C18:C19"/>
    <mergeCell ref="A10:D10"/>
    <mergeCell ref="A17:D17"/>
    <mergeCell ref="E7:J7"/>
    <mergeCell ref="D6:D8"/>
    <mergeCell ref="A6:A8"/>
    <mergeCell ref="B18:B19"/>
    <mergeCell ref="A18:A19"/>
    <mergeCell ref="K11:K12"/>
    <mergeCell ref="G11:G12"/>
    <mergeCell ref="H11:H12"/>
    <mergeCell ref="A5:K5"/>
  </mergeCells>
  <pageMargins left="0.23622047244094491" right="0.23622047244094491" top="0.35433070866141736" bottom="0.35433070866141736" header="0.31496062992125984" footer="0.31496062992125984"/>
  <pageSetup paperSize="9" scale="9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A16" sqref="A16"/>
    </sheetView>
  </sheetViews>
  <sheetFormatPr defaultRowHeight="15" x14ac:dyDescent="0.25"/>
  <cols>
    <col min="1" max="1" width="34.85546875" customWidth="1"/>
    <col min="2" max="2" width="11.140625" customWidth="1"/>
    <col min="3" max="3" width="11.42578125" customWidth="1"/>
    <col min="4" max="4" width="10.85546875" customWidth="1"/>
  </cols>
  <sheetData>
    <row r="1" spans="1:11" ht="57" customHeight="1" x14ac:dyDescent="0.25">
      <c r="A1" s="47" t="s">
        <v>29</v>
      </c>
      <c r="B1" s="47"/>
      <c r="C1" s="47"/>
      <c r="D1" s="47"/>
      <c r="E1" s="23"/>
      <c r="F1" s="23"/>
      <c r="G1" s="23"/>
      <c r="H1" s="23"/>
      <c r="I1" s="23"/>
      <c r="J1" s="23"/>
      <c r="K1" s="23"/>
    </row>
    <row r="2" spans="1:11" x14ac:dyDescent="0.25">
      <c r="A2" s="26" t="s">
        <v>27</v>
      </c>
      <c r="B2" s="26">
        <v>111</v>
      </c>
      <c r="C2" s="26">
        <v>119</v>
      </c>
      <c r="D2" s="26" t="s">
        <v>28</v>
      </c>
      <c r="E2" s="23"/>
      <c r="F2" s="23"/>
      <c r="G2" s="23"/>
      <c r="H2" s="23"/>
      <c r="I2" s="23"/>
      <c r="J2" s="23"/>
      <c r="K2" s="23"/>
    </row>
    <row r="3" spans="1:11" x14ac:dyDescent="0.25">
      <c r="A3" s="27" t="s">
        <v>30</v>
      </c>
      <c r="B3" s="28">
        <v>3201.7</v>
      </c>
      <c r="C3" s="28">
        <v>966.93</v>
      </c>
      <c r="D3" s="28">
        <f>SUM(B3:C3)</f>
        <v>4168.63</v>
      </c>
      <c r="E3" s="23"/>
      <c r="F3" s="23"/>
      <c r="G3" s="23"/>
      <c r="H3" s="23"/>
      <c r="I3" s="23"/>
      <c r="J3" s="23"/>
      <c r="K3" s="23"/>
    </row>
    <row r="4" spans="1:11" x14ac:dyDescent="0.25">
      <c r="A4" s="27" t="s">
        <v>31</v>
      </c>
      <c r="B4" s="28">
        <v>11788.22</v>
      </c>
      <c r="C4" s="28">
        <v>3560.05</v>
      </c>
      <c r="D4" s="28">
        <f t="shared" ref="D4:D11" si="0">SUM(B4:C4)</f>
        <v>15348.27</v>
      </c>
      <c r="E4" s="23"/>
      <c r="F4" s="23"/>
      <c r="G4" s="23"/>
      <c r="H4" s="23"/>
      <c r="I4" s="23"/>
      <c r="J4" s="23"/>
      <c r="K4" s="23"/>
    </row>
    <row r="5" spans="1:11" x14ac:dyDescent="0.25">
      <c r="A5" s="27" t="s">
        <v>32</v>
      </c>
      <c r="B5" s="28">
        <v>3473.45</v>
      </c>
      <c r="C5" s="28">
        <v>1048.99</v>
      </c>
      <c r="D5" s="28">
        <f t="shared" si="0"/>
        <v>4522.4399999999996</v>
      </c>
      <c r="E5" s="23"/>
      <c r="F5" s="23"/>
      <c r="G5" s="23"/>
      <c r="H5" s="23"/>
      <c r="I5" s="23"/>
      <c r="J5" s="23"/>
      <c r="K5" s="23"/>
    </row>
    <row r="6" spans="1:11" x14ac:dyDescent="0.25">
      <c r="A6" s="27" t="s">
        <v>33</v>
      </c>
      <c r="B6" s="28">
        <v>3130.33</v>
      </c>
      <c r="C6" s="28">
        <v>945.15</v>
      </c>
      <c r="D6" s="28">
        <f t="shared" si="0"/>
        <v>4075.48</v>
      </c>
      <c r="E6" s="23"/>
      <c r="F6" s="23"/>
      <c r="G6" s="23"/>
      <c r="H6" s="23"/>
      <c r="I6" s="23"/>
      <c r="J6" s="23"/>
      <c r="K6" s="23"/>
    </row>
    <row r="7" spans="1:11" x14ac:dyDescent="0.25">
      <c r="A7" s="27" t="s">
        <v>34</v>
      </c>
      <c r="B7" s="28">
        <v>360.6</v>
      </c>
      <c r="C7" s="28">
        <v>108.89</v>
      </c>
      <c r="D7" s="28">
        <f t="shared" si="0"/>
        <v>469.49</v>
      </c>
      <c r="E7" s="23"/>
      <c r="F7" s="23"/>
      <c r="G7" s="23"/>
      <c r="H7" s="23"/>
      <c r="I7" s="23"/>
      <c r="J7" s="23"/>
      <c r="K7" s="23"/>
    </row>
    <row r="8" spans="1:11" x14ac:dyDescent="0.25">
      <c r="A8" s="27" t="s">
        <v>35</v>
      </c>
      <c r="B8" s="28">
        <v>180.29</v>
      </c>
      <c r="C8" s="28">
        <v>54.46</v>
      </c>
      <c r="D8" s="28">
        <f t="shared" si="0"/>
        <v>234.75</v>
      </c>
      <c r="E8" s="23"/>
      <c r="F8" s="23"/>
      <c r="G8" s="23"/>
      <c r="H8" s="23"/>
      <c r="I8" s="23"/>
      <c r="J8" s="23"/>
      <c r="K8" s="23"/>
    </row>
    <row r="9" spans="1:11" x14ac:dyDescent="0.25">
      <c r="A9" s="27" t="s">
        <v>36</v>
      </c>
      <c r="B9" s="28">
        <v>836.36</v>
      </c>
      <c r="C9" s="28">
        <v>262.25</v>
      </c>
      <c r="D9" s="28">
        <f t="shared" si="0"/>
        <v>1098.6100000000001</v>
      </c>
      <c r="E9" s="23"/>
      <c r="F9" s="23"/>
      <c r="G9" s="23"/>
      <c r="H9" s="23"/>
      <c r="I9" s="23"/>
      <c r="J9" s="23"/>
      <c r="K9" s="23"/>
    </row>
    <row r="10" spans="1:11" x14ac:dyDescent="0.25">
      <c r="A10" s="27" t="s">
        <v>37</v>
      </c>
      <c r="B10" s="28">
        <v>840.49</v>
      </c>
      <c r="C10" s="28">
        <v>253.83</v>
      </c>
      <c r="D10" s="28">
        <f t="shared" si="0"/>
        <v>1094.32</v>
      </c>
      <c r="E10" s="23"/>
      <c r="F10" s="23"/>
      <c r="G10" s="23"/>
      <c r="H10" s="23"/>
      <c r="I10" s="23"/>
      <c r="J10" s="23"/>
      <c r="K10" s="23"/>
    </row>
    <row r="11" spans="1:11" x14ac:dyDescent="0.25">
      <c r="A11" s="27" t="s">
        <v>38</v>
      </c>
      <c r="B11" s="28">
        <v>11374.02</v>
      </c>
      <c r="C11" s="28">
        <v>3346.19</v>
      </c>
      <c r="D11" s="28">
        <f t="shared" si="0"/>
        <v>14720.210000000001</v>
      </c>
      <c r="E11" s="23"/>
      <c r="F11" s="23"/>
      <c r="G11" s="23"/>
      <c r="H11" s="23"/>
      <c r="I11" s="23"/>
      <c r="J11" s="23"/>
      <c r="K11" s="23"/>
    </row>
    <row r="12" spans="1:11" x14ac:dyDescent="0.25">
      <c r="A12" s="29" t="s">
        <v>39</v>
      </c>
      <c r="B12" s="30">
        <f>SUM(B3:B11)</f>
        <v>35185.46</v>
      </c>
      <c r="C12" s="30">
        <f t="shared" ref="C12:D12" si="1">SUM(C3:C11)</f>
        <v>10546.74</v>
      </c>
      <c r="D12" s="30">
        <f t="shared" si="1"/>
        <v>45732.200000000004</v>
      </c>
      <c r="E12" s="23"/>
      <c r="F12" s="23"/>
      <c r="G12" s="23"/>
      <c r="H12" s="23"/>
      <c r="I12" s="23"/>
      <c r="J12" s="23"/>
      <c r="K12" s="23"/>
    </row>
    <row r="13" spans="1:11" x14ac:dyDescent="0.25">
      <c r="A13" s="24"/>
      <c r="B13" s="25"/>
      <c r="C13" s="25"/>
      <c r="D13" s="25"/>
      <c r="E13" s="23"/>
      <c r="F13" s="23"/>
      <c r="G13" s="23"/>
      <c r="H13" s="23"/>
      <c r="I13" s="23"/>
      <c r="J13" s="23"/>
      <c r="K13" s="23"/>
    </row>
    <row r="14" spans="1:11" x14ac:dyDescent="0.25">
      <c r="A14" s="24" t="s">
        <v>40</v>
      </c>
      <c r="B14" s="25"/>
      <c r="C14" s="25"/>
      <c r="D14" s="25"/>
      <c r="E14" s="23"/>
      <c r="F14" s="23"/>
      <c r="G14" s="23"/>
      <c r="H14" s="23"/>
      <c r="I14" s="23"/>
      <c r="J14" s="23"/>
      <c r="K14" s="23"/>
    </row>
    <row r="15" spans="1:11" x14ac:dyDescent="0.25">
      <c r="A15" s="24" t="s">
        <v>41</v>
      </c>
      <c r="B15" s="25"/>
      <c r="C15" s="25"/>
      <c r="D15" s="25"/>
      <c r="E15" s="23"/>
      <c r="F15" s="23"/>
      <c r="G15" s="23"/>
      <c r="H15" s="23"/>
      <c r="I15" s="23"/>
      <c r="J15" s="23"/>
      <c r="K15" s="23"/>
    </row>
    <row r="16" spans="1:11" x14ac:dyDescent="0.25">
      <c r="A16" s="24"/>
      <c r="B16" s="25"/>
      <c r="C16" s="25"/>
      <c r="D16" s="25"/>
      <c r="E16" s="23"/>
      <c r="F16" s="23"/>
      <c r="G16" s="23"/>
      <c r="H16" s="23"/>
      <c r="I16" s="23"/>
      <c r="J16" s="23"/>
      <c r="K16" s="23"/>
    </row>
    <row r="17" spans="1:11" x14ac:dyDescent="0.25">
      <c r="A17" s="24"/>
      <c r="B17" s="25"/>
      <c r="C17" s="25"/>
      <c r="D17" s="25"/>
      <c r="E17" s="23"/>
      <c r="F17" s="23"/>
      <c r="G17" s="23"/>
      <c r="H17" s="23"/>
      <c r="I17" s="23"/>
      <c r="J17" s="23"/>
      <c r="K17" s="23"/>
    </row>
    <row r="18" spans="1:11" x14ac:dyDescent="0.25">
      <c r="A18" s="24"/>
      <c r="B18" s="25"/>
      <c r="C18" s="25"/>
      <c r="D18" s="25"/>
      <c r="E18" s="23"/>
      <c r="F18" s="23"/>
      <c r="G18" s="23"/>
      <c r="H18" s="23"/>
      <c r="I18" s="23"/>
      <c r="J18" s="23"/>
      <c r="K18" s="23"/>
    </row>
    <row r="19" spans="1:11" x14ac:dyDescent="0.25">
      <c r="A19" s="24"/>
      <c r="B19" s="25"/>
      <c r="C19" s="25"/>
      <c r="D19" s="25"/>
      <c r="E19" s="23"/>
      <c r="F19" s="23"/>
      <c r="G19" s="23"/>
      <c r="H19" s="23"/>
      <c r="I19" s="23"/>
      <c r="J19" s="23"/>
      <c r="K19" s="23"/>
    </row>
    <row r="20" spans="1:11" x14ac:dyDescent="0.25">
      <c r="A20" s="24"/>
      <c r="B20" s="25"/>
      <c r="C20" s="25"/>
      <c r="D20" s="25"/>
      <c r="E20" s="23"/>
      <c r="F20" s="23"/>
      <c r="G20" s="23"/>
      <c r="H20" s="23"/>
      <c r="I20" s="23"/>
      <c r="J20" s="23"/>
      <c r="K20" s="23"/>
    </row>
    <row r="21" spans="1:11" x14ac:dyDescent="0.25">
      <c r="A21" s="23"/>
      <c r="B21" s="25"/>
      <c r="C21" s="25"/>
      <c r="D21" s="25"/>
      <c r="E21" s="23"/>
      <c r="F21" s="23"/>
      <c r="G21" s="23"/>
      <c r="H21" s="23"/>
      <c r="I21" s="23"/>
      <c r="J21" s="23"/>
      <c r="K21" s="23"/>
    </row>
    <row r="22" spans="1:11" x14ac:dyDescent="0.25">
      <c r="A22" s="23"/>
      <c r="B22" s="25"/>
      <c r="C22" s="25"/>
      <c r="D22" s="25"/>
      <c r="E22" s="23"/>
      <c r="F22" s="23"/>
      <c r="G22" s="23"/>
      <c r="H22" s="23"/>
      <c r="I22" s="23"/>
      <c r="J22" s="23"/>
      <c r="K22" s="23"/>
    </row>
    <row r="23" spans="1:11" x14ac:dyDescent="0.25">
      <c r="A23" s="23"/>
      <c r="B23" s="25"/>
      <c r="C23" s="25"/>
      <c r="D23" s="25"/>
      <c r="E23" s="23"/>
      <c r="F23" s="23"/>
      <c r="G23" s="23"/>
      <c r="H23" s="23"/>
      <c r="I23" s="23"/>
      <c r="J23" s="23"/>
      <c r="K23" s="23"/>
    </row>
    <row r="24" spans="1:1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spans="1:1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spans="1:11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spans="1:11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</row>
  </sheetData>
  <mergeCells count="1">
    <mergeCell ref="A1:D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</vt:lpstr>
      <vt:lpstr>расчёты подр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2025-03-21T00:44:51Z</dcterms:modified>
</cp:coreProperties>
</file>