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ПРОЕКТЫ\2024\МНПА на 23.04.2024\Решения Думы ТМО ПК от 23.04.2024\"/>
    </mc:Choice>
  </mc:AlternateContent>
  <bookViews>
    <workbookView xWindow="345" yWindow="180" windowWidth="22560" windowHeight="11625"/>
  </bookViews>
  <sheets>
    <sheet name="Документ" sheetId="2" r:id="rId1"/>
  </sheets>
  <definedNames>
    <definedName name="_xlnm._FilterDatabase" localSheetId="0" hidden="1">Документ!$A$17:$I$95</definedName>
    <definedName name="_xlnm.Print_Titles" localSheetId="0">Документ!$16:$16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8" i="2" l="1"/>
  <c r="F188" i="2"/>
  <c r="G188" i="2"/>
  <c r="H188" i="2"/>
  <c r="I188" i="2"/>
  <c r="D188" i="2"/>
  <c r="E56" i="2"/>
  <c r="E57" i="2"/>
  <c r="E58" i="2"/>
  <c r="E59" i="2"/>
  <c r="E60" i="2"/>
  <c r="D59" i="2"/>
  <c r="D57" i="2"/>
  <c r="D183" i="2"/>
  <c r="E183" i="2" s="1"/>
  <c r="E182" i="2" s="1"/>
  <c r="E184" i="2"/>
  <c r="D24" i="2"/>
  <c r="E24" i="2" s="1"/>
  <c r="E25" i="2"/>
  <c r="E22" i="2"/>
  <c r="F22" i="2"/>
  <c r="G22" i="2"/>
  <c r="H22" i="2"/>
  <c r="I22" i="2"/>
  <c r="D22" i="2"/>
  <c r="D131" i="2"/>
  <c r="E132" i="2"/>
  <c r="E131" i="2" s="1"/>
  <c r="D133" i="2"/>
  <c r="E134" i="2"/>
  <c r="E133" i="2" s="1"/>
  <c r="D186" i="2"/>
  <c r="D185" i="2" s="1"/>
  <c r="E187" i="2"/>
  <c r="E186" i="2" s="1"/>
  <c r="E185" i="2" s="1"/>
  <c r="D180" i="2"/>
  <c r="E181" i="2"/>
  <c r="E180" i="2" s="1"/>
  <c r="E172" i="2"/>
  <c r="D172" i="2"/>
  <c r="E178" i="2"/>
  <c r="D178" i="2"/>
  <c r="E167" i="2"/>
  <c r="D153" i="2"/>
  <c r="E154" i="2"/>
  <c r="E153" i="2" s="1"/>
  <c r="F142" i="2"/>
  <c r="G142" i="2"/>
  <c r="H142" i="2"/>
  <c r="I142" i="2"/>
  <c r="D142" i="2"/>
  <c r="E140" i="2"/>
  <c r="F140" i="2"/>
  <c r="G140" i="2"/>
  <c r="H140" i="2"/>
  <c r="I140" i="2"/>
  <c r="D140" i="2"/>
  <c r="E149" i="2"/>
  <c r="D149" i="2"/>
  <c r="E139" i="2"/>
  <c r="F109" i="2"/>
  <c r="G109" i="2"/>
  <c r="H109" i="2"/>
  <c r="I109" i="2"/>
  <c r="D109" i="2"/>
  <c r="E110" i="2"/>
  <c r="E109" i="2" s="1"/>
  <c r="E107" i="2"/>
  <c r="E92" i="2"/>
  <c r="F92" i="2"/>
  <c r="G92" i="2"/>
  <c r="H92" i="2"/>
  <c r="I92" i="2"/>
  <c r="D92" i="2"/>
  <c r="D91" i="2" s="1"/>
  <c r="E89" i="2"/>
  <c r="F89" i="2"/>
  <c r="G89" i="2"/>
  <c r="H89" i="2"/>
  <c r="I89" i="2"/>
  <c r="D89" i="2"/>
  <c r="D86" i="2"/>
  <c r="E87" i="2"/>
  <c r="E86" i="2" s="1"/>
  <c r="E85" i="2"/>
  <c r="E51" i="2"/>
  <c r="E50" i="2"/>
  <c r="E45" i="2"/>
  <c r="E34" i="2"/>
  <c r="E64" i="2"/>
  <c r="F64" i="2"/>
  <c r="G64" i="2"/>
  <c r="H64" i="2"/>
  <c r="I64" i="2"/>
  <c r="D64" i="2"/>
  <c r="E73" i="2"/>
  <c r="F73" i="2"/>
  <c r="G73" i="2"/>
  <c r="H73" i="2"/>
  <c r="I73" i="2"/>
  <c r="D73" i="2"/>
  <c r="F172" i="2"/>
  <c r="G172" i="2"/>
  <c r="H172" i="2"/>
  <c r="I172" i="2"/>
  <c r="D56" i="2" l="1"/>
  <c r="D182" i="2"/>
  <c r="D130" i="2"/>
  <c r="D21" i="2"/>
  <c r="E21" i="2"/>
  <c r="E130" i="2"/>
  <c r="D171" i="2"/>
  <c r="E171" i="2"/>
  <c r="E156" i="2"/>
  <c r="D156" i="2"/>
  <c r="F146" i="2" l="1"/>
  <c r="E91" i="2"/>
  <c r="F171" i="2"/>
  <c r="G171" i="2"/>
  <c r="H171" i="2"/>
  <c r="I171" i="2"/>
  <c r="F62" i="2"/>
  <c r="F61" i="2" l="1"/>
  <c r="E162" i="2" l="1"/>
  <c r="F162" i="2"/>
  <c r="G162" i="2"/>
  <c r="H162" i="2"/>
  <c r="I162" i="2"/>
  <c r="D162" i="2"/>
  <c r="E122" i="2"/>
  <c r="F122" i="2"/>
  <c r="G122" i="2"/>
  <c r="H122" i="2"/>
  <c r="I122" i="2"/>
  <c r="D122" i="2"/>
  <c r="E49" i="2"/>
  <c r="F49" i="2"/>
  <c r="G49" i="2"/>
  <c r="H49" i="2"/>
  <c r="I49" i="2"/>
  <c r="D49" i="2"/>
  <c r="E39" i="2"/>
  <c r="F39" i="2"/>
  <c r="G39" i="2"/>
  <c r="H39" i="2"/>
  <c r="I39" i="2"/>
  <c r="D39" i="2"/>
  <c r="E43" i="2"/>
  <c r="F43" i="2"/>
  <c r="G43" i="2"/>
  <c r="H43" i="2"/>
  <c r="I43" i="2"/>
  <c r="D43" i="2"/>
  <c r="D31" i="2" l="1"/>
  <c r="F31" i="2"/>
  <c r="H31" i="2"/>
  <c r="G47" i="2"/>
  <c r="H47" i="2"/>
  <c r="I47" i="2"/>
  <c r="E47" i="2"/>
  <c r="F47" i="2"/>
  <c r="D47" i="2"/>
  <c r="F21" i="2" l="1"/>
  <c r="G21" i="2"/>
  <c r="H21" i="2"/>
  <c r="I21" i="2"/>
  <c r="E100" i="2" l="1"/>
  <c r="F100" i="2"/>
  <c r="G100" i="2"/>
  <c r="H100" i="2"/>
  <c r="I100" i="2"/>
  <c r="D100" i="2"/>
  <c r="E144" i="2"/>
  <c r="E142" i="2" s="1"/>
  <c r="F149" i="2" l="1"/>
  <c r="G149" i="2"/>
  <c r="H149" i="2"/>
  <c r="I149" i="2"/>
  <c r="F91" i="2"/>
  <c r="G91" i="2"/>
  <c r="H91" i="2"/>
  <c r="I91" i="2"/>
  <c r="E19" i="2"/>
  <c r="E18" i="2" s="1"/>
  <c r="F19" i="2"/>
  <c r="F18" i="2" s="1"/>
  <c r="G19" i="2"/>
  <c r="G18" i="2" s="1"/>
  <c r="H19" i="2"/>
  <c r="H18" i="2" s="1"/>
  <c r="I19" i="2"/>
  <c r="I18" i="2" s="1"/>
  <c r="D19" i="2"/>
  <c r="D18" i="2" s="1"/>
  <c r="I99" i="2" l="1"/>
  <c r="E99" i="2"/>
  <c r="H99" i="2"/>
  <c r="G99" i="2"/>
  <c r="F99" i="2"/>
  <c r="D99" i="2" l="1"/>
  <c r="E84" i="2"/>
  <c r="E83" i="2" s="1"/>
  <c r="F84" i="2"/>
  <c r="F83" i="2" s="1"/>
  <c r="G84" i="2"/>
  <c r="G83" i="2" s="1"/>
  <c r="H84" i="2"/>
  <c r="H83" i="2" s="1"/>
  <c r="I84" i="2"/>
  <c r="I83" i="2" s="1"/>
  <c r="D84" i="2"/>
  <c r="D83" i="2" s="1"/>
  <c r="F41" i="2"/>
  <c r="G41" i="2"/>
  <c r="H41" i="2"/>
  <c r="I41" i="2"/>
  <c r="D41" i="2"/>
  <c r="E41" i="2"/>
  <c r="E62" i="2"/>
  <c r="E61" i="2" s="1"/>
  <c r="G62" i="2"/>
  <c r="G61" i="2" s="1"/>
  <c r="H62" i="2"/>
  <c r="H61" i="2" s="1"/>
  <c r="I62" i="2"/>
  <c r="I61" i="2" s="1"/>
  <c r="D62" i="2"/>
  <c r="D61" i="2" s="1"/>
  <c r="F27" i="2" l="1"/>
  <c r="H27" i="2"/>
  <c r="D27" i="2"/>
  <c r="F52" i="2"/>
  <c r="H52" i="2"/>
  <c r="D52" i="2"/>
  <c r="I53" i="2"/>
  <c r="I52" i="2" s="1"/>
  <c r="G52" i="2"/>
  <c r="E52" i="2"/>
  <c r="I33" i="2"/>
  <c r="I31" i="2" s="1"/>
  <c r="G33" i="2"/>
  <c r="G31" i="2" s="1"/>
  <c r="E33" i="2"/>
  <c r="E32" i="2"/>
  <c r="E31" i="2" l="1"/>
  <c r="D26" i="2"/>
  <c r="H26" i="2"/>
  <c r="F26" i="2"/>
  <c r="E27" i="2"/>
  <c r="G27" i="2"/>
  <c r="G26" i="2" s="1"/>
  <c r="I27" i="2"/>
  <c r="I26" i="2" s="1"/>
  <c r="E26" i="2" l="1"/>
  <c r="E169" i="2"/>
  <c r="E168" i="2" s="1"/>
  <c r="F168" i="2"/>
  <c r="G168" i="2"/>
  <c r="H168" i="2"/>
  <c r="I169" i="2"/>
  <c r="I168" i="2" s="1"/>
  <c r="D169" i="2"/>
  <c r="D168" i="2" s="1"/>
  <c r="E166" i="2"/>
  <c r="E161" i="2" s="1"/>
  <c r="F166" i="2"/>
  <c r="F161" i="2" s="1"/>
  <c r="G166" i="2"/>
  <c r="G161" i="2" s="1"/>
  <c r="H166" i="2"/>
  <c r="H161" i="2" s="1"/>
  <c r="I166" i="2"/>
  <c r="I161" i="2" s="1"/>
  <c r="D166" i="2"/>
  <c r="E159" i="2"/>
  <c r="E158" i="2" s="1"/>
  <c r="F159" i="2"/>
  <c r="F158" i="2" s="1"/>
  <c r="G159" i="2"/>
  <c r="G158" i="2" s="1"/>
  <c r="H159" i="2"/>
  <c r="H158" i="2" s="1"/>
  <c r="I159" i="2"/>
  <c r="I158" i="2" s="1"/>
  <c r="D159" i="2"/>
  <c r="D158" i="2" s="1"/>
  <c r="E146" i="2"/>
  <c r="G146" i="2"/>
  <c r="H146" i="2"/>
  <c r="I146" i="2"/>
  <c r="D146" i="2"/>
  <c r="E138" i="2"/>
  <c r="F138" i="2"/>
  <c r="G138" i="2"/>
  <c r="H138" i="2"/>
  <c r="I138" i="2"/>
  <c r="D138" i="2"/>
  <c r="E136" i="2"/>
  <c r="F136" i="2"/>
  <c r="G136" i="2"/>
  <c r="H136" i="2"/>
  <c r="I136" i="2"/>
  <c r="D136" i="2"/>
  <c r="E135" i="2" l="1"/>
  <c r="F135" i="2"/>
  <c r="G135" i="2"/>
  <c r="D135" i="2"/>
  <c r="I135" i="2"/>
  <c r="H135" i="2"/>
  <c r="D161" i="2"/>
  <c r="E97" i="2"/>
  <c r="E96" i="2" s="1"/>
  <c r="F97" i="2"/>
  <c r="F96" i="2" s="1"/>
  <c r="G97" i="2"/>
  <c r="G96" i="2" s="1"/>
  <c r="H97" i="2"/>
  <c r="H96" i="2" s="1"/>
  <c r="I97" i="2"/>
  <c r="I96" i="2" s="1"/>
  <c r="D97" i="2"/>
  <c r="D96" i="2" s="1"/>
  <c r="E88" i="2"/>
  <c r="F88" i="2"/>
  <c r="G88" i="2"/>
  <c r="H88" i="2"/>
  <c r="I88" i="2"/>
  <c r="D88" i="2"/>
</calcChain>
</file>

<file path=xl/sharedStrings.xml><?xml version="1.0" encoding="utf-8"?>
<sst xmlns="http://schemas.openxmlformats.org/spreadsheetml/2006/main" count="268" uniqueCount="260">
  <si>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</si>
  <si>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</si>
  <si>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5700000000</t>
  </si>
  <si>
    <t xml:space="preserve">          Основное мероприятие: "Капитальный ремонт муниципального жилищного фонда"</t>
  </si>
  <si>
    <t xml:space="preserve">            Капитальный ремонт муниципального жилищного фонда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</si>
  <si>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</si>
  <si>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</si>
  <si>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</si>
  <si>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Основное мероприятие: Укрепление материально-технической базы учреждений</t>
  </si>
  <si>
    <t xml:space="preserve">          Основное мероприятие: "Организация работы детских оздоровительных лагерей с дневным пребыванием детей"</t>
  </si>
  <si>
    <t xml:space="preserve">            Оплата труда воспитателей, педагогов-организаторов и услуг по приготовлению пищи</t>
  </si>
  <si>
    <t xml:space="preserve">          Основное мероприятие: "Организация трудоустройства несовершеннолетних граждан"</t>
  </si>
  <si>
    <t xml:space="preserve">            Оплата труда несовершеннолетних граждан</t>
  </si>
  <si>
    <t xml:space="preserve">          Основное мероприятие: "Участие творческих коллективов в краевых и региональных мероприятиях"</t>
  </si>
  <si>
    <t xml:space="preserve">            Участие творческих коллективов в краевых, региональных и в районных мероприятиях</t>
  </si>
  <si>
    <t>56004S2540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</si>
  <si>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</si>
  <si>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</si>
  <si>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</si>
  <si>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>Наименование</t>
  </si>
  <si>
    <t>Целевая статья</t>
  </si>
  <si>
    <t xml:space="preserve">к решению Думы </t>
  </si>
  <si>
    <t>Тернейского муниципального округа</t>
  </si>
  <si>
    <t>(рублей)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</si>
  <si>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</si>
  <si>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</si>
  <si>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</si>
  <si>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</si>
  <si>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</si>
  <si>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</si>
  <si>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</si>
  <si>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</si>
  <si>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</si>
  <si>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</si>
  <si>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</si>
  <si>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</si>
  <si>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</si>
  <si>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</si>
  <si>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>19001S2620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</si>
  <si>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</si>
  <si>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56007S2480</t>
  </si>
  <si>
    <t>Всго, рублей</t>
  </si>
  <si>
    <t>5600842700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</si>
  <si>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</si>
  <si>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</si>
  <si>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</si>
  <si>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1700200000</t>
  </si>
  <si>
    <t>в т.ч. за счёт средст местного бюджета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</si>
  <si>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</si>
  <si>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</si>
  <si>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</si>
  <si>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</si>
  <si>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</si>
  <si>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>1500193070</t>
  </si>
  <si>
    <t>2024 год</t>
  </si>
  <si>
    <t>1500200000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</si>
  <si>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</si>
  <si>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</si>
  <si>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</si>
  <si>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</si>
  <si>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</si>
  <si>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</si>
  <si>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</si>
  <si>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</si>
  <si>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15002R3040</t>
  </si>
  <si>
    <t xml:space="preserve">          Основное мероприятие:Обеспечение деятельности подведомственных учреждений дополнительного образования</t>
  </si>
  <si>
    <t xml:space="preserve"> Обеспечение деятельности подведомственных учреждений дополнительного образования за счёт платных услуг</t>
  </si>
  <si>
    <t>1500600000</t>
  </si>
  <si>
    <t>1500623700</t>
  </si>
  <si>
    <t>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</si>
  <si>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</si>
  <si>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</si>
  <si>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</si>
  <si>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1500700000</t>
  </si>
  <si>
    <t>1500745990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</si>
  <si>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</si>
  <si>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150E100000</t>
  </si>
  <si>
    <t>150E193140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</si>
  <si>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</si>
  <si>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</si>
  <si>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    Основное мероприятие: " Устройство и содержание объектов благоустройства и их элементов"</t>
  </si>
  <si>
    <t xml:space="preserve">            Устройство и содержание объектов благоустройства и их элементов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</si>
  <si>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</si>
  <si>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</si>
  <si>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1500500000</t>
  </si>
  <si>
    <t>1500500320</t>
  </si>
  <si>
    <t>150E152300</t>
  </si>
  <si>
    <t xml:space="preserve">          Основное мероприятие: Ликвидация несанкционированных свалок</t>
  </si>
  <si>
    <t xml:space="preserve">            Ликвидация несанкционированных свалок</t>
  </si>
  <si>
    <t>1800200000</t>
  </si>
  <si>
    <t>1800206023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</si>
  <si>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</si>
  <si>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  Ремонт автомобильной дороги общего пользования местного значения Тернейского муниципального округа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</si>
  <si>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</si>
  <si>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</si>
  <si>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 xml:space="preserve">            Организация и проведение культурно-массовых мероприятий в Тернейском муниципальном округе</t>
  </si>
  <si>
    <t>5600200000</t>
  </si>
  <si>
    <t>5600240991</t>
  </si>
  <si>
    <t xml:space="preserve">  </t>
  </si>
  <si>
    <t>Муниципальная программа 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</si>
  <si>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</si>
  <si>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 xml:space="preserve">            Основное мероприятие: "Обеспечение деятельности дворцов, домов культуры и других учреждений культуры "</t>
  </si>
  <si>
    <t xml:space="preserve">             Основные мероприятие: "Обеспечение деятельности подведомственных библиотечных учреждений"</t>
  </si>
  <si>
    <t>п/н</t>
  </si>
  <si>
    <t xml:space="preserve">            Основное мероприятие:Обеспечение деятельности подведомственных общеобразовательных учреждений</t>
  </si>
  <si>
    <t xml:space="preserve">        Муниципальная программа "Развитие образования Тернейского муниципального округа " на 2021 - 2025 годы</t>
  </si>
  <si>
    <t xml:space="preserve">          Основное мероприятие: "Обеспечение пожарной безопасности на территории Тернейского муниципального округа"</t>
  </si>
  <si>
    <t>2025 год</t>
  </si>
  <si>
    <t xml:space="preserve">          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</si>
  <si>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</si>
  <si>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</si>
  <si>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</si>
  <si>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</si>
  <si>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</si>
  <si>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 xml:space="preserve">            Содержание и ремонт пешеходных переходов  и тротуаров в пгт.Терней   Тернейского муниципального округа</t>
  </si>
  <si>
    <t>17003S2610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</si>
  <si>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</si>
  <si>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</t>
  </si>
  <si>
    <t>1500900000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</si>
  <si>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</si>
  <si>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</si>
  <si>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</si>
  <si>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</si>
  <si>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</si>
  <si>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>Приморского края</t>
  </si>
  <si>
    <t xml:space="preserve">          Основное мероприятие: "Мероприятия по повышению безопасности дорожного движения"</t>
  </si>
  <si>
    <t>Муниципальная программа «Защита населения и территории Тернейского муниципального округа от чрезвычайных ситуаций на 2020-2024 годы.»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</si>
  <si>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и софинансирование с местного бюджета)</t>
  </si>
  <si>
    <t xml:space="preserve">            Участие сборных команд  Тернейского муниципального округа в физкультурных и спортивных мероприятиях муниципального, межмуниципального ,краевого ,межрегионального, российского и международного уровней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</si>
  <si>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</si>
  <si>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</si>
  <si>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 xml:space="preserve">  Основное мероприятие: Ремонт и капитальный ремонт общеобразовательных учреждений.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</si>
  <si>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</si>
  <si>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 xml:space="preserve">Расходы  бюджета Тернейского муниципального округа на 2024 год и плановый период 2025 и 2026 годов по финансовому обеспечению муниципальных программ </t>
  </si>
  <si>
    <t>2026 год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</si>
  <si>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</si>
  <si>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           Содержание автомобильных дорог общего пользования местного значения и инженерных сооружений на них  в с.Перетычиха, с.Единка, с.Самарга, с.Агзу   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</si>
  <si>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</si>
  <si>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с.Самарга , с.Перетычиха, с.аАзу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</si>
  <si>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</si>
  <si>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</si>
  <si>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 xml:space="preserve">          Ремонт пешеходного тротуара по ул.Партизанская в пгт.Терней  Тернейского муниципального округа</t>
  </si>
  <si>
    <t>40002S2251</t>
  </si>
  <si>
    <t xml:space="preserve">            Содержание и ремонт сети уличного освещения на дорогах общего пользования в пгт. Терней , в населенных пунктах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</si>
  <si>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</si>
  <si>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Устройство уличного освещения в пгт. Терней  Тернейского муниципального округа </t>
  </si>
  <si>
    <t xml:space="preserve">            Содержание  уличного освещения на территории   Тернейского муниципального округа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</si>
  <si>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</si>
  <si>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 твёрдым топливом на 2024-2030годы"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</si>
  <si>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</si>
  <si>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</si>
  <si>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края, софинансирование с местного бюджета </t>
  </si>
  <si>
    <t>14001S2170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</si>
  <si>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</si>
  <si>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>150E152301</t>
  </si>
  <si>
    <t>Строительство средней общеобразовательной школы на 80 мест пгт.Светлая  софинансирование с местного бюджета)</t>
  </si>
  <si>
    <t>150EB51790</t>
  </si>
  <si>
    <t xml:space="preserve">            Оплата наборов продуктов питания для организации 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</si>
  <si>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20001S2680</t>
  </si>
  <si>
    <t>150EB00000</t>
  </si>
  <si>
    <t xml:space="preserve">          Основное мероприятие:Реализация национального проекта "Образование", федерального проекта"Современная школа"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</si>
  <si>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</t>
  </si>
  <si>
    <t>Приобретение товаров для укрепления материально-технической базы пришкольных лагерей</t>
  </si>
  <si>
    <t>40002S2394</t>
  </si>
  <si>
    <t>17003S2613</t>
  </si>
  <si>
    <t>17003S2614</t>
  </si>
  <si>
    <t>17003S2615</t>
  </si>
  <si>
    <t>17003S2616</t>
  </si>
  <si>
    <t xml:space="preserve">            Основное мероприятие: " Благоустройство общественных территорий "</t>
  </si>
  <si>
    <t>17004S2618</t>
  </si>
  <si>
    <t>17004S2619</t>
  </si>
  <si>
    <t>17004S2750</t>
  </si>
  <si>
    <t xml:space="preserve">Приложение №5    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</si>
  <si>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</si>
  <si>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</si>
  <si>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</si>
  <si>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>17003S2611</t>
  </si>
  <si>
    <t>17003S2612</t>
  </si>
  <si>
    <t>17003S2617</t>
  </si>
  <si>
    <t>17004S261П</t>
  </si>
  <si>
    <t>17004S261М</t>
  </si>
  <si>
    <t>17004S261С</t>
  </si>
  <si>
    <t>17004S261Т</t>
  </si>
  <si>
    <t>17004S261Ш</t>
  </si>
  <si>
    <t>17004S261Ж</t>
  </si>
  <si>
    <t xml:space="preserve">          Основное мероприятие: Приобретение кресел для зрительного зала сельского клуба Амгу МКУ РЦНТ</t>
  </si>
  <si>
    <t>Приобретение кресел для зрительного зала сельского клуба Амгу МКУ РЦНТ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</si>
  <si>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</si>
  <si>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2024 - 2030 годы</t>
  </si>
  <si>
    <t>Основное мероприятие: Реализация   национального проекта "Культура"; Федеральный проект "Культурная среда"</t>
  </si>
  <si>
    <t>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</si>
  <si>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560А100000</t>
  </si>
  <si>
    <t>560А155196</t>
  </si>
  <si>
    <t>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</si>
  <si>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от   25.12.2024 г. №498 </t>
  </si>
  <si>
    <t xml:space="preserve">Реализация проекта "Символ детства" инициативного бюджетирования по направлению "Молодежный бюджет" (устройство циркуляционного фонтана) за счёт субсидии из краевого бюджета, в том числе софинансирование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</si>
  <si>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</si>
  <si>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</t>
  </si>
  <si>
    <t xml:space="preserve">Благоустройство общественной территории возле мемориального комплекса, расположенного по адресу: Приморский край, Тернейский район, пгт.Терней, ул.Ивановская 2Г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</si>
  <si>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</t>
  </si>
  <si>
    <t xml:space="preserve">Благоустройство общественной территории с.Максимовка, ул.Лесная,2 за счёт субсидии из краевого бюджета, в том числе софинансирование  </t>
  </si>
  <si>
    <t xml:space="preserve">Благоустройство общественной территории с.Перетычиха ул.Школьная,34 за счёт субсидии из краевого бюджета, в том числе софинансирование  </t>
  </si>
  <si>
    <t xml:space="preserve">Благоустройство общественной территории с.Самарга, ул.Береговая,15 за счёт субсидии из краевого бюджета, в том числе софинансирование  </t>
  </si>
  <si>
    <t xml:space="preserve">Благоустройство общественной территории с. Малая Кема, ул.Спортивная,10 за счёт субсидии из краевого бюджета, в том числе софинансирование  </t>
  </si>
  <si>
    <t>Благоустройство дворовой территории пгт. Пластун ул. Пушкина, д.5В за счёт субсидии из краевого бюджета, в том числе софинансирование</t>
  </si>
  <si>
    <t xml:space="preserve">Благоустройство дворовой территории пгт. Пластун ул. Пушкинад.5Б 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</si>
  <si>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 д.5А за счёт субсидии из краевого бюджета, в том числе софинансирование  </t>
  </si>
  <si>
    <t>Благоустройство дворовой территории пгт. Пластун ул. Третий квартал, д.3 за счёт субсидии из краевого бюджета, в том числе софинансирование</t>
  </si>
  <si>
    <t xml:space="preserve">Благоустройство дворовой территории пгт. Пластун ул.Лермонтова, д.13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</si>
  <si>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д.12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</si>
  <si>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д.6 за счёт субсидии из краевого бюджета, в том числе софинансирование  </t>
  </si>
  <si>
    <t xml:space="preserve">Благоустройство дворовой территории пгт. Пластун ул. Третий квартал, д.8 за счёт субсидии из краевого бюджета, в том числе софинансирование  </t>
  </si>
  <si>
    <t xml:space="preserve">          Основное мероприятие: Озеленение на территории Тернейского муниципального округа</t>
  </si>
  <si>
    <t>Озеленение на территории Тернейского муниципального округа</t>
  </si>
  <si>
    <t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</si>
  <si>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</si>
  <si>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>Капитальный ремонт части здания спорткомплекса, расположенного по адресу: Приморский край, Тернейский район, пгт.Пластун, ул.Лермонтова,  д.28 за счёт субсидии из краевого бюджета, в том числе софинансирование</t>
  </si>
  <si>
    <t xml:space="preserve">Ремонт автомобильной дороги Амгу-Максимовка км 29-34 в Тернейском муниципальном округе Приморского края (ремонт мостов на км 30+000, км 31+400, км 32+300, труб на км 30+600, км 30+900, км 32+800, км 33+500) за счёт субсидии из краевого бюджета, в том числе  софинансирование </t>
  </si>
  <si>
    <t xml:space="preserve">Ремонт асфальтобетонного покрытия по ул.Заводская в пгт.Терней (от жилого дома №2  по ул.Солнечная до  д.№1  по ул. Рабочая) за счёт субсидии из краевого бюджета, в том числе  софинансирование  </t>
  </si>
  <si>
    <t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</t>
  </si>
  <si>
    <t>56010S2361</t>
  </si>
  <si>
    <t xml:space="preserve">Благоустройство территории СДК с.Малая Кема за счёт субсидии из краевого бюджета,в том числе софинансирование </t>
  </si>
  <si>
    <t>56010S2362</t>
  </si>
  <si>
    <t xml:space="preserve">Ремонт сельского клуба в с.Самарга за счёт субсидии из краевого бюджета,в том числе софинансирование </t>
  </si>
  <si>
    <t>56011S2240</t>
  </si>
  <si>
    <t xml:space="preserve">Благоустройство территорий, прилегающих к местам туристского показа за счёт субсидии из краевого бюджета, в том числе  софинансирование </t>
  </si>
  <si>
    <t xml:space="preserve">Основное мероприятие: Обеспечение пожарной безопасности в учреждениях культуры </t>
  </si>
  <si>
    <t xml:space="preserve">	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</si>
  <si>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</si>
  <si>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Укрепление дамбы в пгт.Терней ул.Заречная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</si>
  <si>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</si>
  <si>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</si>
  <si>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 xml:space="preserve">        Муниципальная программа "Мобилизационная подготовка Тернейского муниципального округа на 2022 - 2025 годы"</t>
  </si>
  <si>
    <t xml:space="preserve">          Основное мероприятие: Проверка оценки эффективности систем защиты информации в кабинете №22 здания администрации Тернейского муниципального округа</t>
  </si>
  <si>
    <t>Проверка оценки эффективности систем защиты информации в кабинете №22 здания администрации Тернейского муниципального округа</t>
  </si>
  <si>
    <t xml:space="preserve">  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</si>
  <si>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 xml:space="preserve">            Основное мероприятие: Обеспечение организационно-методической помощи</t>
  </si>
  <si>
    <t xml:space="preserve">             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</si>
  <si>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</si>
  <si>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 xml:space="preserve">  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</si>
  <si>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>4600000000</t>
  </si>
  <si>
    <t>4600100000</t>
  </si>
  <si>
    <t>4600104203</t>
  </si>
  <si>
    <t>4600300000</t>
  </si>
  <si>
    <t>4600346001</t>
  </si>
  <si>
    <t>Основное мероприятие: Мероприятия на содержание мест захоронения (кладбищ)</t>
  </si>
  <si>
    <t xml:space="preserve">Акарицидная обработка мест захоронения (кладбищ) 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</si>
  <si>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период 2023-2025 годов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</si>
  <si>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</si>
  <si>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 xml:space="preserve">Установка видеонаблюдения на 2-м этаже  в здании по адресу пгт.Терней, ул.Ивановская,4 </t>
  </si>
  <si>
    <t>7100200000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</si>
  <si>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2024 - 2030 годы"</t>
  </si>
  <si>
    <t xml:space="preserve"> Основное мероприятие: Разработка ПСД на установку пожарной сигнализации и оповещения в котельных пгт.Терней</t>
  </si>
  <si>
    <t xml:space="preserve"> Разработка ПСД на установку пожарной сигнализации и оповещения в котельных пгт.Терней</t>
  </si>
  <si>
    <t xml:space="preserve"> Основное мероприятие: Приобретение насосного оборудования для котельных в пгт.Терней </t>
  </si>
  <si>
    <t xml:space="preserve">Приобретение насосного оборудования для котельных в пгт.Терней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</si>
  <si>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</si>
  <si>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от  23.04.2024 г. № 533</t>
  </si>
  <si>
    <t xml:space="preserve">Разработка ПСД и монтаж пожарной сигнализации в МКУ ДО ДШИ, приобретение огнетушителей, плана эвакуации   </t>
  </si>
  <si>
    <t xml:space="preserve">Разработка ПСД на монтаж пожарной сигнализации в сельских клубах с.Агзу, с.Амгу и с.Усть-Соболевка, приобретение огнетушителей.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</si>
</sst>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1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Fill="1" applyAlignment="1" applyProtection="1">
      <alignment horizontal="right"/>
      <protection locked="0"/>
    </xf>
    <xf numFmtId="4" fontId="7" fillId="0" borderId="2" xfId="9" applyNumberFormat="1" applyFont="1" applyFill="1" applyProtection="1">
      <alignment horizontal="right" vertical="top" shrinkToFit="1"/>
    </xf>
    <xf numFmtId="1" fontId="7" fillId="0" borderId="2" xfId="7" applyNumberFormat="1" applyFont="1" applyFill="1" applyProtection="1">
      <alignment horizontal="center" vertical="top" shrinkToFit="1"/>
    </xf>
    <xf numFmtId="4" fontId="7" fillId="0" borderId="4" xfId="9" applyNumberFormat="1" applyFont="1" applyFill="1" applyBorder="1" applyProtection="1">
      <alignment horizontal="right" vertical="top" shrinkToFit="1"/>
    </xf>
    <xf numFmtId="1" fontId="8" fillId="0" borderId="1" xfId="20" applyNumberFormat="1" applyFont="1" applyFill="1" applyAlignment="1" applyProtection="1">
      <alignment horizontal="center" vertical="top" shrinkToFit="1"/>
    </xf>
    <xf numFmtId="4" fontId="7" fillId="0" borderId="9" xfId="9" applyNumberFormat="1" applyFont="1" applyFill="1" applyBorder="1" applyProtection="1">
      <alignment horizontal="right" vertical="top" shrinkToFit="1"/>
    </xf>
    <xf numFmtId="1" fontId="7" fillId="0" borderId="9" xfId="7" applyNumberFormat="1" applyFont="1" applyFill="1" applyBorder="1" applyProtection="1">
      <alignment horizontal="center" vertical="top" shrinkToFit="1"/>
    </xf>
    <xf numFmtId="49" fontId="7" fillId="0" borderId="9" xfId="7" applyNumberFormat="1" applyFont="1" applyFill="1" applyBorder="1" applyProtection="1">
      <alignment horizontal="center" vertical="top" shrinkToFit="1"/>
    </xf>
    <xf numFmtId="1" fontId="7" fillId="0" borderId="4" xfId="7" applyNumberFormat="1" applyFont="1" applyFill="1" applyBorder="1" applyProtection="1">
      <alignment horizontal="center" vertical="top" shrinkToFit="1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9" fillId="0" borderId="0" xfId="0" applyFont="1" applyFill="1" applyAlignment="1">
      <alignment horizontal="right"/>
    </xf>
    <xf numFmtId="1" fontId="7" fillId="0" borderId="5" xfId="7" applyNumberFormat="1" applyFont="1" applyFill="1" applyBorder="1" applyProtection="1">
      <alignment horizontal="center" vertical="top" shrinkToFit="1"/>
    </xf>
    <xf numFmtId="4" fontId="7" fillId="0" borderId="10" xfId="9" applyNumberFormat="1" applyFont="1" applyFill="1" applyBorder="1" applyProtection="1">
      <alignment horizontal="right" vertical="top" shrinkToFit="1"/>
    </xf>
    <xf numFmtId="4" fontId="5" fillId="0" borderId="4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Alignment="1" applyProtection="1">
      <alignment vertical="top"/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3" fillId="0" borderId="2" xfId="7" applyNumberFormat="1" applyFont="1" applyFill="1" applyProtection="1">
      <alignment horizontal="center" vertical="top" shrinkToFit="1"/>
    </xf>
    <xf numFmtId="4" fontId="13" fillId="0" borderId="2" xfId="9" applyNumberFormat="1" applyFont="1" applyFill="1" applyProtection="1">
      <alignment horizontal="right" vertical="top" shrinkToFit="1"/>
    </xf>
    <xf numFmtId="49" fontId="14" fillId="0" borderId="4" xfId="0" applyNumberFormat="1" applyFont="1" applyFill="1" applyBorder="1" applyAlignment="1" applyProtection="1">
      <alignment horizontal="center"/>
      <protection locked="0"/>
    </xf>
    <xf numFmtId="4" fontId="14" fillId="0" borderId="4" xfId="0" applyNumberFormat="1" applyFont="1" applyFill="1" applyBorder="1" applyProtection="1">
      <protection locked="0"/>
    </xf>
    <xf numFmtId="1" fontId="13" fillId="0" borderId="8" xfId="7" applyNumberFormat="1" applyFont="1" applyFill="1" applyBorder="1" applyProtection="1">
      <alignment horizontal="center" vertical="top" shrinkToFit="1"/>
    </xf>
    <xf numFmtId="1" fontId="13" fillId="0" borderId="4" xfId="7" applyNumberFormat="1" applyFont="1" applyFill="1" applyBorder="1" applyProtection="1">
      <alignment horizontal="center" vertical="top" shrinkToFit="1"/>
    </xf>
    <xf numFmtId="0" fontId="7" fillId="0" borderId="14" xfId="5" applyNumberFormat="1" applyFont="1" applyFill="1" applyBorder="1" applyProtection="1">
      <alignment horizontal="center" vertical="center" wrapText="1"/>
    </xf>
    <xf numFmtId="0" fontId="13" fillId="0" borderId="13" xfId="6" applyNumberFormat="1" applyFont="1" applyFill="1" applyBorder="1" applyAlignment="1" applyProtection="1">
      <alignment vertical="center" wrapText="1"/>
    </xf>
    <xf numFmtId="0" fontId="7" fillId="0" borderId="13" xfId="6" applyNumberFormat="1" applyFont="1" applyFill="1" applyBorder="1" applyAlignment="1" applyProtection="1">
      <alignment vertical="center" wrapText="1"/>
    </xf>
    <xf numFmtId="0" fontId="13" fillId="0" borderId="21" xfId="6" applyNumberFormat="1" applyFont="1" applyFill="1" applyBorder="1" applyAlignment="1" applyProtection="1">
      <alignment vertical="center" wrapText="1"/>
    </xf>
    <xf numFmtId="0" fontId="7" fillId="0" borderId="21" xfId="6" applyNumberFormat="1" applyFont="1" applyFill="1" applyBorder="1" applyAlignment="1" applyProtection="1">
      <alignment vertical="center" wrapText="1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7" fillId="0" borderId="4" xfId="6" applyNumberFormat="1" applyFont="1" applyFill="1" applyBorder="1" applyAlignment="1" applyProtection="1">
      <alignment vertical="center" wrapText="1"/>
    </xf>
    <xf numFmtId="4" fontId="13" fillId="0" borderId="15" xfId="9" applyNumberFormat="1" applyFont="1" applyFill="1" applyBorder="1" applyProtection="1">
      <alignment horizontal="right" vertical="top" shrinkToFit="1"/>
    </xf>
    <xf numFmtId="0" fontId="7" fillId="0" borderId="14" xfId="5" applyNumberFormat="1" applyFont="1" applyFill="1" applyBorder="1" applyAlignment="1" applyProtection="1">
      <alignment horizontal="left" vertical="center" wrapText="1"/>
    </xf>
    <xf numFmtId="0" fontId="13" fillId="0" borderId="14" xfId="5" applyNumberFormat="1" applyFont="1" applyFill="1" applyBorder="1" applyAlignment="1" applyProtection="1">
      <alignment horizontal="left" vertical="center" wrapText="1"/>
    </xf>
    <xf numFmtId="4" fontId="13" fillId="0" borderId="2" xfId="5" applyNumberFormat="1" applyFont="1" applyFill="1" applyProtection="1">
      <alignment horizontal="center" vertical="center" wrapText="1"/>
    </xf>
    <xf numFmtId="4" fontId="7" fillId="0" borderId="2" xfId="5" applyNumberFormat="1" applyFont="1" applyFill="1" applyProtection="1">
      <alignment horizontal="center" vertical="center" wrapText="1"/>
    </xf>
    <xf numFmtId="4" fontId="7" fillId="0" borderId="5" xfId="5" applyNumberFormat="1" applyFont="1" applyFill="1" applyBorder="1" applyProtection="1">
      <alignment horizontal="center" vertical="center" wrapText="1"/>
    </xf>
    <xf numFmtId="4" fontId="13" fillId="0" borderId="5" xfId="9" applyNumberFormat="1" applyFont="1" applyFill="1" applyBorder="1" applyProtection="1">
      <alignment horizontal="right" vertical="top" shrinkToFit="1"/>
    </xf>
    <xf numFmtId="0" fontId="11" fillId="0" borderId="14" xfId="5" applyNumberFormat="1" applyFont="1" applyFill="1" applyBorder="1" applyAlignment="1" applyProtection="1">
      <alignment horizontal="left" vertical="center" wrapText="1"/>
    </xf>
    <xf numFmtId="4" fontId="11" fillId="0" borderId="2" xfId="5" applyNumberFormat="1" applyFont="1" applyFill="1" applyProtection="1">
      <alignment horizontal="center" vertical="center" wrapText="1"/>
    </xf>
    <xf numFmtId="0" fontId="11" fillId="0" borderId="13" xfId="6" applyNumberFormat="1" applyFont="1" applyFill="1" applyBorder="1" applyAlignment="1" applyProtection="1">
      <alignment vertical="center" wrapText="1"/>
    </xf>
    <xf numFmtId="1" fontId="11" fillId="0" borderId="2" xfId="7" applyNumberFormat="1" applyFont="1" applyFill="1" applyProtection="1">
      <alignment horizontal="center" vertical="top" shrinkToFit="1"/>
    </xf>
    <xf numFmtId="4" fontId="11" fillId="0" borderId="2" xfId="9" applyNumberFormat="1" applyFont="1" applyFill="1" applyProtection="1">
      <alignment horizontal="right" vertical="top" shrinkToFit="1"/>
    </xf>
    <xf numFmtId="1" fontId="11" fillId="0" borderId="23" xfId="7" applyNumberFormat="1" applyFont="1" applyFill="1" applyBorder="1" applyProtection="1">
      <alignment horizontal="center" vertical="top" shrinkToFit="1"/>
    </xf>
    <xf numFmtId="1" fontId="11" fillId="0" borderId="4" xfId="7" applyNumberFormat="1" applyFont="1" applyFill="1" applyBorder="1" applyProtection="1">
      <alignment horizontal="center" vertical="top" shrinkToFit="1"/>
    </xf>
    <xf numFmtId="0" fontId="11" fillId="0" borderId="14" xfId="6" applyNumberFormat="1" applyFont="1" applyFill="1" applyBorder="1" applyAlignment="1" applyProtection="1">
      <alignment vertical="center" wrapText="1"/>
    </xf>
    <xf numFmtId="1" fontId="11" fillId="0" borderId="5" xfId="7" applyNumberFormat="1" applyFont="1" applyFill="1" applyBorder="1" applyProtection="1">
      <alignment horizontal="center" vertical="top" shrinkToFit="1"/>
    </xf>
    <xf numFmtId="0" fontId="11" fillId="0" borderId="21" xfId="6" applyNumberFormat="1" applyFont="1" applyFill="1" applyBorder="1" applyAlignment="1" applyProtection="1">
      <alignment vertical="center" wrapText="1"/>
    </xf>
    <xf numFmtId="49" fontId="11" fillId="0" borderId="9" xfId="7" applyNumberFormat="1" applyFont="1" applyFill="1" applyBorder="1" applyProtection="1">
      <alignment horizontal="center" vertical="top" shrinkToFit="1"/>
    </xf>
    <xf numFmtId="4" fontId="14" fillId="0" borderId="4" xfId="0" applyNumberFormat="1" applyFont="1" applyFill="1" applyBorder="1" applyAlignment="1" applyProtection="1">
      <alignment vertical="top"/>
      <protection locked="0"/>
    </xf>
    <xf numFmtId="0" fontId="0" fillId="0" borderId="22" xfId="0" applyBorder="1" applyAlignment="1">
      <alignment horizontal="center" vertical="top"/>
    </xf>
    <xf numFmtId="0" fontId="0" fillId="0" borderId="22" xfId="0" applyBorder="1" applyAlignment="1">
      <alignment horizontal="center" vertical="top"/>
    </xf>
    <xf numFmtId="0" fontId="7" fillId="0" borderId="4" xfId="6" applyNumberFormat="1" applyFont="1" applyFill="1" applyBorder="1" applyAlignment="1" applyProtection="1">
      <alignment vertical="top" wrapText="1"/>
    </xf>
    <xf numFmtId="1" fontId="7" fillId="0" borderId="4" xfId="7" applyNumberFormat="1" applyFont="1" applyFill="1" applyBorder="1" applyAlignment="1" applyProtection="1">
      <alignment horizontal="center" vertical="top" shrinkToFit="1"/>
    </xf>
    <xf numFmtId="4" fontId="13" fillId="0" borderId="4" xfId="9" applyNumberFormat="1" applyFont="1" applyFill="1" applyBorder="1" applyProtection="1">
      <alignment horizontal="right" vertical="top" shrinkToFit="1"/>
    </xf>
    <xf numFmtId="1" fontId="12" fillId="0" borderId="4" xfId="7" applyNumberFormat="1" applyFont="1" applyFill="1" applyBorder="1" applyAlignment="1" applyProtection="1">
      <alignment horizontal="center" vertical="top" shrinkToFit="1"/>
    </xf>
    <xf numFmtId="0" fontId="13" fillId="0" borderId="4" xfId="6" applyNumberFormat="1" applyFont="1" applyFill="1" applyBorder="1" applyAlignment="1" applyProtection="1">
      <alignment vertical="top" wrapText="1"/>
    </xf>
    <xf numFmtId="0" fontId="11" fillId="0" borderId="5" xfId="5" applyNumberFormat="1" applyFont="1" applyFill="1" applyBorder="1" applyProtection="1">
      <alignment horizontal="center" vertical="center" wrapText="1"/>
    </xf>
    <xf numFmtId="0" fontId="13" fillId="0" borderId="5" xfId="5" applyNumberFormat="1" applyFont="1" applyFill="1" applyBorder="1" applyProtection="1">
      <alignment horizontal="center" vertical="center" wrapText="1"/>
    </xf>
    <xf numFmtId="0" fontId="7" fillId="0" borderId="4" xfId="6" applyFont="1" applyFill="1" applyBorder="1">
      <alignment vertical="top" wrapText="1"/>
    </xf>
    <xf numFmtId="4" fontId="5" fillId="0" borderId="16" xfId="0" applyNumberFormat="1" applyFont="1" applyFill="1" applyBorder="1" applyAlignment="1" applyProtection="1">
      <alignment vertical="top"/>
      <protection locked="0"/>
    </xf>
    <xf numFmtId="4" fontId="7" fillId="0" borderId="8" xfId="9" applyNumberFormat="1" applyFont="1" applyFill="1" applyBorder="1" applyProtection="1">
      <alignment horizontal="right" vertical="top" shrinkToFit="1"/>
    </xf>
    <xf numFmtId="4" fontId="7" fillId="0" borderId="13" xfId="9" applyNumberFormat="1" applyFont="1" applyFill="1" applyBorder="1" applyProtection="1">
      <alignment horizontal="right" vertical="top" shrinkToFit="1"/>
    </xf>
    <xf numFmtId="4" fontId="5" fillId="0" borderId="17" xfId="0" applyNumberFormat="1" applyFont="1" applyFill="1" applyBorder="1" applyAlignment="1" applyProtection="1">
      <alignment vertical="top"/>
      <protection locked="0"/>
    </xf>
    <xf numFmtId="4" fontId="13" fillId="0" borderId="8" xfId="9" applyNumberFormat="1" applyFont="1" applyFill="1" applyBorder="1" applyProtection="1">
      <alignment horizontal="right" vertical="top" shrinkToFit="1"/>
    </xf>
    <xf numFmtId="4" fontId="13" fillId="0" borderId="13" xfId="9" applyNumberFormat="1" applyFont="1" applyFill="1" applyBorder="1" applyProtection="1">
      <alignment horizontal="right" vertical="top" shrinkToFit="1"/>
    </xf>
    <xf numFmtId="4" fontId="7" fillId="0" borderId="15" xfId="9" applyNumberFormat="1" applyFont="1" applyFill="1" applyBorder="1" applyProtection="1">
      <alignment horizontal="right" vertical="top" shrinkToFit="1"/>
    </xf>
    <xf numFmtId="4" fontId="7" fillId="0" borderId="5" xfId="9" applyNumberFormat="1" applyFont="1" applyFill="1" applyBorder="1" applyProtection="1">
      <alignment horizontal="right" vertical="top" shrinkToFit="1"/>
    </xf>
    <xf numFmtId="4" fontId="7" fillId="0" borderId="4" xfId="7" applyNumberFormat="1" applyFont="1" applyFill="1" applyBorder="1" applyAlignment="1" applyProtection="1">
      <alignment vertical="top" shrinkToFit="1"/>
    </xf>
    <xf numFmtId="4" fontId="11" fillId="0" borderId="4" xfId="9" applyNumberFormat="1" applyFont="1" applyFill="1" applyBorder="1" applyProtection="1">
      <alignment horizontal="right" vertical="top" shrinkToFit="1"/>
    </xf>
    <xf numFmtId="4" fontId="11" fillId="0" borderId="5" xfId="9" applyNumberFormat="1" applyFont="1" applyFill="1" applyBorder="1" applyProtection="1">
      <alignment horizontal="right" vertical="top" shrinkToFit="1"/>
    </xf>
    <xf numFmtId="4" fontId="7" fillId="0" borderId="12" xfId="9" applyNumberFormat="1" applyFont="1" applyFill="1" applyBorder="1" applyProtection="1">
      <alignment horizontal="right" vertical="top" shrinkToFit="1"/>
    </xf>
    <xf numFmtId="0" fontId="7" fillId="0" borderId="21" xfId="25" applyNumberFormat="1" applyFont="1" applyFill="1" applyBorder="1" applyAlignment="1" applyProtection="1">
      <alignment vertical="center" wrapText="1"/>
    </xf>
    <xf numFmtId="0" fontId="7" fillId="0" borderId="3" xfId="25" applyNumberFormat="1" applyFont="1" applyFill="1" applyBorder="1" applyAlignment="1" applyProtection="1">
      <alignment vertical="center" wrapText="1"/>
    </xf>
    <xf numFmtId="4" fontId="7" fillId="0" borderId="18" xfId="9" applyNumberFormat="1" applyFont="1" applyFill="1" applyBorder="1" applyProtection="1">
      <alignment horizontal="right" vertical="top" shrinkToFit="1"/>
    </xf>
    <xf numFmtId="0" fontId="7" fillId="0" borderId="4" xfId="25" applyNumberFormat="1" applyFont="1" applyFill="1" applyBorder="1" applyAlignment="1" applyProtection="1">
      <alignment vertical="center" wrapText="1"/>
    </xf>
    <xf numFmtId="49" fontId="13" fillId="0" borderId="9" xfId="7" applyNumberFormat="1" applyFont="1" applyFill="1" applyBorder="1" applyProtection="1">
      <alignment horizontal="center" vertical="top" shrinkToFit="1"/>
    </xf>
    <xf numFmtId="1" fontId="7" fillId="0" borderId="4" xfId="7" applyFont="1" applyFill="1" applyBorder="1">
      <alignment horizontal="center" vertical="top" shrinkToFit="1"/>
    </xf>
    <xf numFmtId="1" fontId="7" fillId="0" borderId="2" xfId="7" applyNumberFormat="1" applyFont="1" applyFill="1" applyAlignment="1" applyProtection="1">
      <alignment horizontal="center" vertical="top" shrinkToFit="1"/>
    </xf>
    <xf numFmtId="0" fontId="11" fillId="0" borderId="4" xfId="6" applyFont="1" applyFill="1" applyBorder="1">
      <alignment vertical="top" wrapText="1"/>
    </xf>
    <xf numFmtId="0" fontId="0" fillId="0" borderId="22" xfId="0" applyBorder="1" applyAlignment="1">
      <alignment horizontal="center" vertical="top"/>
    </xf>
    <xf numFmtId="0" fontId="7" fillId="0" borderId="24" xfId="6" applyFont="1" applyFill="1" applyBorder="1">
      <alignment vertical="top" wrapText="1"/>
    </xf>
    <xf numFmtId="4" fontId="5" fillId="0" borderId="0" xfId="0" applyNumberFormat="1" applyFont="1" applyFill="1" applyAlignment="1" applyProtection="1">
      <alignment vertical="center"/>
      <protection locked="0"/>
    </xf>
    <xf numFmtId="4" fontId="11" fillId="0" borderId="14" xfId="9" applyNumberFormat="1" applyFont="1" applyFill="1" applyBorder="1" applyProtection="1">
      <alignment horizontal="right" vertical="top" shrinkToFit="1"/>
    </xf>
    <xf numFmtId="4" fontId="7" fillId="0" borderId="4" xfId="7" applyNumberFormat="1" applyFont="1" applyFill="1" applyBorder="1" applyAlignment="1">
      <alignment vertical="top" shrinkToFit="1"/>
    </xf>
    <xf numFmtId="0" fontId="0" fillId="0" borderId="22" xfId="0" applyBorder="1" applyAlignment="1" applyProtection="1">
      <alignment horizontal="center" vertical="top"/>
      <protection locked="0"/>
    </xf>
    <xf numFmtId="0" fontId="0" fillId="0" borderId="22" xfId="0" applyBorder="1" applyAlignment="1">
      <alignment horizontal="center" vertical="top"/>
    </xf>
    <xf numFmtId="0" fontId="12" fillId="0" borderId="4" xfId="6" applyFont="1" applyFill="1" applyBorder="1">
      <alignment vertical="top" wrapText="1"/>
    </xf>
    <xf numFmtId="1" fontId="12" fillId="0" borderId="4" xfId="7" applyFont="1" applyFill="1" applyBorder="1">
      <alignment horizontal="center" vertical="top" shrinkToFit="1"/>
    </xf>
    <xf numFmtId="0" fontId="7" fillId="0" borderId="3" xfId="6" applyNumberFormat="1" applyFont="1" applyFill="1" applyBorder="1" applyAlignment="1" applyProtection="1">
      <alignment vertical="center" wrapText="1"/>
    </xf>
    <xf numFmtId="1" fontId="7" fillId="0" borderId="4" xfId="7" applyFont="1" applyBorder="1">
      <alignment horizontal="center" vertical="top" shrinkToFit="1"/>
    </xf>
    <xf numFmtId="0" fontId="0" fillId="0" borderId="4" xfId="0" applyBorder="1" applyAlignment="1">
      <alignment horizontal="center" vertical="top"/>
    </xf>
    <xf numFmtId="1" fontId="7" fillId="0" borderId="10" xfId="7" applyNumberFormat="1" applyFont="1" applyFill="1" applyBorder="1" applyProtection="1">
      <alignment horizontal="center" vertical="top" shrinkToFit="1"/>
    </xf>
    <xf numFmtId="0" fontId="7" fillId="0" borderId="4" xfId="23" applyNumberFormat="1" applyFont="1" applyFill="1" applyBorder="1" applyAlignment="1">
      <alignment vertical="top" wrapText="1"/>
    </xf>
    <xf numFmtId="1" fontId="7" fillId="0" borderId="4" xfId="10" applyNumberFormat="1" applyFont="1" applyFill="1" applyBorder="1" applyAlignment="1">
      <alignment horizontal="center" vertical="top" shrinkToFit="1"/>
    </xf>
    <xf numFmtId="0" fontId="11" fillId="0" borderId="4" xfId="23" applyNumberFormat="1" applyFont="1" applyFill="1" applyBorder="1" applyAlignment="1">
      <alignment vertical="top" wrapText="1"/>
    </xf>
    <xf numFmtId="1" fontId="11" fillId="0" borderId="4" xfId="10" applyNumberFormat="1" applyFont="1" applyFill="1" applyBorder="1" applyAlignment="1">
      <alignment horizontal="center" vertical="top" shrinkToFit="1"/>
    </xf>
    <xf numFmtId="0" fontId="7" fillId="0" borderId="4" xfId="6" applyFont="1" applyBorder="1">
      <alignment vertical="top" wrapText="1"/>
    </xf>
    <xf numFmtId="4" fontId="5" fillId="0" borderId="10" xfId="0" applyNumberFormat="1" applyFont="1" applyFill="1" applyBorder="1" applyAlignment="1" applyProtection="1">
      <alignment vertical="top"/>
      <protection locked="0"/>
    </xf>
    <xf numFmtId="4" fontId="7" fillId="0" borderId="25" xfId="9" applyNumberFormat="1" applyFont="1" applyFill="1" applyBorder="1" applyProtection="1">
      <alignment horizontal="right" vertical="top" shrinkToFit="1"/>
    </xf>
    <xf numFmtId="0" fontId="15" fillId="0" borderId="4" xfId="0" applyFont="1" applyBorder="1" applyAlignment="1">
      <alignment horizontal="center" vertical="top"/>
    </xf>
    <xf numFmtId="4" fontId="16" fillId="0" borderId="4" xfId="0" applyNumberFormat="1" applyFont="1" applyFill="1" applyBorder="1" applyAlignment="1" applyProtection="1">
      <alignment vertical="top"/>
      <protection locked="0"/>
    </xf>
    <xf numFmtId="4" fontId="11" fillId="0" borderId="13" xfId="9" applyNumberFormat="1" applyFont="1" applyFill="1" applyBorder="1" applyProtection="1">
      <alignment horizontal="right" vertical="top" shrinkToFit="1"/>
    </xf>
    <xf numFmtId="1" fontId="11" fillId="0" borderId="4" xfId="7" applyFont="1" applyFill="1" applyBorder="1">
      <alignment horizontal="center" vertical="top" shrinkToFit="1"/>
    </xf>
    <xf numFmtId="0" fontId="6" fillId="0" borderId="0" xfId="0" applyFont="1" applyFill="1" applyProtection="1">
      <protection locked="0"/>
    </xf>
    <xf numFmtId="0" fontId="5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 applyProtection="1">
      <alignment horizontal="center" wrapText="1"/>
      <protection locked="0"/>
    </xf>
    <xf numFmtId="0" fontId="10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4" fontId="11" fillId="0" borderId="4" xfId="7" applyNumberFormat="1" applyFont="1" applyFill="1" applyBorder="1" applyAlignment="1">
      <alignment vertical="top" shrinkToFit="1"/>
    </xf>
    <xf numFmtId="0" fontId="11" fillId="0" borderId="13" xfId="23" applyNumberFormat="1" applyFont="1" applyFill="1" applyBorder="1" applyAlignment="1">
      <alignment vertical="top" wrapText="1"/>
    </xf>
    <xf numFmtId="0" fontId="7" fillId="0" borderId="2" xfId="23" applyNumberFormat="1" applyFont="1" applyFill="1" applyAlignment="1">
      <alignment vertical="top" wrapText="1"/>
    </xf>
    <xf numFmtId="1" fontId="7" fillId="0" borderId="3" xfId="10" applyNumberFormat="1" applyFont="1" applyFill="1" applyAlignment="1">
      <alignment horizontal="center" vertical="top" shrinkToFit="1"/>
    </xf>
    <xf numFmtId="0" fontId="0" fillId="0" borderId="10" xfId="0" applyBorder="1" applyAlignment="1" applyProtection="1">
      <alignment horizontal="center" vertical="top"/>
      <protection locked="0"/>
    </xf>
    <xf numFmtId="0" fontId="0" fillId="0" borderId="22" xfId="0" applyBorder="1" applyAlignment="1" applyProtection="1">
      <alignment horizontal="center" vertical="top"/>
      <protection locked="0"/>
    </xf>
    <xf numFmtId="0" fontId="0" fillId="0" borderId="11" xfId="0" applyBorder="1" applyAlignment="1" applyProtection="1">
      <alignment horizontal="center" vertical="top"/>
      <protection locked="0"/>
    </xf>
    <xf numFmtId="0" fontId="0" fillId="0" borderId="22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9" fillId="0" borderId="0" xfId="0" applyFont="1" applyFill="1" applyAlignment="1" applyProtection="1">
      <alignment horizontal="center" wrapText="1"/>
      <protection locked="0"/>
    </xf>
    <xf numFmtId="0" fontId="11" fillId="0" borderId="7" xfId="6" applyNumberFormat="1" applyFont="1" applyFill="1" applyBorder="1" applyAlignment="1" applyProtection="1">
      <alignment horizontal="center" vertical="top" wrapText="1"/>
    </xf>
    <xf numFmtId="0" fontId="11" fillId="0" borderId="4" xfId="6" applyNumberFormat="1" applyFont="1" applyFill="1" applyBorder="1" applyAlignment="1" applyProtection="1">
      <alignment horizontal="center" vertical="top" wrapText="1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19" xfId="5" applyNumberFormat="1" applyFont="1" applyFill="1" applyBorder="1" applyAlignment="1" applyProtection="1">
      <alignment horizontal="center" vertical="center" wrapText="1"/>
    </xf>
    <xf numFmtId="0" fontId="7" fillId="0" borderId="20" xfId="5" applyNumberFormat="1" applyFont="1" applyFill="1" applyBorder="1" applyAlignment="1" applyProtection="1">
      <alignment horizontal="center" vertical="center" wrapText="1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0"/>
  <sheetViews>
    <sheetView showGridLines="0" tabSelected="1" zoomScale="90" zoomScaleNormal="90" zoomScaleSheetLayoutView="100" workbookViewId="0">
      <pane ySplit="16" topLeftCell="A149" activePane="bottomLeft" state="frozen"/>
      <selection pane="bottomLeft" activeCell="B154" sqref="B154"/>
    </sheetView>
  </sheetViews>
  <sheetFormatPr defaultColWidth="9.140625" defaultRowHeight="15" outlineLevelRow="7" x14ac:dyDescent="0.25"/>
  <cols>
    <col min="1" max="1" width="4.28515625" style="1" customWidth="1"/>
    <col min="2" max="2" width="79" style="3" customWidth="1"/>
    <col min="3" max="3" width="11.7109375" style="1" customWidth="1"/>
    <col min="4" max="5" width="15.28515625" style="1" customWidth="1"/>
    <col min="6" max="6" width="15" style="1" customWidth="1"/>
    <col min="7" max="7" width="14.42578125" style="1" customWidth="1"/>
    <col min="8" max="8" width="15.7109375" style="1" customWidth="1"/>
    <col min="9" max="9" width="15.140625" style="1" customWidth="1"/>
    <col min="10" max="10" width="9.140625" style="1" customWidth="1"/>
    <col min="11" max="16384" width="9.140625" style="1"/>
  </cols>
  <sheetData>
    <row r="1" spans="1:10" ht="22.9" customHeight="1" x14ac:dyDescent="0.25">
      <c r="B1" s="110"/>
      <c r="C1" s="110"/>
      <c r="D1" s="110"/>
      <c r="E1" s="110"/>
      <c r="F1" s="110"/>
      <c r="G1" s="110"/>
      <c r="H1" s="110"/>
      <c r="I1" s="110"/>
    </row>
    <row r="2" spans="1:10" ht="12.6" customHeight="1" x14ac:dyDescent="0.25">
      <c r="B2" s="110"/>
      <c r="C2" s="110"/>
      <c r="D2" s="110"/>
      <c r="E2" s="110"/>
      <c r="F2" s="110"/>
      <c r="G2" s="5"/>
      <c r="H2" s="111" t="s">
        <v>172</v>
      </c>
      <c r="I2" s="110"/>
    </row>
    <row r="3" spans="1:10" ht="12" customHeight="1" x14ac:dyDescent="0.25">
      <c r="B3" s="110"/>
      <c r="C3" s="110"/>
      <c r="D3" s="110"/>
      <c r="E3" s="110"/>
      <c r="F3" s="110"/>
      <c r="G3" s="5"/>
      <c r="H3" s="111" t="s">
        <v>21</v>
      </c>
      <c r="I3" s="110"/>
    </row>
    <row r="4" spans="1:10" ht="12" customHeight="1" x14ac:dyDescent="0.25">
      <c r="B4" s="110"/>
      <c r="C4" s="110"/>
      <c r="D4" s="110"/>
      <c r="E4" s="110"/>
      <c r="F4" s="110"/>
      <c r="G4" s="5"/>
      <c r="H4" s="111" t="s">
        <v>22</v>
      </c>
      <c r="I4" s="110"/>
    </row>
    <row r="5" spans="1:10" ht="12" customHeight="1" x14ac:dyDescent="0.25">
      <c r="B5" s="110"/>
      <c r="C5" s="110"/>
      <c r="D5" s="110"/>
      <c r="E5" s="110"/>
      <c r="F5" s="110"/>
      <c r="G5" s="5"/>
      <c r="H5" s="111" t="s">
        <v>124</v>
      </c>
      <c r="I5" s="110"/>
    </row>
    <row r="6" spans="1:10" ht="12.6" customHeight="1" x14ac:dyDescent="0.25">
      <c r="B6" s="110"/>
      <c r="C6" s="110"/>
      <c r="D6" s="110"/>
      <c r="E6" s="110"/>
      <c r="F6" s="110"/>
      <c r="G6" s="5"/>
      <c r="H6" s="111" t="s">
        <v>257</v>
      </c>
      <c r="I6" s="110"/>
    </row>
    <row r="7" spans="1:10" ht="17.45" customHeight="1" x14ac:dyDescent="0.25">
      <c r="B7" s="110"/>
      <c r="C7" s="110"/>
      <c r="D7" s="16"/>
      <c r="E7" s="4"/>
      <c r="F7" s="5"/>
      <c r="G7" s="5"/>
      <c r="H7" s="111" t="s">
        <v>172</v>
      </c>
      <c r="I7" s="5"/>
    </row>
    <row r="8" spans="1:10" ht="12.6" customHeight="1" x14ac:dyDescent="0.25">
      <c r="B8" s="110"/>
      <c r="C8" s="110"/>
      <c r="D8" s="4"/>
      <c r="E8" s="4"/>
      <c r="F8" s="5"/>
      <c r="G8" s="5"/>
      <c r="H8" s="111" t="s">
        <v>21</v>
      </c>
      <c r="I8" s="5"/>
    </row>
    <row r="9" spans="1:10" ht="12" customHeight="1" x14ac:dyDescent="0.25">
      <c r="B9" s="110"/>
      <c r="C9" s="110"/>
      <c r="D9" s="4"/>
      <c r="E9" s="4"/>
      <c r="F9" s="5"/>
      <c r="G9" s="5"/>
      <c r="H9" s="111" t="s">
        <v>22</v>
      </c>
      <c r="I9" s="5"/>
    </row>
    <row r="10" spans="1:10" ht="12.6" customHeight="1" x14ac:dyDescent="0.25">
      <c r="B10" s="110"/>
      <c r="C10" s="110"/>
      <c r="D10" s="4"/>
      <c r="E10" s="4"/>
      <c r="F10" s="5"/>
      <c r="G10" s="5"/>
      <c r="H10" s="111" t="s">
        <v>124</v>
      </c>
      <c r="I10" s="5"/>
    </row>
    <row r="11" spans="1:10" ht="12.6" customHeight="1" x14ac:dyDescent="0.25">
      <c r="B11" s="110"/>
      <c r="C11" s="110"/>
      <c r="D11" s="4"/>
      <c r="E11" s="4"/>
      <c r="F11" s="5"/>
      <c r="G11" s="5"/>
      <c r="H11" s="111" t="s">
        <v>194</v>
      </c>
      <c r="I11" s="5"/>
    </row>
    <row r="12" spans="1:10" x14ac:dyDescent="0.25">
      <c r="B12" s="110"/>
      <c r="C12" s="110"/>
      <c r="D12" s="110"/>
      <c r="E12" s="110"/>
      <c r="F12" s="110"/>
      <c r="G12" s="110"/>
      <c r="H12" s="110"/>
      <c r="I12" s="110"/>
    </row>
    <row r="13" spans="1:10" ht="15.6" customHeight="1" x14ac:dyDescent="0.25">
      <c r="B13" s="128" t="s">
        <v>133</v>
      </c>
      <c r="C13" s="128"/>
      <c r="D13" s="128"/>
      <c r="E13" s="128"/>
      <c r="F13" s="128"/>
      <c r="G13" s="128"/>
      <c r="H13" s="128"/>
      <c r="I13" s="112"/>
    </row>
    <row r="14" spans="1:10" x14ac:dyDescent="0.25">
      <c r="B14" s="113"/>
      <c r="C14" s="113"/>
      <c r="D14" s="113"/>
      <c r="E14" s="113"/>
      <c r="F14" s="113"/>
      <c r="G14" s="113"/>
      <c r="H14" s="114" t="s">
        <v>23</v>
      </c>
      <c r="I14" s="114"/>
    </row>
    <row r="15" spans="1:10" ht="19.899999999999999" customHeight="1" x14ac:dyDescent="0.25">
      <c r="A15" s="124" t="s">
        <v>103</v>
      </c>
      <c r="B15" s="133" t="s">
        <v>19</v>
      </c>
      <c r="C15" s="131" t="s">
        <v>20</v>
      </c>
      <c r="D15" s="126" t="s">
        <v>54</v>
      </c>
      <c r="E15" s="127"/>
      <c r="F15" s="126" t="s">
        <v>107</v>
      </c>
      <c r="G15" s="127"/>
      <c r="H15" s="126" t="s">
        <v>134</v>
      </c>
      <c r="I15" s="127"/>
      <c r="J15" s="2"/>
    </row>
    <row r="16" spans="1:10" ht="38.450000000000003" customHeight="1" x14ac:dyDescent="0.25">
      <c r="A16" s="125"/>
      <c r="B16" s="134"/>
      <c r="C16" s="132"/>
      <c r="D16" s="14" t="s">
        <v>41</v>
      </c>
      <c r="E16" s="14" t="s">
        <v>47</v>
      </c>
      <c r="F16" s="14" t="s">
        <v>41</v>
      </c>
      <c r="G16" s="14" t="s">
        <v>47</v>
      </c>
      <c r="H16" s="14" t="s">
        <v>41</v>
      </c>
      <c r="I16" s="14" t="s">
        <v>47</v>
      </c>
      <c r="J16" s="2"/>
    </row>
    <row r="17" spans="1:10" ht="16.149999999999999" customHeight="1" x14ac:dyDescent="0.25">
      <c r="A17" s="34"/>
      <c r="B17" s="29">
        <v>1</v>
      </c>
      <c r="C17" s="14">
        <v>2</v>
      </c>
      <c r="D17" s="15">
        <v>3</v>
      </c>
      <c r="E17" s="15">
        <v>4</v>
      </c>
      <c r="F17" s="15">
        <v>5</v>
      </c>
      <c r="G17" s="15">
        <v>6</v>
      </c>
      <c r="H17" s="15">
        <v>7</v>
      </c>
      <c r="I17" s="14">
        <v>8</v>
      </c>
      <c r="J17" s="2"/>
    </row>
    <row r="18" spans="1:10" ht="31.9" customHeight="1" x14ac:dyDescent="0.25">
      <c r="A18" s="119">
        <v>1</v>
      </c>
      <c r="B18" s="44" t="s">
        <v>119</v>
      </c>
      <c r="C18" s="63">
        <v>1200000000</v>
      </c>
      <c r="D18" s="45">
        <f>D19</f>
        <v>120000</v>
      </c>
      <c r="E18" s="45">
        <f t="shared" ref="E18:I18" si="0">E19</f>
        <v>120000</v>
      </c>
      <c r="F18" s="45">
        <f t="shared" si="0"/>
        <v>0</v>
      </c>
      <c r="G18" s="45">
        <f t="shared" si="0"/>
        <v>0</v>
      </c>
      <c r="H18" s="45">
        <f t="shared" si="0"/>
        <v>0</v>
      </c>
      <c r="I18" s="45">
        <f t="shared" si="0"/>
        <v>0</v>
      </c>
      <c r="J18" s="2"/>
    </row>
    <row r="19" spans="1:10" ht="28.9" customHeight="1" x14ac:dyDescent="0.25">
      <c r="A19" s="120"/>
      <c r="B19" s="39" t="s">
        <v>120</v>
      </c>
      <c r="C19" s="64">
        <v>1200100000</v>
      </c>
      <c r="D19" s="40">
        <f>D20</f>
        <v>120000</v>
      </c>
      <c r="E19" s="40">
        <f t="shared" ref="E19:I19" si="1">E20</f>
        <v>120000</v>
      </c>
      <c r="F19" s="40">
        <f t="shared" si="1"/>
        <v>0</v>
      </c>
      <c r="G19" s="40">
        <f t="shared" si="1"/>
        <v>0</v>
      </c>
      <c r="H19" s="40">
        <f t="shared" si="1"/>
        <v>0</v>
      </c>
      <c r="I19" s="40">
        <f t="shared" si="1"/>
        <v>0</v>
      </c>
      <c r="J19" s="2"/>
    </row>
    <row r="20" spans="1:10" ht="32.25" customHeight="1" x14ac:dyDescent="0.25">
      <c r="A20" s="120"/>
      <c r="B20" s="38" t="s">
        <v>121</v>
      </c>
      <c r="C20" s="14">
        <v>1200112010</v>
      </c>
      <c r="D20" s="41">
        <v>120000</v>
      </c>
      <c r="E20" s="41">
        <v>120000</v>
      </c>
      <c r="F20" s="41">
        <v>0</v>
      </c>
      <c r="G20" s="41">
        <v>0</v>
      </c>
      <c r="H20" s="41">
        <v>0</v>
      </c>
      <c r="I20" s="42">
        <v>0</v>
      </c>
      <c r="J20" s="2"/>
    </row>
    <row r="21" spans="1:10" ht="35.450000000000003" customHeight="1" x14ac:dyDescent="0.25">
      <c r="A21" s="120"/>
      <c r="B21" s="85" t="s">
        <v>149</v>
      </c>
      <c r="C21" s="63">
        <v>1400000000</v>
      </c>
      <c r="D21" s="45">
        <f>D22+D24</f>
        <v>542626.26</v>
      </c>
      <c r="E21" s="45">
        <f>E22+E24</f>
        <v>92626.26</v>
      </c>
      <c r="F21" s="45">
        <f t="shared" ref="E21:I22" si="2">F22</f>
        <v>0</v>
      </c>
      <c r="G21" s="45">
        <f t="shared" si="2"/>
        <v>0</v>
      </c>
      <c r="H21" s="45">
        <f t="shared" si="2"/>
        <v>0</v>
      </c>
      <c r="I21" s="45">
        <f t="shared" si="2"/>
        <v>0</v>
      </c>
      <c r="J21" s="2"/>
    </row>
    <row r="22" spans="1:10" ht="19.899999999999999" customHeight="1" x14ac:dyDescent="0.25">
      <c r="A22" s="120"/>
      <c r="B22" s="65" t="s">
        <v>150</v>
      </c>
      <c r="C22" s="64">
        <v>1400100000</v>
      </c>
      <c r="D22" s="41">
        <f>D23</f>
        <v>462626.26</v>
      </c>
      <c r="E22" s="41">
        <f t="shared" si="2"/>
        <v>12626.26</v>
      </c>
      <c r="F22" s="41">
        <f t="shared" si="2"/>
        <v>0</v>
      </c>
      <c r="G22" s="41">
        <f t="shared" si="2"/>
        <v>0</v>
      </c>
      <c r="H22" s="41">
        <f t="shared" si="2"/>
        <v>0</v>
      </c>
      <c r="I22" s="41">
        <f t="shared" si="2"/>
        <v>0</v>
      </c>
      <c r="J22" s="2"/>
    </row>
    <row r="23" spans="1:10" ht="45.6" customHeight="1" x14ac:dyDescent="0.25">
      <c r="A23" s="121"/>
      <c r="B23" s="65" t="s">
        <v>151</v>
      </c>
      <c r="C23" s="14" t="s">
        <v>152</v>
      </c>
      <c r="D23" s="41">
        <v>462626.26</v>
      </c>
      <c r="E23" s="41">
        <v>12626.26</v>
      </c>
      <c r="F23" s="41">
        <v>0</v>
      </c>
      <c r="G23" s="41">
        <v>0</v>
      </c>
      <c r="H23" s="41">
        <v>0</v>
      </c>
      <c r="I23" s="42">
        <v>0</v>
      </c>
      <c r="J23" s="2"/>
    </row>
    <row r="24" spans="1:10" ht="31.9" customHeight="1" x14ac:dyDescent="0.25">
      <c r="A24" s="91"/>
      <c r="B24" s="93" t="s">
        <v>245</v>
      </c>
      <c r="C24" s="94">
        <v>1400200000</v>
      </c>
      <c r="D24" s="41">
        <f>D25</f>
        <v>80000</v>
      </c>
      <c r="E24" s="41">
        <f>D24</f>
        <v>80000</v>
      </c>
      <c r="F24" s="41"/>
      <c r="G24" s="41"/>
      <c r="H24" s="41"/>
      <c r="I24" s="42"/>
      <c r="J24" s="2"/>
    </row>
    <row r="25" spans="1:10" ht="21.6" customHeight="1" x14ac:dyDescent="0.25">
      <c r="A25" s="91"/>
      <c r="B25" s="93" t="s">
        <v>246</v>
      </c>
      <c r="C25" s="94">
        <v>1400214003</v>
      </c>
      <c r="D25" s="41">
        <v>80000</v>
      </c>
      <c r="E25" s="41">
        <f>D25</f>
        <v>80000</v>
      </c>
      <c r="F25" s="41"/>
      <c r="G25" s="41"/>
      <c r="H25" s="41"/>
      <c r="I25" s="42"/>
      <c r="J25" s="2"/>
    </row>
    <row r="26" spans="1:10" ht="28.15" customHeight="1" x14ac:dyDescent="0.25">
      <c r="A26" s="119">
        <v>2</v>
      </c>
      <c r="B26" s="46" t="s">
        <v>105</v>
      </c>
      <c r="C26" s="47">
        <v>1500000000</v>
      </c>
      <c r="D26" s="48">
        <f t="shared" ref="D26:I26" si="3">D27+D31+D41+D43+D49+D52+J51+D54+D39+D47</f>
        <v>520322773.82999998</v>
      </c>
      <c r="E26" s="48">
        <f t="shared" si="3"/>
        <v>185054768.35000002</v>
      </c>
      <c r="F26" s="48">
        <f t="shared" si="3"/>
        <v>449357685.48000002</v>
      </c>
      <c r="G26" s="48">
        <f t="shared" si="3"/>
        <v>147925870</v>
      </c>
      <c r="H26" s="48">
        <f t="shared" si="3"/>
        <v>458758156.63999999</v>
      </c>
      <c r="I26" s="48">
        <f t="shared" si="3"/>
        <v>144499940</v>
      </c>
      <c r="J26" s="2"/>
    </row>
    <row r="27" spans="1:10" ht="30" customHeight="1" outlineLevel="1" x14ac:dyDescent="0.25">
      <c r="A27" s="120"/>
      <c r="B27" s="30" t="s">
        <v>48</v>
      </c>
      <c r="C27" s="23" t="s">
        <v>49</v>
      </c>
      <c r="D27" s="24">
        <f>D28+D29+D30</f>
        <v>136754073.53</v>
      </c>
      <c r="E27" s="24">
        <f t="shared" ref="E27:I27" si="4">E28+E29+E30</f>
        <v>56058913.530000001</v>
      </c>
      <c r="F27" s="24">
        <f t="shared" si="4"/>
        <v>131192886</v>
      </c>
      <c r="G27" s="24">
        <f t="shared" si="4"/>
        <v>45575710</v>
      </c>
      <c r="H27" s="24">
        <f t="shared" si="4"/>
        <v>134290230</v>
      </c>
      <c r="I27" s="24">
        <f t="shared" si="4"/>
        <v>43673410</v>
      </c>
      <c r="J27" s="2"/>
    </row>
    <row r="28" spans="1:10" ht="26.45" customHeight="1" outlineLevel="2" x14ac:dyDescent="0.25">
      <c r="A28" s="120"/>
      <c r="B28" s="31" t="s">
        <v>5</v>
      </c>
      <c r="C28" s="7" t="s">
        <v>50</v>
      </c>
      <c r="D28" s="6">
        <v>8935537.7799999993</v>
      </c>
      <c r="E28" s="6">
        <v>8935537.7799999993</v>
      </c>
      <c r="F28" s="6">
        <v>8622520</v>
      </c>
      <c r="G28" s="6">
        <v>8622520</v>
      </c>
      <c r="H28" s="6">
        <v>8622520</v>
      </c>
      <c r="I28" s="6">
        <v>8622520</v>
      </c>
      <c r="J28" s="2"/>
    </row>
    <row r="29" spans="1:10" ht="28.15" customHeight="1" outlineLevel="3" x14ac:dyDescent="0.25">
      <c r="A29" s="120"/>
      <c r="B29" s="31" t="s">
        <v>51</v>
      </c>
      <c r="C29" s="7" t="s">
        <v>52</v>
      </c>
      <c r="D29" s="6">
        <v>47123375.75</v>
      </c>
      <c r="E29" s="6">
        <v>47123375.75</v>
      </c>
      <c r="F29" s="6">
        <v>36953190</v>
      </c>
      <c r="G29" s="6">
        <v>36953190</v>
      </c>
      <c r="H29" s="6">
        <v>35050890</v>
      </c>
      <c r="I29" s="6">
        <v>35050890</v>
      </c>
      <c r="J29" s="2"/>
    </row>
    <row r="30" spans="1:10" ht="42.6" customHeight="1" outlineLevel="4" x14ac:dyDescent="0.25">
      <c r="A30" s="120"/>
      <c r="B30" s="31" t="s">
        <v>25</v>
      </c>
      <c r="C30" s="7" t="s">
        <v>53</v>
      </c>
      <c r="D30" s="6">
        <v>80695160</v>
      </c>
      <c r="E30" s="6">
        <v>0</v>
      </c>
      <c r="F30" s="6">
        <v>85617176</v>
      </c>
      <c r="G30" s="6">
        <v>0</v>
      </c>
      <c r="H30" s="6">
        <v>90616820</v>
      </c>
      <c r="I30" s="6">
        <v>0</v>
      </c>
      <c r="J30" s="2"/>
    </row>
    <row r="31" spans="1:10" ht="25.5" outlineLevel="5" x14ac:dyDescent="0.25">
      <c r="A31" s="120"/>
      <c r="B31" s="30" t="s">
        <v>104</v>
      </c>
      <c r="C31" s="23" t="s">
        <v>55</v>
      </c>
      <c r="D31" s="24">
        <f>D32+D33+D35+D36+D37+D38+D34</f>
        <v>264362333.49000001</v>
      </c>
      <c r="E31" s="24">
        <f t="shared" ref="E31:I31" si="5">E32+E33+E35+E36+E37+E38+E34</f>
        <v>64856630.490000002</v>
      </c>
      <c r="F31" s="24">
        <f t="shared" si="5"/>
        <v>258274587</v>
      </c>
      <c r="G31" s="24">
        <f t="shared" si="5"/>
        <v>48292090</v>
      </c>
      <c r="H31" s="24">
        <f t="shared" si="5"/>
        <v>266160400</v>
      </c>
      <c r="I31" s="24">
        <f t="shared" si="5"/>
        <v>45901860</v>
      </c>
      <c r="J31" s="2"/>
    </row>
    <row r="32" spans="1:10" ht="25.5" outlineLevel="6" x14ac:dyDescent="0.25">
      <c r="A32" s="120"/>
      <c r="B32" s="31" t="s">
        <v>6</v>
      </c>
      <c r="C32" s="7" t="s">
        <v>56</v>
      </c>
      <c r="D32" s="6">
        <v>249000</v>
      </c>
      <c r="E32" s="6">
        <f>D32</f>
        <v>249000</v>
      </c>
      <c r="F32" s="6">
        <v>249000</v>
      </c>
      <c r="G32" s="6">
        <v>249000</v>
      </c>
      <c r="H32" s="6">
        <v>249000</v>
      </c>
      <c r="I32" s="6">
        <v>249000</v>
      </c>
      <c r="J32" s="2"/>
    </row>
    <row r="33" spans="1:10" ht="25.5" outlineLevel="7" x14ac:dyDescent="0.25">
      <c r="A33" s="120"/>
      <c r="B33" s="31" t="s">
        <v>57</v>
      </c>
      <c r="C33" s="7" t="s">
        <v>58</v>
      </c>
      <c r="D33" s="6">
        <v>64358240.490000002</v>
      </c>
      <c r="E33" s="6">
        <f>D33</f>
        <v>64358240.490000002</v>
      </c>
      <c r="F33" s="6">
        <v>48043090</v>
      </c>
      <c r="G33" s="6">
        <f>F33</f>
        <v>48043090</v>
      </c>
      <c r="H33" s="6">
        <v>45652860</v>
      </c>
      <c r="I33" s="6">
        <f>H33</f>
        <v>45652860</v>
      </c>
      <c r="J33" s="2"/>
    </row>
    <row r="34" spans="1:10" ht="58.15" customHeight="1" outlineLevel="7" x14ac:dyDescent="0.25">
      <c r="A34" s="120"/>
      <c r="B34" s="65" t="s">
        <v>153</v>
      </c>
      <c r="C34" s="7">
        <v>1500221993</v>
      </c>
      <c r="D34" s="6">
        <v>249390</v>
      </c>
      <c r="E34" s="6">
        <f>D34</f>
        <v>249390</v>
      </c>
      <c r="F34" s="6">
        <v>0</v>
      </c>
      <c r="G34" s="6">
        <v>0</v>
      </c>
      <c r="H34" s="6">
        <v>0</v>
      </c>
      <c r="I34" s="6">
        <v>0</v>
      </c>
      <c r="J34" s="2"/>
    </row>
    <row r="35" spans="1:10" ht="42.75" customHeight="1" outlineLevel="2" x14ac:dyDescent="0.25">
      <c r="A35" s="120"/>
      <c r="B35" s="31" t="s">
        <v>24</v>
      </c>
      <c r="C35" s="7" t="s">
        <v>59</v>
      </c>
      <c r="D35" s="6">
        <v>19234800</v>
      </c>
      <c r="E35" s="6">
        <v>0</v>
      </c>
      <c r="F35" s="6">
        <v>19234800</v>
      </c>
      <c r="G35" s="6">
        <v>0</v>
      </c>
      <c r="H35" s="6">
        <v>19234800</v>
      </c>
      <c r="I35" s="6">
        <v>0</v>
      </c>
      <c r="J35" s="2"/>
    </row>
    <row r="36" spans="1:10" ht="49.15" customHeight="1" outlineLevel="3" x14ac:dyDescent="0.25">
      <c r="A36" s="120"/>
      <c r="B36" s="31" t="s">
        <v>60</v>
      </c>
      <c r="C36" s="7" t="s">
        <v>61</v>
      </c>
      <c r="D36" s="6">
        <v>166259503</v>
      </c>
      <c r="E36" s="6">
        <v>0</v>
      </c>
      <c r="F36" s="6">
        <v>176736297</v>
      </c>
      <c r="G36" s="6">
        <v>0</v>
      </c>
      <c r="H36" s="6">
        <v>187359140</v>
      </c>
      <c r="I36" s="6">
        <v>0</v>
      </c>
      <c r="J36" s="2"/>
    </row>
    <row r="37" spans="1:10" ht="42.6" customHeight="1" outlineLevel="4" x14ac:dyDescent="0.25">
      <c r="A37" s="120"/>
      <c r="B37" s="31" t="s">
        <v>7</v>
      </c>
      <c r="C37" s="7" t="s">
        <v>62</v>
      </c>
      <c r="D37" s="6">
        <v>3824150</v>
      </c>
      <c r="E37" s="6">
        <v>0</v>
      </c>
      <c r="F37" s="6">
        <v>3824150</v>
      </c>
      <c r="G37" s="6">
        <v>0</v>
      </c>
      <c r="H37" s="6">
        <v>3824150</v>
      </c>
      <c r="I37" s="6">
        <v>0</v>
      </c>
      <c r="J37" s="2"/>
    </row>
    <row r="38" spans="1:10" ht="42" customHeight="1" outlineLevel="4" x14ac:dyDescent="0.25">
      <c r="A38" s="120"/>
      <c r="B38" s="31" t="s">
        <v>63</v>
      </c>
      <c r="C38" s="7" t="s">
        <v>64</v>
      </c>
      <c r="D38" s="6">
        <v>10187250</v>
      </c>
      <c r="E38" s="6">
        <v>0</v>
      </c>
      <c r="F38" s="6">
        <v>10187250</v>
      </c>
      <c r="G38" s="6">
        <v>0</v>
      </c>
      <c r="H38" s="6">
        <v>9840450</v>
      </c>
      <c r="I38" s="6">
        <v>0</v>
      </c>
      <c r="J38" s="2"/>
    </row>
    <row r="39" spans="1:10" ht="23.45" customHeight="1" outlineLevel="4" x14ac:dyDescent="0.25">
      <c r="A39" s="120"/>
      <c r="B39" s="31" t="s">
        <v>131</v>
      </c>
      <c r="C39" s="7">
        <v>1500400000</v>
      </c>
      <c r="D39" s="6">
        <f>D40</f>
        <v>0</v>
      </c>
      <c r="E39" s="6">
        <f t="shared" ref="E39:I39" si="6">E40</f>
        <v>0</v>
      </c>
      <c r="F39" s="6">
        <f t="shared" si="6"/>
        <v>0</v>
      </c>
      <c r="G39" s="6">
        <f t="shared" si="6"/>
        <v>0</v>
      </c>
      <c r="H39" s="6">
        <f t="shared" si="6"/>
        <v>0</v>
      </c>
      <c r="I39" s="6">
        <f t="shared" si="6"/>
        <v>0</v>
      </c>
      <c r="J39" s="2"/>
    </row>
    <row r="40" spans="1:10" ht="31.9" customHeight="1" outlineLevel="4" x14ac:dyDescent="0.25">
      <c r="A40" s="120"/>
      <c r="B40" s="31" t="s">
        <v>130</v>
      </c>
      <c r="C40" s="7" t="s">
        <v>129</v>
      </c>
      <c r="D40" s="6">
        <v>0</v>
      </c>
      <c r="E40" s="6">
        <v>0</v>
      </c>
      <c r="F40" s="6"/>
      <c r="G40" s="6"/>
      <c r="H40" s="6"/>
      <c r="I40" s="6"/>
      <c r="J40" s="2"/>
    </row>
    <row r="41" spans="1:10" ht="27" customHeight="1" outlineLevel="4" x14ac:dyDescent="0.25">
      <c r="A41" s="120"/>
      <c r="B41" s="30" t="s">
        <v>82</v>
      </c>
      <c r="C41" s="23" t="s">
        <v>84</v>
      </c>
      <c r="D41" s="24">
        <f>D42</f>
        <v>180000</v>
      </c>
      <c r="E41" s="24">
        <f t="shared" ref="E41:I41" si="7">E42</f>
        <v>180000</v>
      </c>
      <c r="F41" s="24">
        <f t="shared" si="7"/>
        <v>200000</v>
      </c>
      <c r="G41" s="24">
        <f t="shared" si="7"/>
        <v>200000</v>
      </c>
      <c r="H41" s="24">
        <f t="shared" si="7"/>
        <v>200000</v>
      </c>
      <c r="I41" s="24">
        <f t="shared" si="7"/>
        <v>200000</v>
      </c>
      <c r="J41" s="2"/>
    </row>
    <row r="42" spans="1:10" ht="27.75" customHeight="1" outlineLevel="4" x14ac:dyDescent="0.25">
      <c r="A42" s="120"/>
      <c r="B42" s="31" t="s">
        <v>83</v>
      </c>
      <c r="C42" s="7" t="s">
        <v>85</v>
      </c>
      <c r="D42" s="6">
        <v>180000</v>
      </c>
      <c r="E42" s="6">
        <v>180000</v>
      </c>
      <c r="F42" s="6">
        <v>200000</v>
      </c>
      <c r="G42" s="6">
        <v>200000</v>
      </c>
      <c r="H42" s="6">
        <v>200000</v>
      </c>
      <c r="I42" s="6">
        <v>200000</v>
      </c>
      <c r="J42" s="2"/>
    </row>
    <row r="43" spans="1:10" ht="33" customHeight="1" outlineLevel="4" x14ac:dyDescent="0.25">
      <c r="A43" s="120"/>
      <c r="B43" s="30" t="s">
        <v>160</v>
      </c>
      <c r="C43" s="23" t="s">
        <v>76</v>
      </c>
      <c r="D43" s="24">
        <f>D44+D45+D46</f>
        <v>53170446.329999998</v>
      </c>
      <c r="E43" s="24">
        <f t="shared" ref="E43:I43" si="8">E44+E45+E46</f>
        <v>640446.32999999996</v>
      </c>
      <c r="F43" s="24">
        <f t="shared" si="8"/>
        <v>3295000</v>
      </c>
      <c r="G43" s="24">
        <f t="shared" si="8"/>
        <v>0</v>
      </c>
      <c r="H43" s="24">
        <f t="shared" si="8"/>
        <v>0</v>
      </c>
      <c r="I43" s="24">
        <f t="shared" si="8"/>
        <v>0</v>
      </c>
      <c r="J43" s="2"/>
    </row>
    <row r="44" spans="1:10" ht="46.9" customHeight="1" outlineLevel="4" x14ac:dyDescent="0.25">
      <c r="A44" s="120"/>
      <c r="B44" s="31" t="s">
        <v>127</v>
      </c>
      <c r="C44" s="7" t="s">
        <v>86</v>
      </c>
      <c r="D44" s="6">
        <v>50000000</v>
      </c>
      <c r="E44" s="66">
        <v>0</v>
      </c>
      <c r="F44" s="6">
        <v>0</v>
      </c>
      <c r="G44" s="6">
        <v>0</v>
      </c>
      <c r="H44" s="6">
        <v>0</v>
      </c>
      <c r="I44" s="6">
        <v>0</v>
      </c>
      <c r="J44" s="2"/>
    </row>
    <row r="45" spans="1:10" ht="29.25" customHeight="1" outlineLevel="4" x14ac:dyDescent="0.25">
      <c r="A45" s="120"/>
      <c r="B45" s="31" t="s">
        <v>155</v>
      </c>
      <c r="C45" s="7" t="s">
        <v>154</v>
      </c>
      <c r="D45" s="6">
        <v>640446.32999999996</v>
      </c>
      <c r="E45" s="10">
        <f>D45</f>
        <v>640446.32999999996</v>
      </c>
      <c r="F45" s="6">
        <v>0</v>
      </c>
      <c r="G45" s="6">
        <v>0</v>
      </c>
      <c r="H45" s="6">
        <v>0</v>
      </c>
      <c r="I45" s="6">
        <v>0</v>
      </c>
      <c r="J45" s="2"/>
    </row>
    <row r="46" spans="1:10" ht="39" customHeight="1" outlineLevel="4" x14ac:dyDescent="0.25">
      <c r="A46" s="120"/>
      <c r="B46" s="31" t="s">
        <v>75</v>
      </c>
      <c r="C46" s="7" t="s">
        <v>77</v>
      </c>
      <c r="D46" s="67">
        <v>2530000</v>
      </c>
      <c r="E46" s="19">
        <v>0</v>
      </c>
      <c r="F46" s="68">
        <v>3295000</v>
      </c>
      <c r="G46" s="6">
        <v>0</v>
      </c>
      <c r="H46" s="6">
        <v>0</v>
      </c>
      <c r="I46" s="6">
        <v>0</v>
      </c>
      <c r="J46" s="2"/>
    </row>
    <row r="47" spans="1:10" ht="34.5" customHeight="1" outlineLevel="4" x14ac:dyDescent="0.25">
      <c r="A47" s="120"/>
      <c r="B47" s="31" t="s">
        <v>161</v>
      </c>
      <c r="C47" s="7" t="s">
        <v>159</v>
      </c>
      <c r="D47" s="67">
        <f>D48</f>
        <v>2537142.48</v>
      </c>
      <c r="E47" s="19">
        <f>E48</f>
        <v>0</v>
      </c>
      <c r="F47" s="68">
        <f>F48</f>
        <v>2537142.48</v>
      </c>
      <c r="G47" s="68">
        <f t="shared" ref="G47:I47" si="9">G48</f>
        <v>0</v>
      </c>
      <c r="H47" s="68">
        <f t="shared" si="9"/>
        <v>3382856.64</v>
      </c>
      <c r="I47" s="68">
        <f t="shared" si="9"/>
        <v>0</v>
      </c>
      <c r="J47" s="2"/>
    </row>
    <row r="48" spans="1:10" ht="39" customHeight="1" outlineLevel="4" x14ac:dyDescent="0.25">
      <c r="A48" s="120"/>
      <c r="B48" s="31" t="s">
        <v>132</v>
      </c>
      <c r="C48" s="7" t="s">
        <v>156</v>
      </c>
      <c r="D48" s="67">
        <v>2537142.48</v>
      </c>
      <c r="E48" s="19">
        <v>0</v>
      </c>
      <c r="F48" s="68">
        <v>2537142.48</v>
      </c>
      <c r="G48" s="6">
        <v>0</v>
      </c>
      <c r="H48" s="6">
        <v>3382856.64</v>
      </c>
      <c r="I48" s="6">
        <v>0</v>
      </c>
      <c r="J48" s="2"/>
    </row>
    <row r="49" spans="1:10" ht="27.6" customHeight="1" outlineLevel="5" x14ac:dyDescent="0.25">
      <c r="A49" s="120"/>
      <c r="B49" s="30" t="s">
        <v>65</v>
      </c>
      <c r="C49" s="23" t="s">
        <v>67</v>
      </c>
      <c r="D49" s="24">
        <f>D50+D51</f>
        <v>40332928</v>
      </c>
      <c r="E49" s="24">
        <f t="shared" ref="E49:I49" si="10">E50+E51</f>
        <v>40332928</v>
      </c>
      <c r="F49" s="24">
        <f t="shared" si="10"/>
        <v>34185380</v>
      </c>
      <c r="G49" s="24">
        <f t="shared" si="10"/>
        <v>34185380</v>
      </c>
      <c r="H49" s="24">
        <f t="shared" si="10"/>
        <v>34626180</v>
      </c>
      <c r="I49" s="24">
        <f t="shared" si="10"/>
        <v>34626180</v>
      </c>
      <c r="J49" s="2"/>
    </row>
    <row r="50" spans="1:10" ht="25.5" outlineLevel="6" x14ac:dyDescent="0.25">
      <c r="A50" s="120"/>
      <c r="B50" s="31" t="s">
        <v>66</v>
      </c>
      <c r="C50" s="7" t="s">
        <v>68</v>
      </c>
      <c r="D50" s="6">
        <v>586113.80000000005</v>
      </c>
      <c r="E50" s="69">
        <f>D50</f>
        <v>586113.80000000005</v>
      </c>
      <c r="F50" s="6">
        <v>494400</v>
      </c>
      <c r="G50" s="6">
        <v>494400</v>
      </c>
      <c r="H50" s="6">
        <v>494400</v>
      </c>
      <c r="I50" s="6">
        <v>494400</v>
      </c>
      <c r="J50" s="2"/>
    </row>
    <row r="51" spans="1:10" ht="25.5" outlineLevel="7" x14ac:dyDescent="0.25">
      <c r="A51" s="120"/>
      <c r="B51" s="31" t="s">
        <v>69</v>
      </c>
      <c r="C51" s="7" t="s">
        <v>70</v>
      </c>
      <c r="D51" s="6">
        <v>39746814.200000003</v>
      </c>
      <c r="E51" s="69">
        <f>D51</f>
        <v>39746814.200000003</v>
      </c>
      <c r="F51" s="6">
        <v>33690980</v>
      </c>
      <c r="G51" s="6">
        <v>33690980</v>
      </c>
      <c r="H51" s="6">
        <v>34131780</v>
      </c>
      <c r="I51" s="6">
        <v>34131780</v>
      </c>
      <c r="J51" s="2"/>
    </row>
    <row r="52" spans="1:10" ht="25.5" outlineLevel="6" x14ac:dyDescent="0.25">
      <c r="A52" s="120"/>
      <c r="B52" s="30" t="s">
        <v>71</v>
      </c>
      <c r="C52" s="23" t="s">
        <v>73</v>
      </c>
      <c r="D52" s="24">
        <f>D53</f>
        <v>22885850</v>
      </c>
      <c r="E52" s="37">
        <f t="shared" ref="E52:I52" si="11">E53</f>
        <v>22885850</v>
      </c>
      <c r="F52" s="24">
        <f t="shared" si="11"/>
        <v>19672690</v>
      </c>
      <c r="G52" s="24">
        <f t="shared" si="11"/>
        <v>19672690</v>
      </c>
      <c r="H52" s="24">
        <f t="shared" si="11"/>
        <v>20098490</v>
      </c>
      <c r="I52" s="24">
        <f t="shared" si="11"/>
        <v>20098490</v>
      </c>
      <c r="J52" s="2"/>
    </row>
    <row r="53" spans="1:10" ht="37.15" customHeight="1" outlineLevel="7" x14ac:dyDescent="0.25">
      <c r="A53" s="120"/>
      <c r="B53" s="31" t="s">
        <v>72</v>
      </c>
      <c r="C53" s="7" t="s">
        <v>74</v>
      </c>
      <c r="D53" s="67">
        <v>22885850</v>
      </c>
      <c r="E53" s="19">
        <v>22885850</v>
      </c>
      <c r="F53" s="68">
        <v>19672690</v>
      </c>
      <c r="G53" s="6">
        <v>19672690</v>
      </c>
      <c r="H53" s="6">
        <v>20098490</v>
      </c>
      <c r="I53" s="6">
        <f>H53</f>
        <v>20098490</v>
      </c>
      <c r="J53" s="2"/>
    </row>
    <row r="54" spans="1:10" ht="51" outlineLevel="7" x14ac:dyDescent="0.25">
      <c r="A54" s="122"/>
      <c r="B54" s="30" t="s">
        <v>116</v>
      </c>
      <c r="C54" s="23" t="s">
        <v>118</v>
      </c>
      <c r="D54" s="70">
        <v>100000</v>
      </c>
      <c r="E54" s="55">
        <v>100000</v>
      </c>
      <c r="F54" s="71">
        <v>0</v>
      </c>
      <c r="G54" s="24">
        <v>0</v>
      </c>
      <c r="H54" s="24">
        <v>0</v>
      </c>
      <c r="I54" s="24">
        <v>0</v>
      </c>
      <c r="J54" s="2"/>
    </row>
    <row r="55" spans="1:10" ht="38.25" outlineLevel="7" x14ac:dyDescent="0.25">
      <c r="A55" s="123"/>
      <c r="B55" s="31" t="s">
        <v>117</v>
      </c>
      <c r="C55" s="7">
        <v>1500921556</v>
      </c>
      <c r="D55" s="77">
        <v>100000</v>
      </c>
      <c r="E55" s="104">
        <v>100000</v>
      </c>
      <c r="F55" s="105">
        <v>0</v>
      </c>
      <c r="G55" s="6">
        <v>0</v>
      </c>
      <c r="H55" s="6">
        <v>0</v>
      </c>
      <c r="I55" s="6">
        <v>0</v>
      </c>
      <c r="J55" s="2"/>
    </row>
    <row r="56" spans="1:10" ht="25.5" outlineLevel="7" x14ac:dyDescent="0.25">
      <c r="A56" s="92">
        <v>3</v>
      </c>
      <c r="B56" s="85" t="s">
        <v>251</v>
      </c>
      <c r="C56" s="109">
        <v>1600000000</v>
      </c>
      <c r="D56" s="115">
        <f>D57+D59</f>
        <v>662157</v>
      </c>
      <c r="E56" s="107">
        <f>D56</f>
        <v>662157</v>
      </c>
      <c r="F56" s="75"/>
      <c r="G56" s="108"/>
      <c r="H56" s="48"/>
      <c r="I56" s="48"/>
      <c r="J56" s="2"/>
    </row>
    <row r="57" spans="1:10" ht="38.450000000000003" customHeight="1" outlineLevel="7" x14ac:dyDescent="0.25">
      <c r="A57" s="92"/>
      <c r="B57" s="65" t="s">
        <v>252</v>
      </c>
      <c r="C57" s="83">
        <v>1601900000</v>
      </c>
      <c r="D57" s="90">
        <f>D58</f>
        <v>108714</v>
      </c>
      <c r="E57" s="19">
        <f>D57</f>
        <v>108714</v>
      </c>
      <c r="F57" s="8"/>
      <c r="G57" s="68"/>
      <c r="H57" s="6"/>
      <c r="I57" s="6"/>
      <c r="J57" s="2"/>
    </row>
    <row r="58" spans="1:10" ht="27" customHeight="1" outlineLevel="7" x14ac:dyDescent="0.25">
      <c r="A58" s="92"/>
      <c r="B58" s="65" t="s">
        <v>253</v>
      </c>
      <c r="C58" s="83">
        <v>1601961024</v>
      </c>
      <c r="D58" s="90">
        <v>108714</v>
      </c>
      <c r="E58" s="19">
        <f>D58</f>
        <v>108714</v>
      </c>
      <c r="F58" s="8"/>
      <c r="G58" s="68"/>
      <c r="H58" s="6"/>
      <c r="I58" s="6"/>
      <c r="J58" s="2"/>
    </row>
    <row r="59" spans="1:10" ht="27" customHeight="1" outlineLevel="7" x14ac:dyDescent="0.25">
      <c r="A59" s="92"/>
      <c r="B59" s="65" t="s">
        <v>254</v>
      </c>
      <c r="C59" s="83">
        <v>1602000000</v>
      </c>
      <c r="D59" s="90">
        <f>D60</f>
        <v>553443</v>
      </c>
      <c r="E59" s="19">
        <f>D59</f>
        <v>553443</v>
      </c>
      <c r="F59" s="8"/>
      <c r="G59" s="68"/>
      <c r="H59" s="6"/>
      <c r="I59" s="6"/>
      <c r="J59" s="2"/>
    </row>
    <row r="60" spans="1:10" ht="31.15" customHeight="1" outlineLevel="7" x14ac:dyDescent="0.25">
      <c r="A60" s="92"/>
      <c r="B60" s="65" t="s">
        <v>255</v>
      </c>
      <c r="C60" s="83">
        <v>1602061025</v>
      </c>
      <c r="D60" s="90">
        <v>553443</v>
      </c>
      <c r="E60" s="19">
        <f>D60</f>
        <v>553443</v>
      </c>
      <c r="F60" s="8"/>
      <c r="G60" s="68"/>
      <c r="H60" s="6"/>
      <c r="I60" s="6"/>
      <c r="J60" s="2"/>
    </row>
    <row r="61" spans="1:10" ht="30.6" customHeight="1" outlineLevel="7" x14ac:dyDescent="0.25">
      <c r="A61" s="119">
        <v>4</v>
      </c>
      <c r="B61" s="46" t="s">
        <v>99</v>
      </c>
      <c r="C61" s="47">
        <v>1700000000</v>
      </c>
      <c r="D61" s="76">
        <f t="shared" ref="D61:I61" si="12">D62+D64+D73</f>
        <v>10381746.390000001</v>
      </c>
      <c r="E61" s="76">
        <f t="shared" si="12"/>
        <v>2379722.0300000003</v>
      </c>
      <c r="F61" s="76">
        <f t="shared" si="12"/>
        <v>6963055.4199999999</v>
      </c>
      <c r="G61" s="48">
        <f t="shared" si="12"/>
        <v>461031.06</v>
      </c>
      <c r="H61" s="48">
        <f t="shared" si="12"/>
        <v>6967176.1400000006</v>
      </c>
      <c r="I61" s="48">
        <f t="shared" si="12"/>
        <v>465151.78</v>
      </c>
      <c r="J61" s="2"/>
    </row>
    <row r="62" spans="1:10" ht="25.5" outlineLevel="4" x14ac:dyDescent="0.25">
      <c r="A62" s="120"/>
      <c r="B62" s="32" t="s">
        <v>80</v>
      </c>
      <c r="C62" s="25" t="s">
        <v>46</v>
      </c>
      <c r="D62" s="26">
        <f>D63</f>
        <v>2253438.96</v>
      </c>
      <c r="E62" s="26">
        <f t="shared" ref="E62:I62" si="13">E63</f>
        <v>2253438.96</v>
      </c>
      <c r="F62" s="26">
        <f>F63</f>
        <v>395354.05</v>
      </c>
      <c r="G62" s="26">
        <f t="shared" si="13"/>
        <v>395354.05</v>
      </c>
      <c r="H62" s="26">
        <f t="shared" si="13"/>
        <v>399474.77</v>
      </c>
      <c r="I62" s="26">
        <f t="shared" si="13"/>
        <v>399474.77</v>
      </c>
      <c r="J62" s="2"/>
    </row>
    <row r="63" spans="1:10" ht="17.45" customHeight="1" outlineLevel="5" x14ac:dyDescent="0.25">
      <c r="A63" s="120"/>
      <c r="B63" s="31" t="s">
        <v>81</v>
      </c>
      <c r="C63" s="17">
        <v>1700217021</v>
      </c>
      <c r="D63" s="72">
        <v>2253438.96</v>
      </c>
      <c r="E63" s="88">
        <v>2253438.96</v>
      </c>
      <c r="F63" s="72">
        <v>395354.05</v>
      </c>
      <c r="G63" s="73">
        <v>395354.05</v>
      </c>
      <c r="H63" s="72">
        <v>399474.77</v>
      </c>
      <c r="I63" s="73">
        <v>399474.77</v>
      </c>
      <c r="J63" s="2"/>
    </row>
    <row r="64" spans="1:10" ht="25.5" outlineLevel="5" x14ac:dyDescent="0.25">
      <c r="A64" s="120"/>
      <c r="B64" s="30" t="s">
        <v>78</v>
      </c>
      <c r="C64" s="27" t="s">
        <v>79</v>
      </c>
      <c r="D64" s="60">
        <f>D65+D66+D67+D68+D69+D70+D71+D72</f>
        <v>3464097.5200000005</v>
      </c>
      <c r="E64" s="60">
        <f t="shared" ref="E64:I64" si="14">E65+E66+E67+E68+E69+E70+E71+E72</f>
        <v>34640.97</v>
      </c>
      <c r="F64" s="60">
        <f t="shared" si="14"/>
        <v>2961176.3</v>
      </c>
      <c r="G64" s="60">
        <f t="shared" si="14"/>
        <v>29611.760000000002</v>
      </c>
      <c r="H64" s="60">
        <f t="shared" si="14"/>
        <v>2961176.3</v>
      </c>
      <c r="I64" s="60">
        <f t="shared" si="14"/>
        <v>29611.760000000002</v>
      </c>
      <c r="J64" s="2"/>
    </row>
    <row r="65" spans="1:10" ht="39" customHeight="1" outlineLevel="5" x14ac:dyDescent="0.25">
      <c r="A65" s="120"/>
      <c r="B65" s="58" t="s">
        <v>211</v>
      </c>
      <c r="C65" s="59" t="s">
        <v>167</v>
      </c>
      <c r="D65" s="74">
        <v>306432.13</v>
      </c>
      <c r="E65" s="8">
        <v>3064.32</v>
      </c>
      <c r="F65" s="8">
        <v>0</v>
      </c>
      <c r="G65" s="8">
        <v>0</v>
      </c>
      <c r="H65" s="8">
        <v>0</v>
      </c>
      <c r="I65" s="8">
        <v>0</v>
      </c>
      <c r="J65" s="2"/>
    </row>
    <row r="66" spans="1:10" ht="39.6" customHeight="1" outlineLevel="5" x14ac:dyDescent="0.25">
      <c r="A66" s="120"/>
      <c r="B66" s="58" t="s">
        <v>210</v>
      </c>
      <c r="C66" s="59" t="s">
        <v>164</v>
      </c>
      <c r="D66" s="8">
        <v>435471.42</v>
      </c>
      <c r="E66" s="8">
        <v>4354.71</v>
      </c>
      <c r="F66" s="8">
        <v>0</v>
      </c>
      <c r="G66" s="8">
        <v>0</v>
      </c>
      <c r="H66" s="8">
        <v>0</v>
      </c>
      <c r="I66" s="8">
        <v>0</v>
      </c>
      <c r="J66" s="2"/>
    </row>
    <row r="67" spans="1:10" ht="30" customHeight="1" outlineLevel="5" x14ac:dyDescent="0.25">
      <c r="A67" s="120"/>
      <c r="B67" s="58" t="s">
        <v>209</v>
      </c>
      <c r="C67" s="59" t="s">
        <v>165</v>
      </c>
      <c r="D67" s="8">
        <v>1800285.19</v>
      </c>
      <c r="E67" s="8">
        <v>18002.849999999999</v>
      </c>
      <c r="F67" s="8">
        <v>0</v>
      </c>
      <c r="G67" s="8">
        <v>0</v>
      </c>
      <c r="H67" s="8">
        <v>0</v>
      </c>
      <c r="I67" s="8">
        <v>0</v>
      </c>
      <c r="J67" s="2"/>
    </row>
    <row r="68" spans="1:10" ht="39.6" customHeight="1" outlineLevel="5" x14ac:dyDescent="0.25">
      <c r="A68" s="120"/>
      <c r="B68" s="58" t="s">
        <v>208</v>
      </c>
      <c r="C68" s="59" t="s">
        <v>166</v>
      </c>
      <c r="D68" s="8">
        <v>921908.78</v>
      </c>
      <c r="E68" s="8">
        <v>9219.09</v>
      </c>
      <c r="F68" s="8">
        <v>0</v>
      </c>
      <c r="G68" s="8">
        <v>0</v>
      </c>
      <c r="H68" s="8">
        <v>0</v>
      </c>
      <c r="I68" s="8">
        <v>0</v>
      </c>
      <c r="J68" s="2"/>
    </row>
    <row r="69" spans="1:10" ht="37.9" customHeight="1" outlineLevel="5" x14ac:dyDescent="0.25">
      <c r="A69" s="120"/>
      <c r="B69" s="58" t="s">
        <v>207</v>
      </c>
      <c r="C69" s="59" t="s">
        <v>115</v>
      </c>
      <c r="D69" s="8"/>
      <c r="E69" s="8"/>
      <c r="F69" s="8">
        <v>1518089.25</v>
      </c>
      <c r="G69" s="8">
        <v>15180.89</v>
      </c>
      <c r="H69" s="8"/>
      <c r="I69" s="8"/>
      <c r="J69" s="2"/>
    </row>
    <row r="70" spans="1:10" ht="41.45" customHeight="1" outlineLevel="5" x14ac:dyDescent="0.25">
      <c r="A70" s="120"/>
      <c r="B70" s="58" t="s">
        <v>206</v>
      </c>
      <c r="C70" s="59" t="s">
        <v>176</v>
      </c>
      <c r="D70" s="8"/>
      <c r="E70" s="8"/>
      <c r="F70" s="8">
        <v>1443087.05</v>
      </c>
      <c r="G70" s="8">
        <v>14430.87</v>
      </c>
      <c r="H70" s="8"/>
      <c r="I70" s="8"/>
      <c r="J70" s="2"/>
    </row>
    <row r="71" spans="1:10" ht="43.9" customHeight="1" outlineLevel="5" x14ac:dyDescent="0.25">
      <c r="A71" s="120"/>
      <c r="B71" s="58" t="s">
        <v>205</v>
      </c>
      <c r="C71" s="59" t="s">
        <v>177</v>
      </c>
      <c r="D71" s="8"/>
      <c r="E71" s="8"/>
      <c r="F71" s="8"/>
      <c r="G71" s="8"/>
      <c r="H71" s="8">
        <v>1510104.4</v>
      </c>
      <c r="I71" s="8">
        <v>15101.04</v>
      </c>
      <c r="J71" s="2"/>
    </row>
    <row r="72" spans="1:10" ht="33" customHeight="1" outlineLevel="5" x14ac:dyDescent="0.25">
      <c r="A72" s="120"/>
      <c r="B72" s="58" t="s">
        <v>204</v>
      </c>
      <c r="C72" s="59" t="s">
        <v>178</v>
      </c>
      <c r="D72" s="8"/>
      <c r="E72" s="8"/>
      <c r="F72" s="8"/>
      <c r="G72" s="8"/>
      <c r="H72" s="8">
        <v>1451071.9</v>
      </c>
      <c r="I72" s="8">
        <v>14510.72</v>
      </c>
      <c r="J72" s="2"/>
    </row>
    <row r="73" spans="1:10" ht="24" customHeight="1" outlineLevel="5" x14ac:dyDescent="0.25">
      <c r="A73" s="120"/>
      <c r="B73" s="62" t="s">
        <v>168</v>
      </c>
      <c r="C73" s="61">
        <v>1700400000</v>
      </c>
      <c r="D73" s="60">
        <f>D74+D75+D76+D77+D78+D79+D80+D81+D82</f>
        <v>4664209.91</v>
      </c>
      <c r="E73" s="60">
        <f t="shared" ref="E73:I73" si="15">E74+E75+E76+E77+E78+E79+E80+E81+E82</f>
        <v>91642.1</v>
      </c>
      <c r="F73" s="60">
        <f t="shared" si="15"/>
        <v>3606525.0700000003</v>
      </c>
      <c r="G73" s="60">
        <f t="shared" si="15"/>
        <v>36065.25</v>
      </c>
      <c r="H73" s="60">
        <f t="shared" si="15"/>
        <v>3606525.0700000003</v>
      </c>
      <c r="I73" s="60">
        <f t="shared" si="15"/>
        <v>36065.25</v>
      </c>
      <c r="J73" s="2"/>
    </row>
    <row r="74" spans="1:10" ht="43.9" customHeight="1" outlineLevel="5" x14ac:dyDescent="0.25">
      <c r="A74" s="120"/>
      <c r="B74" s="58" t="s">
        <v>203</v>
      </c>
      <c r="C74" s="59" t="s">
        <v>169</v>
      </c>
      <c r="D74" s="8">
        <v>1638322.33</v>
      </c>
      <c r="E74" s="8">
        <v>16383.22</v>
      </c>
      <c r="F74" s="8">
        <v>0</v>
      </c>
      <c r="G74" s="8">
        <v>0</v>
      </c>
      <c r="H74" s="8">
        <v>0</v>
      </c>
      <c r="I74" s="8">
        <v>0</v>
      </c>
      <c r="J74" s="2"/>
    </row>
    <row r="75" spans="1:10" ht="42.6" customHeight="1" outlineLevel="5" x14ac:dyDescent="0.25">
      <c r="A75" s="120"/>
      <c r="B75" s="58" t="s">
        <v>202</v>
      </c>
      <c r="C75" s="59" t="s">
        <v>170</v>
      </c>
      <c r="D75" s="8">
        <v>1465281.52</v>
      </c>
      <c r="E75" s="8">
        <v>14652.82</v>
      </c>
      <c r="F75" s="8">
        <v>0</v>
      </c>
      <c r="G75" s="8">
        <v>0</v>
      </c>
      <c r="H75" s="8">
        <v>0</v>
      </c>
      <c r="I75" s="8">
        <v>0</v>
      </c>
      <c r="J75" s="2"/>
    </row>
    <row r="76" spans="1:10" ht="45" customHeight="1" outlineLevel="5" x14ac:dyDescent="0.25">
      <c r="A76" s="120"/>
      <c r="B76" s="58" t="s">
        <v>201</v>
      </c>
      <c r="C76" s="59" t="s">
        <v>179</v>
      </c>
      <c r="D76" s="8"/>
      <c r="E76" s="8"/>
      <c r="F76" s="8">
        <v>1184561.24</v>
      </c>
      <c r="G76" s="8">
        <v>11845.61</v>
      </c>
      <c r="H76" s="8"/>
      <c r="I76" s="8"/>
      <c r="J76" s="2"/>
    </row>
    <row r="77" spans="1:10" ht="48.6" customHeight="1" outlineLevel="5" x14ac:dyDescent="0.25">
      <c r="A77" s="120"/>
      <c r="B77" s="58" t="s">
        <v>200</v>
      </c>
      <c r="C77" s="59" t="s">
        <v>180</v>
      </c>
      <c r="D77" s="8"/>
      <c r="E77" s="8"/>
      <c r="F77" s="8">
        <v>1187237.1299999999</v>
      </c>
      <c r="G77" s="8">
        <v>11872.37</v>
      </c>
      <c r="H77" s="8"/>
      <c r="I77" s="8"/>
      <c r="J77" s="2"/>
    </row>
    <row r="78" spans="1:10" ht="45" customHeight="1" outlineLevel="5" x14ac:dyDescent="0.25">
      <c r="A78" s="120"/>
      <c r="B78" s="58" t="s">
        <v>199</v>
      </c>
      <c r="C78" s="59" t="s">
        <v>181</v>
      </c>
      <c r="D78" s="8"/>
      <c r="E78" s="8"/>
      <c r="F78" s="8">
        <v>1234726.7</v>
      </c>
      <c r="G78" s="8">
        <v>12347.27</v>
      </c>
      <c r="H78" s="8"/>
      <c r="I78" s="8"/>
      <c r="J78" s="2"/>
    </row>
    <row r="79" spans="1:10" ht="49.9" customHeight="1" outlineLevel="5" x14ac:dyDescent="0.25">
      <c r="A79" s="120"/>
      <c r="B79" s="65" t="s">
        <v>198</v>
      </c>
      <c r="C79" s="59" t="s">
        <v>182</v>
      </c>
      <c r="D79" s="8"/>
      <c r="E79" s="8"/>
      <c r="F79" s="8"/>
      <c r="G79" s="8"/>
      <c r="H79" s="8">
        <v>1234726.7</v>
      </c>
      <c r="I79" s="8">
        <v>12347.27</v>
      </c>
      <c r="J79" s="2"/>
    </row>
    <row r="80" spans="1:10" ht="44.45" customHeight="1" outlineLevel="5" x14ac:dyDescent="0.25">
      <c r="A80" s="120"/>
      <c r="B80" s="58" t="s">
        <v>197</v>
      </c>
      <c r="C80" s="59" t="s">
        <v>183</v>
      </c>
      <c r="D80" s="8"/>
      <c r="E80" s="8"/>
      <c r="F80" s="8"/>
      <c r="G80" s="8"/>
      <c r="H80" s="8">
        <v>1187237.1299999999</v>
      </c>
      <c r="I80" s="8">
        <v>11872.37</v>
      </c>
      <c r="J80" s="2"/>
    </row>
    <row r="81" spans="1:10" ht="45" customHeight="1" outlineLevel="5" x14ac:dyDescent="0.25">
      <c r="A81" s="120"/>
      <c r="B81" s="58" t="s">
        <v>196</v>
      </c>
      <c r="C81" s="59" t="s">
        <v>184</v>
      </c>
      <c r="D81" s="8"/>
      <c r="E81" s="8"/>
      <c r="F81" s="8"/>
      <c r="G81" s="8"/>
      <c r="H81" s="8">
        <v>1184561.24</v>
      </c>
      <c r="I81" s="8">
        <v>11845.61</v>
      </c>
      <c r="J81" s="2"/>
    </row>
    <row r="82" spans="1:10" ht="47.45" customHeight="1" outlineLevel="5" x14ac:dyDescent="0.25">
      <c r="A82" s="120"/>
      <c r="B82" s="58" t="s">
        <v>195</v>
      </c>
      <c r="C82" s="59" t="s">
        <v>171</v>
      </c>
      <c r="D82" s="8">
        <v>1560606.06</v>
      </c>
      <c r="E82" s="8">
        <v>60606.06</v>
      </c>
      <c r="F82" s="8">
        <v>0</v>
      </c>
      <c r="G82" s="8">
        <v>0</v>
      </c>
      <c r="H82" s="8">
        <v>0</v>
      </c>
      <c r="I82" s="8">
        <v>0</v>
      </c>
      <c r="J82" s="2"/>
    </row>
    <row r="83" spans="1:10" ht="34.9" customHeight="1" outlineLevel="6" x14ac:dyDescent="0.25">
      <c r="A83" s="119">
        <v>5</v>
      </c>
      <c r="B83" s="46" t="s">
        <v>147</v>
      </c>
      <c r="C83" s="49">
        <v>1800000000</v>
      </c>
      <c r="D83" s="75">
        <f>D84+D86</f>
        <v>1237900</v>
      </c>
      <c r="E83" s="75">
        <f>E84+E86</f>
        <v>1237900</v>
      </c>
      <c r="F83" s="75">
        <f t="shared" ref="F83:I83" si="16">F84</f>
        <v>115000</v>
      </c>
      <c r="G83" s="89">
        <f t="shared" si="16"/>
        <v>115000</v>
      </c>
      <c r="H83" s="76">
        <f t="shared" si="16"/>
        <v>115000</v>
      </c>
      <c r="I83" s="76">
        <f t="shared" si="16"/>
        <v>115000</v>
      </c>
      <c r="J83" s="2"/>
    </row>
    <row r="84" spans="1:10" ht="20.45" customHeight="1" outlineLevel="7" x14ac:dyDescent="0.25">
      <c r="A84" s="120"/>
      <c r="B84" s="30" t="s">
        <v>87</v>
      </c>
      <c r="C84" s="23" t="s">
        <v>89</v>
      </c>
      <c r="D84" s="43">
        <f>D85</f>
        <v>1137900</v>
      </c>
      <c r="E84" s="43">
        <f t="shared" ref="E84:I84" si="17">E85</f>
        <v>1137900</v>
      </c>
      <c r="F84" s="43">
        <f t="shared" si="17"/>
        <v>115000</v>
      </c>
      <c r="G84" s="24">
        <f t="shared" si="17"/>
        <v>115000</v>
      </c>
      <c r="H84" s="24">
        <f t="shared" si="17"/>
        <v>115000</v>
      </c>
      <c r="I84" s="24">
        <f t="shared" si="17"/>
        <v>115000</v>
      </c>
      <c r="J84" s="2"/>
    </row>
    <row r="85" spans="1:10" ht="22.15" customHeight="1" outlineLevel="2" x14ac:dyDescent="0.25">
      <c r="A85" s="121"/>
      <c r="B85" s="31" t="s">
        <v>88</v>
      </c>
      <c r="C85" s="7" t="s">
        <v>90</v>
      </c>
      <c r="D85" s="6">
        <v>1137900</v>
      </c>
      <c r="E85" s="6">
        <f>D85</f>
        <v>1137900</v>
      </c>
      <c r="F85" s="6">
        <v>115000</v>
      </c>
      <c r="G85" s="6">
        <v>115000</v>
      </c>
      <c r="H85" s="6">
        <v>115000</v>
      </c>
      <c r="I85" s="6">
        <v>115000</v>
      </c>
      <c r="J85" s="2"/>
    </row>
    <row r="86" spans="1:10" ht="22.15" customHeight="1" outlineLevel="2" x14ac:dyDescent="0.25">
      <c r="A86" s="91"/>
      <c r="B86" s="93" t="s">
        <v>212</v>
      </c>
      <c r="C86" s="94">
        <v>1800300000</v>
      </c>
      <c r="D86" s="6">
        <f>D87</f>
        <v>100000</v>
      </c>
      <c r="E86" s="6">
        <f>E87</f>
        <v>100000</v>
      </c>
      <c r="F86" s="6"/>
      <c r="G86" s="6"/>
      <c r="H86" s="6"/>
      <c r="I86" s="6"/>
      <c r="J86" s="2"/>
    </row>
    <row r="87" spans="1:10" ht="22.15" customHeight="1" outlineLevel="2" x14ac:dyDescent="0.25">
      <c r="A87" s="91"/>
      <c r="B87" s="93" t="s">
        <v>213</v>
      </c>
      <c r="C87" s="94">
        <v>1800306024</v>
      </c>
      <c r="D87" s="6">
        <v>100000</v>
      </c>
      <c r="E87" s="6">
        <f>D87</f>
        <v>100000</v>
      </c>
      <c r="F87" s="6"/>
      <c r="G87" s="6"/>
      <c r="H87" s="6"/>
      <c r="I87" s="6"/>
      <c r="J87" s="2"/>
    </row>
    <row r="88" spans="1:10" ht="34.15" customHeight="1" outlineLevel="3" x14ac:dyDescent="0.25">
      <c r="A88" s="119">
        <v>6</v>
      </c>
      <c r="B88" s="46" t="s">
        <v>148</v>
      </c>
      <c r="C88" s="47">
        <v>1900000000</v>
      </c>
      <c r="D88" s="48">
        <f>D89</f>
        <v>1573157.56</v>
      </c>
      <c r="E88" s="48">
        <f t="shared" ref="E88:I89" si="18">E89</f>
        <v>110328.22</v>
      </c>
      <c r="F88" s="48">
        <f t="shared" si="18"/>
        <v>0</v>
      </c>
      <c r="G88" s="48">
        <f t="shared" si="18"/>
        <v>0</v>
      </c>
      <c r="H88" s="48">
        <f t="shared" si="18"/>
        <v>0</v>
      </c>
      <c r="I88" s="48">
        <f t="shared" si="18"/>
        <v>0</v>
      </c>
      <c r="J88" s="2"/>
    </row>
    <row r="89" spans="1:10" ht="44.25" customHeight="1" outlineLevel="4" x14ac:dyDescent="0.25">
      <c r="A89" s="120"/>
      <c r="B89" s="30" t="s">
        <v>37</v>
      </c>
      <c r="C89" s="23">
        <v>1900100000</v>
      </c>
      <c r="D89" s="24">
        <f>D90</f>
        <v>1573157.56</v>
      </c>
      <c r="E89" s="24">
        <f t="shared" si="18"/>
        <v>110328.22</v>
      </c>
      <c r="F89" s="24">
        <f t="shared" si="18"/>
        <v>0</v>
      </c>
      <c r="G89" s="24">
        <f t="shared" si="18"/>
        <v>0</v>
      </c>
      <c r="H89" s="24">
        <f t="shared" si="18"/>
        <v>0</v>
      </c>
      <c r="I89" s="24">
        <f t="shared" si="18"/>
        <v>0</v>
      </c>
      <c r="J89" s="2"/>
    </row>
    <row r="90" spans="1:10" ht="50.45" customHeight="1" outlineLevel="6" x14ac:dyDescent="0.25">
      <c r="A90" s="121"/>
      <c r="B90" s="31" t="s">
        <v>214</v>
      </c>
      <c r="C90" s="7" t="s">
        <v>38</v>
      </c>
      <c r="D90" s="6">
        <v>1573157.56</v>
      </c>
      <c r="E90" s="6">
        <v>110328.22</v>
      </c>
      <c r="F90" s="6">
        <v>0</v>
      </c>
      <c r="G90" s="6">
        <v>0</v>
      </c>
      <c r="H90" s="6">
        <v>0</v>
      </c>
      <c r="I90" s="6">
        <v>0</v>
      </c>
      <c r="J90" s="2"/>
    </row>
    <row r="91" spans="1:10" ht="31.9" customHeight="1" outlineLevel="6" x14ac:dyDescent="0.25">
      <c r="A91" s="119">
        <v>7</v>
      </c>
      <c r="B91" s="46" t="s">
        <v>44</v>
      </c>
      <c r="C91" s="50">
        <v>2000000000</v>
      </c>
      <c r="D91" s="48">
        <f>D92</f>
        <v>59500790</v>
      </c>
      <c r="E91" s="48">
        <f>E92</f>
        <v>1288007.8999999999</v>
      </c>
      <c r="F91" s="48">
        <f t="shared" ref="F91:I91" si="19">F92</f>
        <v>0</v>
      </c>
      <c r="G91" s="48">
        <f t="shared" si="19"/>
        <v>0</v>
      </c>
      <c r="H91" s="48">
        <f t="shared" si="19"/>
        <v>0</v>
      </c>
      <c r="I91" s="48">
        <f t="shared" si="19"/>
        <v>0</v>
      </c>
      <c r="J91" s="2"/>
    </row>
    <row r="92" spans="1:10" ht="29.45" customHeight="1" outlineLevel="6" x14ac:dyDescent="0.25">
      <c r="A92" s="120"/>
      <c r="B92" s="30" t="s">
        <v>45</v>
      </c>
      <c r="C92" s="28">
        <v>2000100000</v>
      </c>
      <c r="D92" s="24">
        <f>D93+D94+D95</f>
        <v>59500790</v>
      </c>
      <c r="E92" s="24">
        <f t="shared" ref="E92:I92" si="20">E93+E94+E95</f>
        <v>1288007.8999999999</v>
      </c>
      <c r="F92" s="24">
        <f t="shared" si="20"/>
        <v>0</v>
      </c>
      <c r="G92" s="24">
        <f t="shared" si="20"/>
        <v>0</v>
      </c>
      <c r="H92" s="24">
        <f t="shared" si="20"/>
        <v>0</v>
      </c>
      <c r="I92" s="24">
        <f t="shared" si="20"/>
        <v>0</v>
      </c>
      <c r="J92" s="2"/>
    </row>
    <row r="93" spans="1:10" ht="38.25" outlineLevel="6" x14ac:dyDescent="0.25">
      <c r="A93" s="120"/>
      <c r="B93" s="31" t="s">
        <v>128</v>
      </c>
      <c r="C93" s="13">
        <v>2000120001</v>
      </c>
      <c r="D93" s="6">
        <v>700000</v>
      </c>
      <c r="E93" s="6">
        <v>700000</v>
      </c>
      <c r="F93" s="6">
        <v>0</v>
      </c>
      <c r="G93" s="6">
        <v>0</v>
      </c>
      <c r="H93" s="6">
        <v>0</v>
      </c>
      <c r="I93" s="6">
        <v>0</v>
      </c>
      <c r="J93" s="2"/>
    </row>
    <row r="94" spans="1:10" ht="42" customHeight="1" outlineLevel="6" x14ac:dyDescent="0.25">
      <c r="A94" s="123"/>
      <c r="B94" s="31" t="s">
        <v>215</v>
      </c>
      <c r="C94" s="7" t="s">
        <v>122</v>
      </c>
      <c r="D94" s="6">
        <v>140000</v>
      </c>
      <c r="E94" s="6">
        <v>1400</v>
      </c>
      <c r="F94" s="6">
        <v>0</v>
      </c>
      <c r="G94" s="6">
        <v>0</v>
      </c>
      <c r="H94" s="6">
        <v>0</v>
      </c>
      <c r="I94" s="6">
        <v>0</v>
      </c>
      <c r="J94" s="2"/>
    </row>
    <row r="95" spans="1:10" ht="44.45" customHeight="1" outlineLevel="6" x14ac:dyDescent="0.25">
      <c r="A95" s="57"/>
      <c r="B95" s="31" t="s">
        <v>216</v>
      </c>
      <c r="C95" s="7" t="s">
        <v>158</v>
      </c>
      <c r="D95" s="6">
        <v>58660790</v>
      </c>
      <c r="E95" s="6">
        <v>586607.9</v>
      </c>
      <c r="F95" s="6">
        <v>0</v>
      </c>
      <c r="G95" s="6">
        <v>0</v>
      </c>
      <c r="H95" s="6">
        <v>0</v>
      </c>
      <c r="I95" s="6">
        <v>0</v>
      </c>
      <c r="J95" s="2"/>
    </row>
    <row r="96" spans="1:10" ht="29.45" customHeight="1" outlineLevel="7" x14ac:dyDescent="0.25">
      <c r="A96" s="119">
        <v>8</v>
      </c>
      <c r="B96" s="46" t="s">
        <v>39</v>
      </c>
      <c r="C96" s="47">
        <v>3300000000</v>
      </c>
      <c r="D96" s="48">
        <f>D97</f>
        <v>5954823</v>
      </c>
      <c r="E96" s="48">
        <f t="shared" ref="E96:I96" si="21">E97</f>
        <v>1200000</v>
      </c>
      <c r="F96" s="48">
        <f t="shared" si="21"/>
        <v>4578821.84</v>
      </c>
      <c r="G96" s="48">
        <f t="shared" si="21"/>
        <v>1200000</v>
      </c>
      <c r="H96" s="48">
        <f t="shared" si="21"/>
        <v>4772008.24</v>
      </c>
      <c r="I96" s="48">
        <f t="shared" si="21"/>
        <v>1200000</v>
      </c>
      <c r="J96" s="2"/>
    </row>
    <row r="97" spans="1:10" ht="28.15" customHeight="1" outlineLevel="2" x14ac:dyDescent="0.25">
      <c r="A97" s="120"/>
      <c r="B97" s="30" t="s">
        <v>16</v>
      </c>
      <c r="C97" s="23">
        <v>3000100000</v>
      </c>
      <c r="D97" s="24">
        <f>D98</f>
        <v>5954823</v>
      </c>
      <c r="E97" s="24">
        <f t="shared" ref="E97:I97" si="22">E98</f>
        <v>1200000</v>
      </c>
      <c r="F97" s="24">
        <f t="shared" si="22"/>
        <v>4578821.84</v>
      </c>
      <c r="G97" s="24">
        <f t="shared" si="22"/>
        <v>1200000</v>
      </c>
      <c r="H97" s="24">
        <f t="shared" si="22"/>
        <v>4772008.24</v>
      </c>
      <c r="I97" s="24">
        <f t="shared" si="22"/>
        <v>1200000</v>
      </c>
      <c r="J97" s="2"/>
    </row>
    <row r="98" spans="1:10" ht="37.9" customHeight="1" outlineLevel="3" x14ac:dyDescent="0.25">
      <c r="A98" s="121"/>
      <c r="B98" s="31" t="s">
        <v>17</v>
      </c>
      <c r="C98" s="7" t="s">
        <v>18</v>
      </c>
      <c r="D98" s="6">
        <v>5954823</v>
      </c>
      <c r="E98" s="6">
        <v>1200000</v>
      </c>
      <c r="F98" s="6">
        <v>4578821.84</v>
      </c>
      <c r="G98" s="6">
        <v>1200000</v>
      </c>
      <c r="H98" s="6">
        <v>4772008.24</v>
      </c>
      <c r="I98" s="6">
        <v>1200000</v>
      </c>
      <c r="J98" s="2"/>
    </row>
    <row r="99" spans="1:10" ht="38.25" outlineLevel="4" x14ac:dyDescent="0.25">
      <c r="A99" s="119">
        <v>9</v>
      </c>
      <c r="B99" s="46" t="s">
        <v>188</v>
      </c>
      <c r="C99" s="47">
        <v>4000000000</v>
      </c>
      <c r="D99" s="48">
        <f t="shared" ref="D99:I99" si="23">D100+D109+D122</f>
        <v>184160390.31</v>
      </c>
      <c r="E99" s="48">
        <f t="shared" si="23"/>
        <v>35886248.140000001</v>
      </c>
      <c r="F99" s="48">
        <f t="shared" si="23"/>
        <v>31903000</v>
      </c>
      <c r="G99" s="48">
        <f t="shared" si="23"/>
        <v>31903000</v>
      </c>
      <c r="H99" s="48">
        <f t="shared" si="23"/>
        <v>43025000</v>
      </c>
      <c r="I99" s="48">
        <f t="shared" si="23"/>
        <v>43025000</v>
      </c>
      <c r="J99" s="2"/>
    </row>
    <row r="100" spans="1:10" ht="31.15" customHeight="1" outlineLevel="5" x14ac:dyDescent="0.25">
      <c r="A100" s="120"/>
      <c r="B100" s="30" t="s">
        <v>0</v>
      </c>
      <c r="C100" s="23">
        <v>4000100000</v>
      </c>
      <c r="D100" s="24">
        <f>D101+D102+D103+D104+D105+D106+D107+D108</f>
        <v>15714656.800000001</v>
      </c>
      <c r="E100" s="24">
        <f t="shared" ref="E100:I100" si="24">E101+E102+E103+E104+E105+E106+E107+E108</f>
        <v>15714656.800000001</v>
      </c>
      <c r="F100" s="24">
        <f t="shared" si="24"/>
        <v>18238185.109999999</v>
      </c>
      <c r="G100" s="24">
        <f t="shared" si="24"/>
        <v>18238185.109999999</v>
      </c>
      <c r="H100" s="24">
        <f t="shared" si="24"/>
        <v>24090146</v>
      </c>
      <c r="I100" s="24">
        <f t="shared" si="24"/>
        <v>24090146</v>
      </c>
      <c r="J100" s="2"/>
    </row>
    <row r="101" spans="1:10" ht="25.5" outlineLevel="6" x14ac:dyDescent="0.25">
      <c r="A101" s="120"/>
      <c r="B101" s="31" t="s">
        <v>26</v>
      </c>
      <c r="C101" s="7">
        <v>4000140101</v>
      </c>
      <c r="D101" s="6">
        <v>2500000</v>
      </c>
      <c r="E101" s="6">
        <v>2500000</v>
      </c>
      <c r="F101" s="6">
        <v>2620000</v>
      </c>
      <c r="G101" s="6">
        <v>2620000</v>
      </c>
      <c r="H101" s="6">
        <v>2745760</v>
      </c>
      <c r="I101" s="6">
        <v>2745760</v>
      </c>
      <c r="J101" s="2"/>
    </row>
    <row r="102" spans="1:10" ht="25.5" outlineLevel="7" x14ac:dyDescent="0.25">
      <c r="A102" s="120"/>
      <c r="B102" s="31" t="s">
        <v>27</v>
      </c>
      <c r="C102" s="7">
        <v>4000140102</v>
      </c>
      <c r="D102" s="6">
        <v>2500000</v>
      </c>
      <c r="E102" s="6">
        <v>2500000</v>
      </c>
      <c r="F102" s="6">
        <v>2620000</v>
      </c>
      <c r="G102" s="6">
        <v>2620000</v>
      </c>
      <c r="H102" s="6">
        <v>2745760</v>
      </c>
      <c r="I102" s="6">
        <v>2745760</v>
      </c>
      <c r="J102" s="2"/>
    </row>
    <row r="103" spans="1:10" ht="25.5" outlineLevel="3" x14ac:dyDescent="0.25">
      <c r="A103" s="120"/>
      <c r="B103" s="31" t="s">
        <v>28</v>
      </c>
      <c r="C103" s="7">
        <v>4000140103</v>
      </c>
      <c r="D103" s="6">
        <v>500000</v>
      </c>
      <c r="E103" s="6">
        <v>500000</v>
      </c>
      <c r="F103" s="6">
        <v>500000</v>
      </c>
      <c r="G103" s="6">
        <v>500000</v>
      </c>
      <c r="H103" s="6">
        <v>524000</v>
      </c>
      <c r="I103" s="6">
        <v>524000</v>
      </c>
      <c r="J103" s="2"/>
    </row>
    <row r="104" spans="1:10" ht="34.15" customHeight="1" outlineLevel="4" x14ac:dyDescent="0.25">
      <c r="A104" s="120"/>
      <c r="B104" s="31" t="s">
        <v>29</v>
      </c>
      <c r="C104" s="7">
        <v>4000140104</v>
      </c>
      <c r="D104" s="6">
        <v>5397737.0899999999</v>
      </c>
      <c r="E104" s="6">
        <v>5397737.0899999999</v>
      </c>
      <c r="F104" s="6">
        <v>5656828.4699999997</v>
      </c>
      <c r="G104" s="6">
        <v>5656828.4699999997</v>
      </c>
      <c r="H104" s="6">
        <v>5928356.2400000002</v>
      </c>
      <c r="I104" s="6">
        <v>5928356.2400000002</v>
      </c>
      <c r="J104" s="2"/>
    </row>
    <row r="105" spans="1:10" ht="28.9" customHeight="1" outlineLevel="5" x14ac:dyDescent="0.25">
      <c r="A105" s="120"/>
      <c r="B105" s="31" t="s">
        <v>30</v>
      </c>
      <c r="C105" s="7">
        <v>4000140105</v>
      </c>
      <c r="D105" s="6">
        <v>500000</v>
      </c>
      <c r="E105" s="6">
        <v>500000</v>
      </c>
      <c r="F105" s="6">
        <v>500000</v>
      </c>
      <c r="G105" s="6">
        <v>500000</v>
      </c>
      <c r="H105" s="6">
        <v>524000</v>
      </c>
      <c r="I105" s="6">
        <v>524000</v>
      </c>
      <c r="J105" s="2"/>
    </row>
    <row r="106" spans="1:10" ht="40.9" customHeight="1" outlineLevel="6" x14ac:dyDescent="0.25">
      <c r="A106" s="120"/>
      <c r="B106" s="31" t="s">
        <v>136</v>
      </c>
      <c r="C106" s="7">
        <v>4000140106</v>
      </c>
      <c r="D106" s="6">
        <v>350000</v>
      </c>
      <c r="E106" s="6">
        <v>350000</v>
      </c>
      <c r="F106" s="6">
        <v>300000</v>
      </c>
      <c r="G106" s="6">
        <v>300000</v>
      </c>
      <c r="H106" s="6">
        <v>314400</v>
      </c>
      <c r="I106" s="6">
        <v>314400</v>
      </c>
      <c r="J106" s="2"/>
    </row>
    <row r="107" spans="1:10" ht="31.9" customHeight="1" outlineLevel="6" x14ac:dyDescent="0.25">
      <c r="A107" s="120"/>
      <c r="B107" s="31" t="s">
        <v>91</v>
      </c>
      <c r="C107" s="7">
        <v>4000140107</v>
      </c>
      <c r="D107" s="6">
        <v>2913919.71</v>
      </c>
      <c r="E107" s="20">
        <f>D107</f>
        <v>2913919.71</v>
      </c>
      <c r="F107" s="6">
        <v>4937812.6399999997</v>
      </c>
      <c r="G107" s="6">
        <v>4937812.6399999997</v>
      </c>
      <c r="H107" s="6">
        <v>10151355.65</v>
      </c>
      <c r="I107" s="6">
        <v>10151355.65</v>
      </c>
      <c r="J107" s="2"/>
    </row>
    <row r="108" spans="1:10" ht="31.9" customHeight="1" outlineLevel="6" x14ac:dyDescent="0.25">
      <c r="A108" s="120"/>
      <c r="B108" s="31" t="s">
        <v>109</v>
      </c>
      <c r="C108" s="7">
        <v>4000140108</v>
      </c>
      <c r="D108" s="67">
        <v>1053000</v>
      </c>
      <c r="E108" s="19">
        <v>1053000</v>
      </c>
      <c r="F108" s="68">
        <v>1103544</v>
      </c>
      <c r="G108" s="6">
        <v>1103544</v>
      </c>
      <c r="H108" s="6">
        <v>1156514.1100000001</v>
      </c>
      <c r="I108" s="6">
        <v>1156514.1100000001</v>
      </c>
      <c r="J108" s="2"/>
    </row>
    <row r="109" spans="1:10" ht="38.25" outlineLevel="7" x14ac:dyDescent="0.25">
      <c r="A109" s="120"/>
      <c r="B109" s="30" t="s">
        <v>1</v>
      </c>
      <c r="C109" s="23">
        <v>4000200000</v>
      </c>
      <c r="D109" s="24">
        <f>D110+D111+D112+D113+D114+D115+D116+D117+D118+D119+D120+D121</f>
        <v>162365733.50999999</v>
      </c>
      <c r="E109" s="24">
        <f t="shared" ref="E109:I109" si="25">E110+E111+E112+E113+E114+E115+E116+E117+E118+E119+E120+E121</f>
        <v>14091591.34</v>
      </c>
      <c r="F109" s="24">
        <f t="shared" si="25"/>
        <v>9927374.8900000006</v>
      </c>
      <c r="G109" s="24">
        <f t="shared" si="25"/>
        <v>9927374.8900000006</v>
      </c>
      <c r="H109" s="24">
        <f t="shared" si="25"/>
        <v>15018016.880000001</v>
      </c>
      <c r="I109" s="24">
        <f t="shared" si="25"/>
        <v>15018016.880000001</v>
      </c>
      <c r="J109" s="2"/>
    </row>
    <row r="110" spans="1:10" ht="25.5" outlineLevel="6" x14ac:dyDescent="0.25">
      <c r="A110" s="120"/>
      <c r="B110" s="31" t="s">
        <v>92</v>
      </c>
      <c r="C110" s="7">
        <v>4000240201</v>
      </c>
      <c r="D110" s="6">
        <v>7881695.0099999998</v>
      </c>
      <c r="E110" s="6">
        <f>D110</f>
        <v>7881695.0099999998</v>
      </c>
      <c r="F110" s="6">
        <v>5185812.6399999997</v>
      </c>
      <c r="G110" s="6">
        <v>5185812.6399999997</v>
      </c>
      <c r="H110" s="6">
        <v>10096859.640000001</v>
      </c>
      <c r="I110" s="6">
        <v>10096859.640000001</v>
      </c>
      <c r="J110" s="2"/>
    </row>
    <row r="111" spans="1:10" ht="25.5" outlineLevel="6" x14ac:dyDescent="0.25">
      <c r="A111" s="120"/>
      <c r="B111" s="31" t="s">
        <v>110</v>
      </c>
      <c r="C111" s="7">
        <v>4000240202</v>
      </c>
      <c r="D111" s="6">
        <v>1000000</v>
      </c>
      <c r="E111" s="6">
        <v>1000000</v>
      </c>
      <c r="F111" s="6">
        <v>1000000</v>
      </c>
      <c r="G111" s="6">
        <v>1000000</v>
      </c>
      <c r="H111" s="6">
        <v>1024000</v>
      </c>
      <c r="I111" s="6">
        <v>1024000</v>
      </c>
      <c r="J111" s="2"/>
    </row>
    <row r="112" spans="1:10" ht="25.5" outlineLevel="7" x14ac:dyDescent="0.25">
      <c r="A112" s="120"/>
      <c r="B112" s="31" t="s">
        <v>111</v>
      </c>
      <c r="C112" s="7">
        <v>4000240203</v>
      </c>
      <c r="D112" s="6">
        <v>1000000</v>
      </c>
      <c r="E112" s="6">
        <v>1000000</v>
      </c>
      <c r="F112" s="6">
        <v>1000000</v>
      </c>
      <c r="G112" s="6">
        <v>1000000</v>
      </c>
      <c r="H112" s="6">
        <v>1024000</v>
      </c>
      <c r="I112" s="6">
        <v>1024000</v>
      </c>
      <c r="J112" s="2"/>
    </row>
    <row r="113" spans="1:13" ht="38.25" outlineLevel="7" x14ac:dyDescent="0.25">
      <c r="A113" s="120"/>
      <c r="B113" s="31" t="s">
        <v>113</v>
      </c>
      <c r="C113" s="7">
        <v>4000240204</v>
      </c>
      <c r="D113" s="6">
        <v>300000</v>
      </c>
      <c r="E113" s="6">
        <v>300000</v>
      </c>
      <c r="F113" s="6">
        <v>300000</v>
      </c>
      <c r="G113" s="6">
        <v>300000</v>
      </c>
      <c r="H113" s="6">
        <v>314400</v>
      </c>
      <c r="I113" s="6">
        <v>314400</v>
      </c>
      <c r="J113" s="2"/>
    </row>
    <row r="114" spans="1:13" ht="25.5" outlineLevel="7" x14ac:dyDescent="0.25">
      <c r="A114" s="120"/>
      <c r="B114" s="31" t="s">
        <v>112</v>
      </c>
      <c r="C114" s="7">
        <v>4000240205</v>
      </c>
      <c r="D114" s="6">
        <v>500000</v>
      </c>
      <c r="E114" s="6">
        <v>500000</v>
      </c>
      <c r="F114" s="6">
        <v>500000</v>
      </c>
      <c r="G114" s="6">
        <v>500000</v>
      </c>
      <c r="H114" s="6">
        <v>524000</v>
      </c>
      <c r="I114" s="6">
        <v>524000</v>
      </c>
      <c r="J114" s="2"/>
    </row>
    <row r="115" spans="1:13" ht="33.6" customHeight="1" outlineLevel="7" x14ac:dyDescent="0.25">
      <c r="A115" s="120"/>
      <c r="B115" s="31" t="s">
        <v>137</v>
      </c>
      <c r="C115" s="7">
        <v>4000240208</v>
      </c>
      <c r="D115" s="6">
        <v>500000</v>
      </c>
      <c r="E115" s="6">
        <v>500000</v>
      </c>
      <c r="F115" s="6">
        <v>500000</v>
      </c>
      <c r="G115" s="6">
        <v>500000</v>
      </c>
      <c r="H115" s="6">
        <v>524000</v>
      </c>
      <c r="I115" s="6">
        <v>524000</v>
      </c>
      <c r="J115" s="2"/>
    </row>
    <row r="116" spans="1:13" ht="33.6" customHeight="1" outlineLevel="7" x14ac:dyDescent="0.25">
      <c r="A116" s="120"/>
      <c r="B116" s="31" t="s">
        <v>138</v>
      </c>
      <c r="C116" s="7">
        <v>4000240211</v>
      </c>
      <c r="D116" s="6">
        <v>400000</v>
      </c>
      <c r="E116" s="6">
        <v>400000</v>
      </c>
      <c r="F116" s="6">
        <v>400000</v>
      </c>
      <c r="G116" s="6">
        <v>400000</v>
      </c>
      <c r="H116" s="6">
        <v>419200</v>
      </c>
      <c r="I116" s="6">
        <v>419200</v>
      </c>
      <c r="J116" s="2"/>
    </row>
    <row r="117" spans="1:13" ht="33.6" customHeight="1" outlineLevel="7" x14ac:dyDescent="0.25">
      <c r="A117" s="120"/>
      <c r="B117" s="31" t="s">
        <v>139</v>
      </c>
      <c r="C117" s="7">
        <v>4000240212</v>
      </c>
      <c r="D117" s="6">
        <v>200000</v>
      </c>
      <c r="E117" s="6">
        <v>200000</v>
      </c>
      <c r="F117" s="6">
        <v>200000</v>
      </c>
      <c r="G117" s="6">
        <v>200000</v>
      </c>
      <c r="H117" s="6">
        <v>209600</v>
      </c>
      <c r="I117" s="6">
        <v>209600</v>
      </c>
      <c r="J117" s="2"/>
    </row>
    <row r="118" spans="1:13" ht="27" customHeight="1" outlineLevel="7" x14ac:dyDescent="0.25">
      <c r="A118" s="120"/>
      <c r="B118" s="31" t="s">
        <v>140</v>
      </c>
      <c r="C118" s="7">
        <v>4000240213</v>
      </c>
      <c r="D118" s="6">
        <v>200000</v>
      </c>
      <c r="E118" s="6">
        <v>200000</v>
      </c>
      <c r="F118" s="6">
        <v>200000</v>
      </c>
      <c r="G118" s="6">
        <v>200000</v>
      </c>
      <c r="H118" s="6">
        <v>209600</v>
      </c>
      <c r="I118" s="6">
        <v>209600</v>
      </c>
      <c r="J118" s="2"/>
    </row>
    <row r="119" spans="1:13" ht="33.6" customHeight="1" outlineLevel="7" x14ac:dyDescent="0.25">
      <c r="A119" s="120"/>
      <c r="B119" s="31" t="s">
        <v>141</v>
      </c>
      <c r="C119" s="7">
        <v>4000240214</v>
      </c>
      <c r="D119" s="6">
        <v>612177.72</v>
      </c>
      <c r="E119" s="6">
        <v>612177.72</v>
      </c>
      <c r="F119" s="6">
        <v>641562.25</v>
      </c>
      <c r="G119" s="6">
        <v>641562.25</v>
      </c>
      <c r="H119" s="6">
        <v>672357.24</v>
      </c>
      <c r="I119" s="6">
        <v>672357.24</v>
      </c>
      <c r="J119" s="2"/>
    </row>
    <row r="120" spans="1:13" ht="57.6" customHeight="1" outlineLevel="7" x14ac:dyDescent="0.25">
      <c r="A120" s="120"/>
      <c r="B120" s="65" t="s">
        <v>217</v>
      </c>
      <c r="C120" s="84" t="s">
        <v>142</v>
      </c>
      <c r="D120" s="6">
        <v>146600850.68000001</v>
      </c>
      <c r="E120" s="6">
        <v>1466008.51</v>
      </c>
      <c r="F120" s="6">
        <v>0</v>
      </c>
      <c r="G120" s="6">
        <v>0</v>
      </c>
      <c r="H120" s="6">
        <v>0</v>
      </c>
      <c r="I120" s="6">
        <v>0</v>
      </c>
      <c r="J120" s="2"/>
    </row>
    <row r="121" spans="1:13" ht="51" customHeight="1" outlineLevel="7" x14ac:dyDescent="0.25">
      <c r="A121" s="120"/>
      <c r="B121" s="87" t="s">
        <v>218</v>
      </c>
      <c r="C121" s="84" t="s">
        <v>163</v>
      </c>
      <c r="D121" s="6">
        <v>3171010.1</v>
      </c>
      <c r="E121" s="6">
        <v>31710.1</v>
      </c>
      <c r="F121" s="6"/>
      <c r="G121" s="6"/>
      <c r="H121" s="6"/>
      <c r="I121" s="6"/>
      <c r="J121" s="2"/>
    </row>
    <row r="122" spans="1:13" ht="25.5" outlineLevel="7" x14ac:dyDescent="0.25">
      <c r="A122" s="120"/>
      <c r="B122" s="30" t="s">
        <v>125</v>
      </c>
      <c r="C122" s="23">
        <v>4000300000</v>
      </c>
      <c r="D122" s="24">
        <f>D123+D124+D125+D126+D127+D128+D129</f>
        <v>6080000</v>
      </c>
      <c r="E122" s="24">
        <f t="shared" ref="E122:I122" si="26">E123+E124+E125+E126+E127+E128+E129</f>
        <v>6080000</v>
      </c>
      <c r="F122" s="24">
        <f t="shared" si="26"/>
        <v>3737440</v>
      </c>
      <c r="G122" s="24">
        <f t="shared" si="26"/>
        <v>3737440</v>
      </c>
      <c r="H122" s="24">
        <f t="shared" si="26"/>
        <v>3916837.12</v>
      </c>
      <c r="I122" s="24">
        <f t="shared" si="26"/>
        <v>3916837.12</v>
      </c>
      <c r="J122" s="2"/>
    </row>
    <row r="123" spans="1:13" ht="25.5" outlineLevel="7" x14ac:dyDescent="0.25">
      <c r="A123" s="120"/>
      <c r="B123" s="31" t="s">
        <v>114</v>
      </c>
      <c r="C123" s="11">
        <v>4000340301</v>
      </c>
      <c r="D123" s="10">
        <v>990000</v>
      </c>
      <c r="E123" s="10">
        <v>990000</v>
      </c>
      <c r="F123" s="10">
        <v>1037520</v>
      </c>
      <c r="G123" s="10">
        <v>1037520</v>
      </c>
      <c r="H123" s="77">
        <v>1087320.96</v>
      </c>
      <c r="I123" s="8">
        <v>1087320.96</v>
      </c>
      <c r="J123" s="2"/>
    </row>
    <row r="124" spans="1:13" ht="25.5" outlineLevel="7" x14ac:dyDescent="0.25">
      <c r="A124" s="120"/>
      <c r="B124" s="78" t="s">
        <v>31</v>
      </c>
      <c r="C124" s="11">
        <v>4000340302</v>
      </c>
      <c r="D124" s="10">
        <v>990000</v>
      </c>
      <c r="E124" s="10">
        <v>990000</v>
      </c>
      <c r="F124" s="10">
        <v>1037520</v>
      </c>
      <c r="G124" s="10">
        <v>1037520</v>
      </c>
      <c r="H124" s="77">
        <v>1087320.96</v>
      </c>
      <c r="I124" s="8">
        <v>1087320.96</v>
      </c>
      <c r="J124" s="9"/>
      <c r="K124" s="9"/>
      <c r="L124" s="9"/>
      <c r="M124" s="9"/>
    </row>
    <row r="125" spans="1:13" ht="25.5" outlineLevel="7" x14ac:dyDescent="0.25">
      <c r="A125" s="120"/>
      <c r="B125" s="78" t="s">
        <v>32</v>
      </c>
      <c r="C125" s="11">
        <v>4000340303</v>
      </c>
      <c r="D125" s="10">
        <v>650000</v>
      </c>
      <c r="E125" s="10">
        <v>650000</v>
      </c>
      <c r="F125" s="10">
        <v>681200</v>
      </c>
      <c r="G125" s="10">
        <v>681200</v>
      </c>
      <c r="H125" s="77">
        <v>713897.6</v>
      </c>
      <c r="I125" s="8">
        <v>713897.6</v>
      </c>
      <c r="J125" s="9"/>
      <c r="K125" s="9"/>
      <c r="L125" s="9"/>
      <c r="M125" s="9"/>
    </row>
    <row r="126" spans="1:13" ht="30" customHeight="1" outlineLevel="7" x14ac:dyDescent="0.25">
      <c r="A126" s="120"/>
      <c r="B126" s="79" t="s">
        <v>143</v>
      </c>
      <c r="C126" s="11">
        <v>4000340304</v>
      </c>
      <c r="D126" s="18">
        <v>650000</v>
      </c>
      <c r="E126" s="18">
        <v>650000</v>
      </c>
      <c r="F126" s="18">
        <v>681200</v>
      </c>
      <c r="G126" s="18">
        <v>681200</v>
      </c>
      <c r="H126" s="80">
        <v>713897.6</v>
      </c>
      <c r="I126" s="18">
        <v>713897.6</v>
      </c>
      <c r="J126" s="9"/>
      <c r="K126" s="9"/>
      <c r="L126" s="9"/>
      <c r="M126" s="9"/>
    </row>
    <row r="127" spans="1:13" ht="17.45" customHeight="1" outlineLevel="7" x14ac:dyDescent="0.25">
      <c r="A127" s="122"/>
      <c r="B127" s="81" t="s">
        <v>144</v>
      </c>
      <c r="C127" s="11">
        <v>4000340305</v>
      </c>
      <c r="D127" s="18">
        <v>1000000</v>
      </c>
      <c r="E127" s="18">
        <v>1000000</v>
      </c>
      <c r="F127" s="18">
        <v>0</v>
      </c>
      <c r="G127" s="18">
        <v>0</v>
      </c>
      <c r="H127" s="80">
        <v>0</v>
      </c>
      <c r="I127" s="18">
        <v>0</v>
      </c>
      <c r="J127" s="9"/>
      <c r="K127" s="9"/>
      <c r="L127" s="9"/>
      <c r="M127" s="9"/>
    </row>
    <row r="128" spans="1:13" ht="18.600000000000001" customHeight="1" outlineLevel="7" x14ac:dyDescent="0.25">
      <c r="A128" s="122"/>
      <c r="B128" s="81" t="s">
        <v>145</v>
      </c>
      <c r="C128" s="11">
        <v>4000340306</v>
      </c>
      <c r="D128" s="18">
        <v>1500000</v>
      </c>
      <c r="E128" s="18">
        <v>1500000</v>
      </c>
      <c r="F128" s="18">
        <v>0</v>
      </c>
      <c r="G128" s="18">
        <v>0</v>
      </c>
      <c r="H128" s="80">
        <v>0</v>
      </c>
      <c r="I128" s="18">
        <v>0</v>
      </c>
      <c r="J128" s="9"/>
      <c r="K128" s="9"/>
      <c r="L128" s="9"/>
      <c r="M128" s="9"/>
    </row>
    <row r="129" spans="1:13" ht="19.149999999999999" customHeight="1" outlineLevel="7" x14ac:dyDescent="0.25">
      <c r="A129" s="122"/>
      <c r="B129" s="79" t="s">
        <v>146</v>
      </c>
      <c r="C129" s="98">
        <v>4000340307</v>
      </c>
      <c r="D129" s="18">
        <v>300000</v>
      </c>
      <c r="E129" s="18">
        <v>300000</v>
      </c>
      <c r="F129" s="18">
        <v>300000</v>
      </c>
      <c r="G129" s="18">
        <v>300000</v>
      </c>
      <c r="H129" s="18">
        <v>314400</v>
      </c>
      <c r="I129" s="18">
        <v>314400</v>
      </c>
      <c r="J129" s="9"/>
      <c r="K129" s="9"/>
      <c r="L129" s="9"/>
      <c r="M129" s="9"/>
    </row>
    <row r="130" spans="1:13" ht="55.15" customHeight="1" outlineLevel="7" x14ac:dyDescent="0.25">
      <c r="A130" s="97">
        <v>10</v>
      </c>
      <c r="B130" s="101" t="s">
        <v>235</v>
      </c>
      <c r="C130" s="102" t="s">
        <v>240</v>
      </c>
      <c r="D130" s="75">
        <f>D131+D133</f>
        <v>23000</v>
      </c>
      <c r="E130" s="75">
        <f>E131+E133</f>
        <v>23000</v>
      </c>
      <c r="F130" s="75"/>
      <c r="G130" s="75"/>
      <c r="H130" s="75"/>
      <c r="I130" s="75"/>
      <c r="J130" s="9"/>
      <c r="K130" s="9"/>
      <c r="L130" s="9"/>
      <c r="M130" s="9"/>
    </row>
    <row r="131" spans="1:13" ht="19.149999999999999" customHeight="1" outlineLevel="7" x14ac:dyDescent="0.25">
      <c r="A131" s="92"/>
      <c r="B131" s="99" t="s">
        <v>236</v>
      </c>
      <c r="C131" s="100" t="s">
        <v>241</v>
      </c>
      <c r="D131" s="8">
        <f>D132</f>
        <v>3000</v>
      </c>
      <c r="E131" s="8">
        <f>E132</f>
        <v>3000</v>
      </c>
      <c r="F131" s="8"/>
      <c r="G131" s="8"/>
      <c r="H131" s="8"/>
      <c r="I131" s="8"/>
      <c r="J131" s="9"/>
      <c r="K131" s="9"/>
      <c r="L131" s="9"/>
      <c r="M131" s="9"/>
    </row>
    <row r="132" spans="1:13" ht="37.9" customHeight="1" outlineLevel="7" x14ac:dyDescent="0.25">
      <c r="A132" s="92"/>
      <c r="B132" s="99" t="s">
        <v>237</v>
      </c>
      <c r="C132" s="100" t="s">
        <v>242</v>
      </c>
      <c r="D132" s="8">
        <v>3000</v>
      </c>
      <c r="E132" s="8">
        <f>D132</f>
        <v>3000</v>
      </c>
      <c r="F132" s="8"/>
      <c r="G132" s="8"/>
      <c r="H132" s="8"/>
      <c r="I132" s="8"/>
      <c r="J132" s="9"/>
      <c r="K132" s="9"/>
      <c r="L132" s="9"/>
      <c r="M132" s="9"/>
    </row>
    <row r="133" spans="1:13" ht="19.149999999999999" customHeight="1" outlineLevel="7" x14ac:dyDescent="0.25">
      <c r="A133" s="92"/>
      <c r="B133" s="99" t="s">
        <v>238</v>
      </c>
      <c r="C133" s="100" t="s">
        <v>243</v>
      </c>
      <c r="D133" s="8">
        <f>D134</f>
        <v>20000</v>
      </c>
      <c r="E133" s="8">
        <f>E134</f>
        <v>20000</v>
      </c>
      <c r="F133" s="8"/>
      <c r="G133" s="8"/>
      <c r="H133" s="8"/>
      <c r="I133" s="8"/>
      <c r="J133" s="9"/>
      <c r="K133" s="9"/>
      <c r="L133" s="9"/>
      <c r="M133" s="9"/>
    </row>
    <row r="134" spans="1:13" ht="46.15" customHeight="1" outlineLevel="7" x14ac:dyDescent="0.25">
      <c r="A134" s="92"/>
      <c r="B134" s="99" t="s">
        <v>239</v>
      </c>
      <c r="C134" s="100" t="s">
        <v>244</v>
      </c>
      <c r="D134" s="8">
        <v>20000</v>
      </c>
      <c r="E134" s="8">
        <f>D134</f>
        <v>20000</v>
      </c>
      <c r="F134" s="8"/>
      <c r="G134" s="8"/>
      <c r="H134" s="8"/>
      <c r="I134" s="8"/>
      <c r="J134" s="9"/>
      <c r="K134" s="9"/>
      <c r="L134" s="9"/>
      <c r="M134" s="9"/>
    </row>
    <row r="135" spans="1:13" ht="33" customHeight="1" outlineLevel="6" x14ac:dyDescent="0.25">
      <c r="A135" s="119">
        <v>11</v>
      </c>
      <c r="B135" s="51" t="s">
        <v>100</v>
      </c>
      <c r="C135" s="52">
        <v>5600000000</v>
      </c>
      <c r="D135" s="76">
        <f t="shared" ref="D135:I135" si="27">D136+D138+D140+D142+D146+D149+D152+D156+D153</f>
        <v>55376161.390000008</v>
      </c>
      <c r="E135" s="76">
        <f t="shared" si="27"/>
        <v>28919792.549999997</v>
      </c>
      <c r="F135" s="76">
        <f t="shared" si="27"/>
        <v>24336283.030000001</v>
      </c>
      <c r="G135" s="76">
        <f t="shared" si="27"/>
        <v>23168278.030000001</v>
      </c>
      <c r="H135" s="76">
        <f t="shared" si="27"/>
        <v>24729913.030000001</v>
      </c>
      <c r="I135" s="76">
        <f t="shared" si="27"/>
        <v>23561908.030000001</v>
      </c>
      <c r="J135" s="2"/>
    </row>
    <row r="136" spans="1:13" ht="25.5" outlineLevel="7" x14ac:dyDescent="0.25">
      <c r="A136" s="120"/>
      <c r="B136" s="30" t="s">
        <v>13</v>
      </c>
      <c r="C136" s="23">
        <v>5600100000</v>
      </c>
      <c r="D136" s="24">
        <f>D137</f>
        <v>200000</v>
      </c>
      <c r="E136" s="24">
        <f t="shared" ref="E136:I136" si="28">E137</f>
        <v>200000</v>
      </c>
      <c r="F136" s="24">
        <f t="shared" si="28"/>
        <v>0</v>
      </c>
      <c r="G136" s="24">
        <f t="shared" si="28"/>
        <v>0</v>
      </c>
      <c r="H136" s="24">
        <f t="shared" si="28"/>
        <v>0</v>
      </c>
      <c r="I136" s="24">
        <f t="shared" si="28"/>
        <v>0</v>
      </c>
      <c r="J136" s="2"/>
    </row>
    <row r="137" spans="1:13" ht="23.45" customHeight="1" outlineLevel="6" x14ac:dyDescent="0.25">
      <c r="A137" s="120"/>
      <c r="B137" s="31" t="s">
        <v>14</v>
      </c>
      <c r="C137" s="7">
        <v>5600108010</v>
      </c>
      <c r="D137" s="6">
        <v>200000</v>
      </c>
      <c r="E137" s="6">
        <v>200000</v>
      </c>
      <c r="F137" s="6">
        <v>0</v>
      </c>
      <c r="G137" s="6">
        <v>0</v>
      </c>
      <c r="H137" s="6">
        <v>0</v>
      </c>
      <c r="I137" s="6">
        <v>0</v>
      </c>
      <c r="J137" s="2"/>
    </row>
    <row r="138" spans="1:13" ht="25.5" outlineLevel="7" x14ac:dyDescent="0.25">
      <c r="A138" s="120"/>
      <c r="B138" s="30" t="s">
        <v>94</v>
      </c>
      <c r="C138" s="23" t="s">
        <v>96</v>
      </c>
      <c r="D138" s="24">
        <f>D139</f>
        <v>650000</v>
      </c>
      <c r="E138" s="24">
        <f t="shared" ref="E138:I138" si="29">E139</f>
        <v>650000</v>
      </c>
      <c r="F138" s="24">
        <f t="shared" si="29"/>
        <v>0</v>
      </c>
      <c r="G138" s="24">
        <f t="shared" si="29"/>
        <v>0</v>
      </c>
      <c r="H138" s="24">
        <f t="shared" si="29"/>
        <v>0</v>
      </c>
      <c r="I138" s="24">
        <f t="shared" si="29"/>
        <v>0</v>
      </c>
      <c r="J138" s="2"/>
    </row>
    <row r="139" spans="1:13" ht="25.5" outlineLevel="6" x14ac:dyDescent="0.25">
      <c r="A139" s="120"/>
      <c r="B139" s="31" t="s">
        <v>95</v>
      </c>
      <c r="C139" s="7" t="s">
        <v>97</v>
      </c>
      <c r="D139" s="6">
        <v>650000</v>
      </c>
      <c r="E139" s="6">
        <f>D139</f>
        <v>650000</v>
      </c>
      <c r="F139" s="6">
        <v>0</v>
      </c>
      <c r="G139" s="6">
        <v>0</v>
      </c>
      <c r="H139" s="6">
        <v>0</v>
      </c>
      <c r="I139" s="6">
        <v>0</v>
      </c>
      <c r="J139" s="2"/>
    </row>
    <row r="140" spans="1:13" ht="21" customHeight="1" outlineLevel="7" x14ac:dyDescent="0.25">
      <c r="A140" s="120"/>
      <c r="B140" s="30" t="s">
        <v>8</v>
      </c>
      <c r="C140" s="23">
        <v>5600400000</v>
      </c>
      <c r="D140" s="24">
        <f>D141</f>
        <v>169702.02</v>
      </c>
      <c r="E140" s="24">
        <f t="shared" ref="E140:I140" si="30">E141</f>
        <v>1697.02</v>
      </c>
      <c r="F140" s="24">
        <f t="shared" si="30"/>
        <v>169702.02</v>
      </c>
      <c r="G140" s="24">
        <f t="shared" si="30"/>
        <v>1697.02</v>
      </c>
      <c r="H140" s="24">
        <f t="shared" si="30"/>
        <v>169702.02</v>
      </c>
      <c r="I140" s="24">
        <f t="shared" si="30"/>
        <v>1697.02</v>
      </c>
      <c r="J140" s="2"/>
    </row>
    <row r="141" spans="1:13" ht="31.15" customHeight="1" outlineLevel="7" x14ac:dyDescent="0.25">
      <c r="A141" s="120"/>
      <c r="B141" s="31" t="s">
        <v>219</v>
      </c>
      <c r="C141" s="7" t="s">
        <v>15</v>
      </c>
      <c r="D141" s="6">
        <v>169702.02</v>
      </c>
      <c r="E141" s="6">
        <v>1697.02</v>
      </c>
      <c r="F141" s="6">
        <v>169702.02</v>
      </c>
      <c r="G141" s="6">
        <v>1697.02</v>
      </c>
      <c r="H141" s="6">
        <v>169702.02</v>
      </c>
      <c r="I141" s="6">
        <v>1697.02</v>
      </c>
      <c r="J141" s="2"/>
    </row>
    <row r="142" spans="1:13" ht="31.15" customHeight="1" outlineLevel="6" x14ac:dyDescent="0.25">
      <c r="A142" s="120"/>
      <c r="B142" s="30" t="s">
        <v>101</v>
      </c>
      <c r="C142" s="23">
        <v>5600700000</v>
      </c>
      <c r="D142" s="24">
        <f>D143+D144+D145</f>
        <v>18119060</v>
      </c>
      <c r="E142" s="24">
        <f t="shared" ref="E142:I142" si="31">E143+E144+E145</f>
        <v>18119060</v>
      </c>
      <c r="F142" s="24">
        <f t="shared" si="31"/>
        <v>16593751.01</v>
      </c>
      <c r="G142" s="24">
        <f t="shared" si="31"/>
        <v>15593751.01</v>
      </c>
      <c r="H142" s="24">
        <f t="shared" si="31"/>
        <v>16904351.010000002</v>
      </c>
      <c r="I142" s="24">
        <f t="shared" si="31"/>
        <v>15904351.01</v>
      </c>
      <c r="J142" s="2"/>
    </row>
    <row r="143" spans="1:13" ht="24" customHeight="1" outlineLevel="7" x14ac:dyDescent="0.25">
      <c r="A143" s="120"/>
      <c r="B143" s="31" t="s">
        <v>34</v>
      </c>
      <c r="C143" s="7">
        <v>5600740700</v>
      </c>
      <c r="D143" s="6">
        <v>96000</v>
      </c>
      <c r="E143" s="6">
        <v>96000</v>
      </c>
      <c r="F143" s="6">
        <v>96000</v>
      </c>
      <c r="G143" s="6">
        <v>96000</v>
      </c>
      <c r="H143" s="6">
        <v>96000</v>
      </c>
      <c r="I143" s="6">
        <v>96000</v>
      </c>
      <c r="J143" s="2"/>
    </row>
    <row r="144" spans="1:13" ht="27.6" customHeight="1" outlineLevel="6" x14ac:dyDescent="0.25">
      <c r="A144" s="120"/>
      <c r="B144" s="31" t="s">
        <v>33</v>
      </c>
      <c r="C144" s="7">
        <v>5600740990</v>
      </c>
      <c r="D144" s="6">
        <v>18023060</v>
      </c>
      <c r="E144" s="6">
        <f>D144</f>
        <v>18023060</v>
      </c>
      <c r="F144" s="6">
        <v>15487650</v>
      </c>
      <c r="G144" s="6">
        <v>15487650</v>
      </c>
      <c r="H144" s="6">
        <v>15798250</v>
      </c>
      <c r="I144" s="6">
        <v>15798250</v>
      </c>
      <c r="J144" s="2"/>
    </row>
    <row r="145" spans="1:10" ht="47.45" customHeight="1" outlineLevel="4" x14ac:dyDescent="0.25">
      <c r="A145" s="120"/>
      <c r="B145" s="31" t="s">
        <v>256</v>
      </c>
      <c r="C145" s="7" t="s">
        <v>40</v>
      </c>
      <c r="D145" s="6">
        <v>0</v>
      </c>
      <c r="E145" s="6">
        <v>0</v>
      </c>
      <c r="F145" s="6">
        <v>1010101.01</v>
      </c>
      <c r="G145" s="6">
        <v>10101.01</v>
      </c>
      <c r="H145" s="6">
        <v>1010101.01</v>
      </c>
      <c r="I145" s="6">
        <v>10101.01</v>
      </c>
      <c r="J145" s="2"/>
    </row>
    <row r="146" spans="1:10" ht="23.45" customHeight="1" outlineLevel="6" x14ac:dyDescent="0.25">
      <c r="A146" s="120"/>
      <c r="B146" s="30" t="s">
        <v>102</v>
      </c>
      <c r="C146" s="23">
        <v>5600800000</v>
      </c>
      <c r="D146" s="24">
        <f>D147+D148</f>
        <v>8758196.5099999998</v>
      </c>
      <c r="E146" s="24">
        <f t="shared" ref="E146:I146" si="32">E147+E148</f>
        <v>8758196.5099999998</v>
      </c>
      <c r="F146" s="24">
        <f>F147+F148</f>
        <v>7572830</v>
      </c>
      <c r="G146" s="24">
        <f t="shared" si="32"/>
        <v>7572830</v>
      </c>
      <c r="H146" s="24">
        <f t="shared" si="32"/>
        <v>7655860</v>
      </c>
      <c r="I146" s="24">
        <f t="shared" si="32"/>
        <v>7655860</v>
      </c>
      <c r="J146" s="2"/>
    </row>
    <row r="147" spans="1:10" ht="29.45" customHeight="1" outlineLevel="7" x14ac:dyDescent="0.25">
      <c r="A147" s="120"/>
      <c r="B147" s="31" t="s">
        <v>35</v>
      </c>
      <c r="C147" s="7">
        <v>5600842990</v>
      </c>
      <c r="D147" s="6">
        <v>8751696.5099999998</v>
      </c>
      <c r="E147" s="6">
        <v>8751696.5099999998</v>
      </c>
      <c r="F147" s="6">
        <v>7565830</v>
      </c>
      <c r="G147" s="6">
        <v>7565830</v>
      </c>
      <c r="H147" s="6">
        <v>7648360</v>
      </c>
      <c r="I147" s="6">
        <v>7648360</v>
      </c>
      <c r="J147" s="2"/>
    </row>
    <row r="148" spans="1:10" ht="25.5" outlineLevel="7" x14ac:dyDescent="0.25">
      <c r="A148" s="120"/>
      <c r="B148" s="33" t="s">
        <v>36</v>
      </c>
      <c r="C148" s="12" t="s">
        <v>42</v>
      </c>
      <c r="D148" s="6">
        <v>6500</v>
      </c>
      <c r="E148" s="6">
        <v>6500</v>
      </c>
      <c r="F148" s="6">
        <v>7000</v>
      </c>
      <c r="G148" s="6">
        <v>7000</v>
      </c>
      <c r="H148" s="6">
        <v>7500</v>
      </c>
      <c r="I148" s="6">
        <v>7500</v>
      </c>
      <c r="J148" s="2"/>
    </row>
    <row r="149" spans="1:10" ht="25.5" outlineLevel="7" x14ac:dyDescent="0.25">
      <c r="A149" s="122"/>
      <c r="B149" s="32" t="s">
        <v>123</v>
      </c>
      <c r="C149" s="82">
        <v>5601000000</v>
      </c>
      <c r="D149" s="24">
        <f>D150+D151</f>
        <v>6060606.0599999996</v>
      </c>
      <c r="E149" s="24">
        <f>E150+E151</f>
        <v>60606.06</v>
      </c>
      <c r="F149" s="24">
        <f t="shared" ref="F149:I149" si="33">F150</f>
        <v>0</v>
      </c>
      <c r="G149" s="24">
        <f t="shared" si="33"/>
        <v>0</v>
      </c>
      <c r="H149" s="24">
        <f t="shared" si="33"/>
        <v>0</v>
      </c>
      <c r="I149" s="24">
        <f t="shared" si="33"/>
        <v>0</v>
      </c>
      <c r="J149" s="2"/>
    </row>
    <row r="150" spans="1:10" ht="36.6" customHeight="1" outlineLevel="7" x14ac:dyDescent="0.25">
      <c r="A150" s="123"/>
      <c r="B150" s="95" t="s">
        <v>221</v>
      </c>
      <c r="C150" s="12" t="s">
        <v>220</v>
      </c>
      <c r="D150" s="6">
        <v>3030303.03</v>
      </c>
      <c r="E150" s="6">
        <v>30303.03</v>
      </c>
      <c r="F150" s="6">
        <v>0</v>
      </c>
      <c r="G150" s="6">
        <v>0</v>
      </c>
      <c r="H150" s="6">
        <v>0</v>
      </c>
      <c r="I150" s="6">
        <v>0</v>
      </c>
      <c r="J150" s="2"/>
    </row>
    <row r="151" spans="1:10" ht="34.9" customHeight="1" outlineLevel="7" x14ac:dyDescent="0.25">
      <c r="A151" s="92"/>
      <c r="B151" s="36" t="s">
        <v>223</v>
      </c>
      <c r="C151" s="12" t="s">
        <v>222</v>
      </c>
      <c r="D151" s="6">
        <v>3030303.03</v>
      </c>
      <c r="E151" s="6">
        <v>30303.03</v>
      </c>
      <c r="F151" s="6"/>
      <c r="G151" s="6"/>
      <c r="H151" s="6"/>
      <c r="I151" s="6"/>
      <c r="J151" s="2"/>
    </row>
    <row r="152" spans="1:10" ht="28.15" customHeight="1" outlineLevel="7" x14ac:dyDescent="0.25">
      <c r="A152" s="56"/>
      <c r="B152" s="65" t="s">
        <v>225</v>
      </c>
      <c r="C152" s="7" t="s">
        <v>224</v>
      </c>
      <c r="D152" s="6">
        <v>10397749.49</v>
      </c>
      <c r="E152" s="6">
        <v>103977.49</v>
      </c>
      <c r="F152" s="6">
        <v>0</v>
      </c>
      <c r="G152" s="6">
        <v>0</v>
      </c>
      <c r="H152" s="6">
        <v>0</v>
      </c>
      <c r="I152" s="6">
        <v>0</v>
      </c>
      <c r="J152" s="2"/>
    </row>
    <row r="153" spans="1:10" ht="22.15" customHeight="1" outlineLevel="7" x14ac:dyDescent="0.25">
      <c r="A153" s="92"/>
      <c r="B153" s="65" t="s">
        <v>226</v>
      </c>
      <c r="C153" s="83">
        <v>5601300000</v>
      </c>
      <c r="D153" s="6">
        <f>D154+D155</f>
        <v>925300</v>
      </c>
      <c r="E153" s="6">
        <f>E154+E155</f>
        <v>925300</v>
      </c>
      <c r="F153" s="6"/>
      <c r="G153" s="6"/>
      <c r="H153" s="6"/>
      <c r="I153" s="6"/>
      <c r="J153" s="2"/>
    </row>
    <row r="154" spans="1:10" ht="34.9" customHeight="1" outlineLevel="7" x14ac:dyDescent="0.25">
      <c r="A154" s="92"/>
      <c r="B154" s="65" t="s">
        <v>259</v>
      </c>
      <c r="C154" s="83">
        <v>5601340995</v>
      </c>
      <c r="D154" s="6">
        <v>834700</v>
      </c>
      <c r="E154" s="6">
        <f>D154</f>
        <v>834700</v>
      </c>
      <c r="F154" s="6"/>
      <c r="G154" s="6"/>
      <c r="H154" s="6"/>
      <c r="I154" s="6"/>
      <c r="J154" s="2"/>
    </row>
    <row r="155" spans="1:10" ht="34.15" customHeight="1" outlineLevel="7" x14ac:dyDescent="0.25">
      <c r="A155" s="92"/>
      <c r="B155" s="65" t="s">
        <v>258</v>
      </c>
      <c r="C155" s="83">
        <v>5601323995</v>
      </c>
      <c r="D155" s="6">
        <v>90600</v>
      </c>
      <c r="E155" s="6">
        <v>90600</v>
      </c>
      <c r="F155" s="6"/>
      <c r="G155" s="6"/>
      <c r="H155" s="6"/>
      <c r="I155" s="6"/>
      <c r="J155" s="2"/>
    </row>
    <row r="156" spans="1:10" ht="31.15" customHeight="1" outlineLevel="7" x14ac:dyDescent="0.25">
      <c r="A156" s="86"/>
      <c r="B156" s="65" t="s">
        <v>189</v>
      </c>
      <c r="C156" s="83" t="s">
        <v>191</v>
      </c>
      <c r="D156" s="90">
        <f>D157</f>
        <v>10095547.310000001</v>
      </c>
      <c r="E156" s="6">
        <f>E157</f>
        <v>100955.47</v>
      </c>
      <c r="F156" s="6"/>
      <c r="G156" s="6"/>
      <c r="H156" s="6"/>
      <c r="I156" s="6"/>
      <c r="J156" s="2"/>
    </row>
    <row r="157" spans="1:10" ht="48" customHeight="1" outlineLevel="7" x14ac:dyDescent="0.25">
      <c r="A157" s="86"/>
      <c r="B157" s="65" t="s">
        <v>190</v>
      </c>
      <c r="C157" s="83" t="s">
        <v>192</v>
      </c>
      <c r="D157" s="6">
        <v>10095547.310000001</v>
      </c>
      <c r="E157" s="6">
        <v>100955.47</v>
      </c>
      <c r="F157" s="6"/>
      <c r="G157" s="6"/>
      <c r="H157" s="6"/>
      <c r="I157" s="6"/>
      <c r="J157" s="2"/>
    </row>
    <row r="158" spans="1:10" ht="30.6" customHeight="1" outlineLevel="7" x14ac:dyDescent="0.25">
      <c r="A158" s="119">
        <v>12</v>
      </c>
      <c r="B158" s="53" t="s">
        <v>93</v>
      </c>
      <c r="C158" s="54" t="s">
        <v>2</v>
      </c>
      <c r="D158" s="48">
        <f>D159</f>
        <v>2000000</v>
      </c>
      <c r="E158" s="48">
        <f t="shared" ref="E158:I158" si="34">E159</f>
        <v>2000000</v>
      </c>
      <c r="F158" s="48">
        <f t="shared" si="34"/>
        <v>300000</v>
      </c>
      <c r="G158" s="48">
        <f t="shared" si="34"/>
        <v>300000</v>
      </c>
      <c r="H158" s="48">
        <f t="shared" si="34"/>
        <v>300000</v>
      </c>
      <c r="I158" s="48">
        <f t="shared" si="34"/>
        <v>300000</v>
      </c>
      <c r="J158" s="2"/>
    </row>
    <row r="159" spans="1:10" ht="20.45" customHeight="1" outlineLevel="7" x14ac:dyDescent="0.25">
      <c r="A159" s="120"/>
      <c r="B159" s="32" t="s">
        <v>3</v>
      </c>
      <c r="C159" s="28">
        <v>5700100000</v>
      </c>
      <c r="D159" s="24">
        <f>D160</f>
        <v>2000000</v>
      </c>
      <c r="E159" s="24">
        <f t="shared" ref="E159" si="35">E160</f>
        <v>2000000</v>
      </c>
      <c r="F159" s="24">
        <f t="shared" ref="F159:I159" si="36">F160</f>
        <v>300000</v>
      </c>
      <c r="G159" s="24">
        <f t="shared" si="36"/>
        <v>300000</v>
      </c>
      <c r="H159" s="24">
        <f t="shared" si="36"/>
        <v>300000</v>
      </c>
      <c r="I159" s="24">
        <f t="shared" si="36"/>
        <v>300000</v>
      </c>
      <c r="J159" s="2"/>
    </row>
    <row r="160" spans="1:10" ht="19.149999999999999" customHeight="1" outlineLevel="7" x14ac:dyDescent="0.25">
      <c r="A160" s="121"/>
      <c r="B160" s="33" t="s">
        <v>4</v>
      </c>
      <c r="C160" s="13">
        <v>5700105011</v>
      </c>
      <c r="D160" s="6">
        <v>2000000</v>
      </c>
      <c r="E160" s="6">
        <v>2000000</v>
      </c>
      <c r="F160" s="6">
        <v>300000</v>
      </c>
      <c r="G160" s="6">
        <v>300000</v>
      </c>
      <c r="H160" s="6">
        <v>300000</v>
      </c>
      <c r="I160" s="6">
        <v>300000</v>
      </c>
      <c r="J160" s="2"/>
    </row>
    <row r="161" spans="1:10" ht="30.75" customHeight="1" outlineLevel="7" x14ac:dyDescent="0.25">
      <c r="A161" s="119">
        <v>13</v>
      </c>
      <c r="B161" s="46" t="s">
        <v>187</v>
      </c>
      <c r="C161" s="47">
        <v>6200000000</v>
      </c>
      <c r="D161" s="48">
        <f>D162+D166</f>
        <v>5730330</v>
      </c>
      <c r="E161" s="48">
        <f t="shared" ref="E161:I161" si="37">E162+E166</f>
        <v>2460270</v>
      </c>
      <c r="F161" s="48">
        <f t="shared" si="37"/>
        <v>6479900</v>
      </c>
      <c r="G161" s="48">
        <f t="shared" si="37"/>
        <v>1700000</v>
      </c>
      <c r="H161" s="48">
        <f t="shared" si="37"/>
        <v>6479900</v>
      </c>
      <c r="I161" s="48">
        <f t="shared" si="37"/>
        <v>1700000</v>
      </c>
      <c r="J161" s="2"/>
    </row>
    <row r="162" spans="1:10" ht="30" customHeight="1" outlineLevel="7" x14ac:dyDescent="0.25">
      <c r="A162" s="120"/>
      <c r="B162" s="30" t="s">
        <v>9</v>
      </c>
      <c r="C162" s="23">
        <v>6200100000</v>
      </c>
      <c r="D162" s="24">
        <f>D163+D164+D165</f>
        <v>4271680</v>
      </c>
      <c r="E162" s="24">
        <f t="shared" ref="E162:I162" si="38">E163+E164+E165</f>
        <v>1001620</v>
      </c>
      <c r="F162" s="24">
        <f t="shared" si="38"/>
        <v>5694900</v>
      </c>
      <c r="G162" s="24">
        <f t="shared" si="38"/>
        <v>915000</v>
      </c>
      <c r="H162" s="24">
        <f t="shared" si="38"/>
        <v>5694900</v>
      </c>
      <c r="I162" s="24">
        <f t="shared" si="38"/>
        <v>915000</v>
      </c>
      <c r="J162" s="2"/>
    </row>
    <row r="163" spans="1:10" ht="18.600000000000001" customHeight="1" outlineLevel="7" x14ac:dyDescent="0.25">
      <c r="A163" s="120"/>
      <c r="B163" s="31" t="s">
        <v>10</v>
      </c>
      <c r="C163" s="7">
        <v>6200100001</v>
      </c>
      <c r="D163" s="6">
        <v>820000</v>
      </c>
      <c r="E163" s="6">
        <v>820000</v>
      </c>
      <c r="F163" s="6">
        <v>820000</v>
      </c>
      <c r="G163" s="6">
        <v>820000</v>
      </c>
      <c r="H163" s="6">
        <v>820000</v>
      </c>
      <c r="I163" s="6">
        <v>820000</v>
      </c>
      <c r="J163" s="2"/>
    </row>
    <row r="164" spans="1:10" ht="16.5" customHeight="1" outlineLevel="7" x14ac:dyDescent="0.25">
      <c r="A164" s="120"/>
      <c r="B164" s="31" t="s">
        <v>162</v>
      </c>
      <c r="C164" s="7">
        <v>6200100002</v>
      </c>
      <c r="D164" s="6">
        <v>181620</v>
      </c>
      <c r="E164" s="6">
        <v>181620</v>
      </c>
      <c r="F164" s="6">
        <v>95000</v>
      </c>
      <c r="G164" s="6">
        <v>95000</v>
      </c>
      <c r="H164" s="6">
        <v>95000</v>
      </c>
      <c r="I164" s="6">
        <v>95000</v>
      </c>
      <c r="J164" s="2"/>
    </row>
    <row r="165" spans="1:10" ht="63.75" outlineLevel="7" x14ac:dyDescent="0.25">
      <c r="A165" s="120"/>
      <c r="B165" s="31" t="s">
        <v>157</v>
      </c>
      <c r="C165" s="7">
        <v>6200193080</v>
      </c>
      <c r="D165" s="6">
        <v>3270060</v>
      </c>
      <c r="E165" s="6">
        <v>0</v>
      </c>
      <c r="F165" s="6">
        <v>4779900</v>
      </c>
      <c r="G165" s="6">
        <v>0</v>
      </c>
      <c r="H165" s="6">
        <v>4779900</v>
      </c>
      <c r="I165" s="6">
        <v>0</v>
      </c>
      <c r="J165" s="2"/>
    </row>
    <row r="166" spans="1:10" ht="31.15" customHeight="1" outlineLevel="1" x14ac:dyDescent="0.25">
      <c r="A166" s="120"/>
      <c r="B166" s="30" t="s">
        <v>11</v>
      </c>
      <c r="C166" s="23">
        <v>6200200000</v>
      </c>
      <c r="D166" s="24">
        <f>D167</f>
        <v>1458650</v>
      </c>
      <c r="E166" s="24">
        <f t="shared" ref="E166:I166" si="39">E167</f>
        <v>1458650</v>
      </c>
      <c r="F166" s="24">
        <f t="shared" si="39"/>
        <v>785000</v>
      </c>
      <c r="G166" s="24">
        <f t="shared" si="39"/>
        <v>785000</v>
      </c>
      <c r="H166" s="24">
        <f t="shared" si="39"/>
        <v>785000</v>
      </c>
      <c r="I166" s="24">
        <f t="shared" si="39"/>
        <v>785000</v>
      </c>
      <c r="J166" s="2"/>
    </row>
    <row r="167" spans="1:10" ht="21" customHeight="1" outlineLevel="2" x14ac:dyDescent="0.25">
      <c r="A167" s="121"/>
      <c r="B167" s="31" t="s">
        <v>12</v>
      </c>
      <c r="C167" s="7">
        <v>6200200001</v>
      </c>
      <c r="D167" s="6">
        <v>1458650</v>
      </c>
      <c r="E167" s="6">
        <f>D167</f>
        <v>1458650</v>
      </c>
      <c r="F167" s="6">
        <v>785000</v>
      </c>
      <c r="G167" s="6">
        <v>785000</v>
      </c>
      <c r="H167" s="6">
        <v>785000</v>
      </c>
      <c r="I167" s="6">
        <v>785000</v>
      </c>
      <c r="J167" s="2"/>
    </row>
    <row r="168" spans="1:10" ht="29.45" customHeight="1" outlineLevel="3" x14ac:dyDescent="0.25">
      <c r="A168" s="119">
        <v>14</v>
      </c>
      <c r="B168" s="46" t="s">
        <v>135</v>
      </c>
      <c r="C168" s="47">
        <v>6300000000</v>
      </c>
      <c r="D168" s="48">
        <f>D169</f>
        <v>412667.6</v>
      </c>
      <c r="E168" s="48">
        <f t="shared" ref="E168:I168" si="40">E169</f>
        <v>4126.68</v>
      </c>
      <c r="F168" s="48">
        <f t="shared" si="40"/>
        <v>0</v>
      </c>
      <c r="G168" s="48">
        <f t="shared" si="40"/>
        <v>0</v>
      </c>
      <c r="H168" s="48">
        <f t="shared" si="40"/>
        <v>0</v>
      </c>
      <c r="I168" s="48">
        <f t="shared" si="40"/>
        <v>0</v>
      </c>
      <c r="J168" s="2"/>
    </row>
    <row r="169" spans="1:10" ht="28.15" customHeight="1" outlineLevel="4" x14ac:dyDescent="0.25">
      <c r="A169" s="120"/>
      <c r="B169" s="30" t="s">
        <v>185</v>
      </c>
      <c r="C169" s="23">
        <v>6300100000</v>
      </c>
      <c r="D169" s="24">
        <f>D170</f>
        <v>412667.6</v>
      </c>
      <c r="E169" s="24">
        <f t="shared" ref="E169" si="41">E170</f>
        <v>4126.68</v>
      </c>
      <c r="F169" s="24">
        <v>0</v>
      </c>
      <c r="G169" s="24">
        <v>0</v>
      </c>
      <c r="H169" s="24">
        <v>0</v>
      </c>
      <c r="I169" s="24">
        <f t="shared" ref="I169" si="42">I170</f>
        <v>0</v>
      </c>
      <c r="J169" s="2"/>
    </row>
    <row r="170" spans="1:10" ht="24.6" customHeight="1" outlineLevel="5" x14ac:dyDescent="0.25">
      <c r="A170" s="121"/>
      <c r="B170" s="31" t="s">
        <v>186</v>
      </c>
      <c r="C170" s="7">
        <v>6300155180</v>
      </c>
      <c r="D170" s="6">
        <v>412667.6</v>
      </c>
      <c r="E170" s="6">
        <v>4126.68</v>
      </c>
      <c r="F170" s="6">
        <v>0</v>
      </c>
      <c r="G170" s="6">
        <v>0</v>
      </c>
      <c r="H170" s="6">
        <v>0</v>
      </c>
      <c r="I170" s="6">
        <v>0</v>
      </c>
      <c r="J170" s="2"/>
    </row>
    <row r="171" spans="1:10" ht="30" customHeight="1" outlineLevel="6" x14ac:dyDescent="0.25">
      <c r="A171" s="119">
        <v>15</v>
      </c>
      <c r="B171" s="46" t="s">
        <v>126</v>
      </c>
      <c r="C171" s="47">
        <v>6700000000</v>
      </c>
      <c r="D171" s="48">
        <f>D172+D178+D180</f>
        <v>2051899.4</v>
      </c>
      <c r="E171" s="48">
        <f>E172+E178+E180</f>
        <v>2051899.4</v>
      </c>
      <c r="F171" s="48">
        <f t="shared" ref="F171:I171" si="43">F172</f>
        <v>20897578.48</v>
      </c>
      <c r="G171" s="48">
        <f t="shared" si="43"/>
        <v>703975.78</v>
      </c>
      <c r="H171" s="48">
        <f t="shared" si="43"/>
        <v>20485506.189999998</v>
      </c>
      <c r="I171" s="48">
        <f t="shared" si="43"/>
        <v>699855.06</v>
      </c>
      <c r="J171" s="2"/>
    </row>
    <row r="172" spans="1:10" ht="30" customHeight="1" outlineLevel="3" x14ac:dyDescent="0.25">
      <c r="A172" s="120"/>
      <c r="B172" s="30" t="s">
        <v>106</v>
      </c>
      <c r="C172" s="23">
        <v>6700100000</v>
      </c>
      <c r="D172" s="24">
        <f>D176+D173+D174+D175+D177</f>
        <v>939629.4</v>
      </c>
      <c r="E172" s="24">
        <f>E176+E173+E174+E175+E177</f>
        <v>939629.4</v>
      </c>
      <c r="F172" s="24">
        <f>F176+F173+F174+F175</f>
        <v>20897578.48</v>
      </c>
      <c r="G172" s="24">
        <f>G176+G173+G174+G175</f>
        <v>703975.78</v>
      </c>
      <c r="H172" s="24">
        <f>H176+H173+H174+H175</f>
        <v>20485506.189999998</v>
      </c>
      <c r="I172" s="24">
        <f>I176+I173+I174+I175</f>
        <v>699855.06</v>
      </c>
      <c r="J172" s="2"/>
    </row>
    <row r="173" spans="1:10" ht="46.9" customHeight="1" outlineLevel="3" x14ac:dyDescent="0.25">
      <c r="A173" s="120"/>
      <c r="B173" s="65" t="s">
        <v>173</v>
      </c>
      <c r="C173" s="83">
        <v>6700192760</v>
      </c>
      <c r="D173" s="6">
        <v>0</v>
      </c>
      <c r="E173" s="6"/>
      <c r="F173" s="6">
        <v>20193602.699999999</v>
      </c>
      <c r="G173" s="6"/>
      <c r="H173" s="6">
        <v>19785651.129999999</v>
      </c>
      <c r="I173" s="6"/>
      <c r="J173" s="2"/>
    </row>
    <row r="174" spans="1:10" ht="45" customHeight="1" outlineLevel="3" x14ac:dyDescent="0.25">
      <c r="A174" s="120"/>
      <c r="B174" s="65" t="s">
        <v>174</v>
      </c>
      <c r="C174" s="83" t="s">
        <v>175</v>
      </c>
      <c r="D174" s="6">
        <v>219629.4</v>
      </c>
      <c r="E174" s="6">
        <v>219629.4</v>
      </c>
      <c r="F174" s="6">
        <v>203975.78</v>
      </c>
      <c r="G174" s="6">
        <v>203975.78</v>
      </c>
      <c r="H174" s="6">
        <v>199855.06</v>
      </c>
      <c r="I174" s="6">
        <v>199855.06</v>
      </c>
      <c r="J174" s="2"/>
    </row>
    <row r="175" spans="1:10" ht="57.6" customHeight="1" outlineLevel="3" x14ac:dyDescent="0.25">
      <c r="A175" s="120"/>
      <c r="B175" s="65" t="s">
        <v>193</v>
      </c>
      <c r="C175" s="83">
        <v>6700103110</v>
      </c>
      <c r="D175" s="6">
        <v>200000</v>
      </c>
      <c r="E175" s="6">
        <v>200000</v>
      </c>
      <c r="F175" s="6"/>
      <c r="G175" s="6"/>
      <c r="H175" s="6"/>
      <c r="I175" s="6"/>
      <c r="J175" s="2"/>
    </row>
    <row r="176" spans="1:10" ht="31.5" customHeight="1" outlineLevel="3" x14ac:dyDescent="0.25">
      <c r="A176" s="122"/>
      <c r="B176" s="36" t="s">
        <v>108</v>
      </c>
      <c r="C176" s="13">
        <v>6700103123</v>
      </c>
      <c r="D176" s="8">
        <v>500000</v>
      </c>
      <c r="E176" s="8">
        <v>500000</v>
      </c>
      <c r="F176" s="8">
        <v>500000</v>
      </c>
      <c r="G176" s="8">
        <v>500000</v>
      </c>
      <c r="H176" s="8">
        <v>500000</v>
      </c>
      <c r="I176" s="8">
        <v>500000</v>
      </c>
      <c r="J176" s="2"/>
    </row>
    <row r="177" spans="1:10" ht="32.450000000000003" customHeight="1" outlineLevel="3" x14ac:dyDescent="0.25">
      <c r="A177" s="92"/>
      <c r="B177" s="65" t="s">
        <v>227</v>
      </c>
      <c r="C177" s="13">
        <v>6700103125</v>
      </c>
      <c r="D177" s="8">
        <v>20000</v>
      </c>
      <c r="E177" s="8">
        <v>20000</v>
      </c>
      <c r="F177" s="8"/>
      <c r="G177" s="8"/>
      <c r="H177" s="8"/>
      <c r="I177" s="8"/>
      <c r="J177" s="2"/>
    </row>
    <row r="178" spans="1:10" ht="31.5" customHeight="1" outlineLevel="3" x14ac:dyDescent="0.25">
      <c r="A178" s="92"/>
      <c r="B178" s="65" t="s">
        <v>228</v>
      </c>
      <c r="C178" s="83">
        <v>6700300000</v>
      </c>
      <c r="D178" s="8">
        <f>D179</f>
        <v>482270</v>
      </c>
      <c r="E178" s="8">
        <f>E179</f>
        <v>482270</v>
      </c>
      <c r="F178" s="8"/>
      <c r="G178" s="8"/>
      <c r="H178" s="8"/>
      <c r="I178" s="8"/>
      <c r="J178" s="2"/>
    </row>
    <row r="179" spans="1:10" ht="20.45" customHeight="1" outlineLevel="3" x14ac:dyDescent="0.25">
      <c r="A179" s="92"/>
      <c r="B179" s="65" t="s">
        <v>229</v>
      </c>
      <c r="C179" s="83">
        <v>6700304112</v>
      </c>
      <c r="D179" s="8">
        <v>482270</v>
      </c>
      <c r="E179" s="8">
        <v>482270</v>
      </c>
      <c r="F179" s="8"/>
      <c r="G179" s="8"/>
      <c r="H179" s="8"/>
      <c r="I179" s="8"/>
      <c r="J179" s="2"/>
    </row>
    <row r="180" spans="1:10" ht="31.5" customHeight="1" outlineLevel="3" x14ac:dyDescent="0.25">
      <c r="A180" s="92"/>
      <c r="B180" s="65" t="s">
        <v>230</v>
      </c>
      <c r="C180" s="83">
        <v>6700400000</v>
      </c>
      <c r="D180" s="8">
        <f>D181</f>
        <v>630000</v>
      </c>
      <c r="E180" s="8">
        <f>E181</f>
        <v>630000</v>
      </c>
      <c r="F180" s="8"/>
      <c r="G180" s="8"/>
      <c r="H180" s="8"/>
      <c r="I180" s="8"/>
      <c r="J180" s="2"/>
    </row>
    <row r="181" spans="1:10" ht="28.9" customHeight="1" outlineLevel="3" x14ac:dyDescent="0.25">
      <c r="A181" s="92"/>
      <c r="B181" s="65" t="s">
        <v>231</v>
      </c>
      <c r="C181" s="83">
        <v>6700403990</v>
      </c>
      <c r="D181" s="8">
        <v>630000</v>
      </c>
      <c r="E181" s="8">
        <f>D181</f>
        <v>630000</v>
      </c>
      <c r="F181" s="8"/>
      <c r="G181" s="8"/>
      <c r="H181" s="8"/>
      <c r="I181" s="8"/>
      <c r="J181" s="2"/>
    </row>
    <row r="182" spans="1:10" ht="51.6" customHeight="1" outlineLevel="3" x14ac:dyDescent="0.25">
      <c r="A182" s="97">
        <v>16</v>
      </c>
      <c r="B182" s="116" t="s">
        <v>247</v>
      </c>
      <c r="C182" s="109">
        <v>7100000000</v>
      </c>
      <c r="D182" s="75">
        <f>D183</f>
        <v>158190</v>
      </c>
      <c r="E182" s="75">
        <f>E183</f>
        <v>158190</v>
      </c>
      <c r="F182" s="8"/>
      <c r="G182" s="8"/>
      <c r="H182" s="8"/>
      <c r="I182" s="8"/>
      <c r="J182" s="2"/>
    </row>
    <row r="183" spans="1:10" ht="47.45" customHeight="1" outlineLevel="3" x14ac:dyDescent="0.25">
      <c r="A183" s="92"/>
      <c r="B183" s="117" t="s">
        <v>248</v>
      </c>
      <c r="C183" s="118" t="s">
        <v>250</v>
      </c>
      <c r="D183" s="8">
        <f>D184</f>
        <v>158190</v>
      </c>
      <c r="E183" s="8">
        <f>D183</f>
        <v>158190</v>
      </c>
      <c r="F183" s="8"/>
      <c r="G183" s="8"/>
      <c r="H183" s="8"/>
      <c r="I183" s="8"/>
      <c r="J183" s="2"/>
    </row>
    <row r="184" spans="1:10" ht="27.6" customHeight="1" outlineLevel="3" x14ac:dyDescent="0.25">
      <c r="A184" s="92"/>
      <c r="B184" s="65" t="s">
        <v>249</v>
      </c>
      <c r="C184" s="118">
        <v>7100207122</v>
      </c>
      <c r="D184" s="8">
        <v>158190</v>
      </c>
      <c r="E184" s="8">
        <f>D184</f>
        <v>158190</v>
      </c>
      <c r="F184" s="8"/>
      <c r="G184" s="8"/>
      <c r="H184" s="8"/>
      <c r="I184" s="8"/>
      <c r="J184" s="2"/>
    </row>
    <row r="185" spans="1:10" ht="33" customHeight="1" outlineLevel="3" x14ac:dyDescent="0.25">
      <c r="A185" s="106">
        <v>17</v>
      </c>
      <c r="B185" s="85" t="s">
        <v>232</v>
      </c>
      <c r="C185" s="109">
        <v>7400000000</v>
      </c>
      <c r="D185" s="75">
        <f>D186</f>
        <v>150000</v>
      </c>
      <c r="E185" s="75">
        <f>E186</f>
        <v>150000</v>
      </c>
      <c r="F185" s="8"/>
      <c r="G185" s="8"/>
      <c r="H185" s="8"/>
      <c r="I185" s="8"/>
      <c r="J185" s="2"/>
    </row>
    <row r="186" spans="1:10" ht="31.5" customHeight="1" outlineLevel="3" x14ac:dyDescent="0.25">
      <c r="A186" s="92"/>
      <c r="B186" s="65" t="s">
        <v>233</v>
      </c>
      <c r="C186" s="83">
        <v>7400100000</v>
      </c>
      <c r="D186" s="8">
        <f>D187</f>
        <v>150000</v>
      </c>
      <c r="E186" s="8">
        <f>E187</f>
        <v>150000</v>
      </c>
      <c r="F186" s="8"/>
      <c r="G186" s="8"/>
      <c r="H186" s="8"/>
      <c r="I186" s="8"/>
      <c r="J186" s="2"/>
    </row>
    <row r="187" spans="1:10" ht="35.450000000000003" customHeight="1" outlineLevel="3" x14ac:dyDescent="0.25">
      <c r="A187" s="92"/>
      <c r="B187" s="103" t="s">
        <v>234</v>
      </c>
      <c r="C187" s="96">
        <v>7400100204</v>
      </c>
      <c r="D187" s="8">
        <v>150000</v>
      </c>
      <c r="E187" s="8">
        <f>D187</f>
        <v>150000</v>
      </c>
      <c r="F187" s="8"/>
      <c r="G187" s="8"/>
      <c r="H187" s="8"/>
      <c r="I187" s="8"/>
      <c r="J187" s="2"/>
    </row>
    <row r="188" spans="1:10" ht="21.6" customHeight="1" outlineLevel="5" x14ac:dyDescent="0.25">
      <c r="A188" s="35"/>
      <c r="B188" s="129" t="s">
        <v>43</v>
      </c>
      <c r="C188" s="130"/>
      <c r="D188" s="75">
        <f>D26+D21+D61+D83+D88+D91+D96+D99+D135+D158+D161+D168+D171+D18+D185+D130+D182+D56</f>
        <v>850358612.73999989</v>
      </c>
      <c r="E188" s="75">
        <f t="shared" ref="E188:I188" si="44">E26+E21+E61+E83+E88+E91+E96+E99+E135+E158+E161+E168+E171+E18+E185+E130+E182+E56</f>
        <v>263799036.53000006</v>
      </c>
      <c r="F188" s="75">
        <f t="shared" si="44"/>
        <v>544931324.25</v>
      </c>
      <c r="G188" s="75">
        <f t="shared" si="44"/>
        <v>207477154.87</v>
      </c>
      <c r="H188" s="75">
        <f t="shared" si="44"/>
        <v>565632660.24000001</v>
      </c>
      <c r="I188" s="75">
        <f t="shared" si="44"/>
        <v>215566854.87</v>
      </c>
      <c r="J188" s="2"/>
    </row>
    <row r="189" spans="1:10" x14ac:dyDescent="0.25">
      <c r="B189" s="21"/>
      <c r="C189" s="22"/>
      <c r="D189" s="22"/>
      <c r="E189" s="22"/>
      <c r="F189" s="22"/>
      <c r="G189" s="22"/>
      <c r="H189" s="22"/>
      <c r="I189" s="22"/>
    </row>
    <row r="190" spans="1:10" x14ac:dyDescent="0.25">
      <c r="B190" s="21"/>
      <c r="C190" s="22"/>
      <c r="D190" s="22"/>
      <c r="E190" s="22"/>
      <c r="F190" s="22"/>
      <c r="G190" s="22" t="s">
        <v>98</v>
      </c>
      <c r="H190" s="22"/>
      <c r="I190" s="22"/>
    </row>
  </sheetData>
  <mergeCells count="21">
    <mergeCell ref="H15:I15"/>
    <mergeCell ref="B13:H13"/>
    <mergeCell ref="B188:C188"/>
    <mergeCell ref="C15:C16"/>
    <mergeCell ref="B15:B16"/>
    <mergeCell ref="D15:E15"/>
    <mergeCell ref="F15:G15"/>
    <mergeCell ref="A91:A94"/>
    <mergeCell ref="A99:A129"/>
    <mergeCell ref="A135:A150"/>
    <mergeCell ref="A15:A16"/>
    <mergeCell ref="A61:A82"/>
    <mergeCell ref="A83:A85"/>
    <mergeCell ref="A88:A90"/>
    <mergeCell ref="A26:A55"/>
    <mergeCell ref="A18:A23"/>
    <mergeCell ref="A158:A160"/>
    <mergeCell ref="A161:A167"/>
    <mergeCell ref="A168:A170"/>
    <mergeCell ref="A171:A176"/>
    <mergeCell ref="A96:A98"/>
  </mergeCells>
  <pageMargins left="0.35433070866141736" right="0.19685039370078741" top="0.39370078740157483" bottom="0.19685039370078741" header="0.19685039370078741" footer="0.19685039370078741"/>
  <pageSetup paperSize="9" scale="63" fitToHeight="1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Duma-2</cp:lastModifiedBy>
  <cp:lastPrinted>2024-04-12T04:59:37Z</cp:lastPrinted>
  <dcterms:created xsi:type="dcterms:W3CDTF">2020-11-30T03:43:02Z</dcterms:created>
  <dcterms:modified xsi:type="dcterms:W3CDTF">2024-04-23T23:09:56Z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