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декабрь\Проект решения\Проект в Думу\"/>
    </mc:Choice>
  </mc:AlternateContent>
  <xr:revisionPtr revIDLastSave="0" documentId="13_ncr:1_{3EF6C044-83C0-4F48-8B56-6A13FC6208E8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  <c r="E94" i="1"/>
  <c r="C94" i="1"/>
  <c r="C109" i="1"/>
  <c r="C86" i="1" l="1"/>
  <c r="C84" i="1" l="1"/>
  <c r="C70" i="1" l="1"/>
  <c r="C35" i="1" l="1"/>
  <c r="C114" i="1" l="1"/>
  <c r="C90" i="1" l="1"/>
  <c r="C100" i="1"/>
  <c r="C138" i="1"/>
  <c r="D100" i="1" l="1"/>
  <c r="E100" i="1"/>
  <c r="D109" i="1"/>
  <c r="E109" i="1"/>
  <c r="E82" i="1" l="1"/>
  <c r="D82" i="1"/>
  <c r="C82" i="1"/>
  <c r="D84" i="1"/>
  <c r="E84" i="1"/>
  <c r="C54" i="1"/>
  <c r="D54" i="1"/>
  <c r="E54" i="1"/>
  <c r="D21" i="1"/>
  <c r="E21" i="1"/>
  <c r="C21" i="1"/>
  <c r="C89" i="1" l="1"/>
  <c r="C88" i="1" s="1"/>
  <c r="C75" i="1"/>
  <c r="C74" i="1" s="1"/>
  <c r="D75" i="1"/>
  <c r="E75" i="1"/>
  <c r="D52" i="1" l="1"/>
  <c r="E52" i="1"/>
  <c r="C52" i="1"/>
  <c r="D58" i="1"/>
  <c r="E58" i="1"/>
  <c r="C58" i="1"/>
  <c r="D56" i="1"/>
  <c r="E56" i="1"/>
  <c r="C56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D27" i="1"/>
  <c r="D26" i="1" s="1"/>
  <c r="E27" i="1"/>
  <c r="E26" i="1" s="1"/>
  <c r="C27" i="1"/>
  <c r="C26" i="1" s="1"/>
  <c r="D39" i="1" l="1"/>
  <c r="E45" i="1"/>
  <c r="C45" i="1"/>
  <c r="C39" i="1"/>
  <c r="D45" i="1"/>
  <c r="C31" i="1"/>
  <c r="E31" i="1"/>
  <c r="E51" i="1"/>
  <c r="E50" i="1" s="1"/>
  <c r="C51" i="1"/>
  <c r="C50" i="1" s="1"/>
  <c r="D51" i="1"/>
  <c r="D50" i="1" s="1"/>
  <c r="E39" i="1"/>
  <c r="D31" i="1"/>
  <c r="D74" i="1" l="1"/>
  <c r="E74" i="1"/>
  <c r="D64" i="1" l="1"/>
  <c r="D61" i="1" s="1"/>
  <c r="D60" i="1" s="1"/>
  <c r="E64" i="1"/>
  <c r="E61" i="1" s="1"/>
  <c r="E60" i="1" s="1"/>
  <c r="C64" i="1"/>
  <c r="C61" i="1" s="1"/>
  <c r="C60" i="1" s="1"/>
  <c r="E90" i="1" l="1"/>
  <c r="D90" i="1"/>
  <c r="E89" i="1" l="1"/>
  <c r="D72" i="1"/>
  <c r="D69" i="1" s="1"/>
  <c r="E72" i="1"/>
  <c r="E69" i="1" s="1"/>
  <c r="D67" i="1"/>
  <c r="E67" i="1"/>
  <c r="D20" i="1"/>
  <c r="E20" i="1"/>
  <c r="C72" i="1"/>
  <c r="C69" i="1" s="1"/>
  <c r="C20" i="1"/>
  <c r="C67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D19" i="1" l="1"/>
  <c r="D89" i="1"/>
  <c r="D88" i="1" s="1"/>
  <c r="E9" i="312"/>
  <c r="F9" i="312" s="1"/>
  <c r="E19" i="1"/>
  <c r="D16" i="312"/>
  <c r="D18" i="312" s="1"/>
  <c r="E10" i="312"/>
  <c r="E15" i="312"/>
  <c r="F15" i="312" s="1"/>
  <c r="E88" i="1"/>
  <c r="E13" i="312"/>
  <c r="E12" i="312"/>
  <c r="E8" i="312"/>
  <c r="E11" i="312"/>
  <c r="E7" i="312"/>
  <c r="E6" i="312"/>
  <c r="E14" i="312"/>
  <c r="G9" i="312" l="1"/>
  <c r="E116" i="1"/>
  <c r="D116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9" i="1"/>
  <c r="C116" i="1" s="1"/>
</calcChain>
</file>

<file path=xl/sharedStrings.xml><?xml version="1.0" encoding="utf-8"?>
<sst xmlns="http://schemas.openxmlformats.org/spreadsheetml/2006/main" count="240" uniqueCount="235">
  <si>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</si>
  <si>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</si>
  <si>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</si>
  <si>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</si>
  <si>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</si>
  <si>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</si>
  <si>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</si>
  <si>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</si>
  <si>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</si>
  <si>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</si>
  <si>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</si>
  <si>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</si>
  <si>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</si>
  <si>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</si>
  <si>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</si>
  <si>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</si>
  <si>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</si>
  <si>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</si>
  <si>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</si>
  <si>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</si>
  <si>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</si>
  <si>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</si>
  <si>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</si>
  <si>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</si>
  <si>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</si>
  <si>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</si>
  <si>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</si>
  <si>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</si>
  <si>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</si>
  <si>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</si>
  <si>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</si>
  <si>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</si>
  <si>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</si>
  <si>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</si>
  <si>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</si>
  <si>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</si>
  <si>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</si>
  <si>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</si>
  <si>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</si>
  <si>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</si>
  <si>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</si>
  <si>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</si>
  <si>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</si>
  <si>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</si>
  <si>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</si>
  <si>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</si>
  <si>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</si>
  <si>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</si>
  <si>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</si>
  <si>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</si>
  <si>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</si>
  <si>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</si>
  <si>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</si>
  <si>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</si>
  <si>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</si>
  <si>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</si>
  <si>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</si>
  <si>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</si>
  <si>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</si>
  <si>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</si>
  <si>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</si>
  <si>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</si>
  <si>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</si>
  <si>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</si>
  <si>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</si>
  <si>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</si>
  <si>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</si>
  <si>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</si>
  <si>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</si>
  <si>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</si>
  <si>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</si>
  <si>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</si>
  <si>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</si>
  <si>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</si>
  <si>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</si>
  <si>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</si>
  <si>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</si>
  <si>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</si>
  <si>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</si>
  <si>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</si>
  <si>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</si>
  <si>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</si>
  <si>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</si>
  <si>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</si>
  <si>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</si>
  <si>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</si>
  <si>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</si>
  <si>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</si>
  <si>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</si>
  <si>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</si>
  <si>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</si>
  <si>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</si>
  <si>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</si>
  <si>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</si>
  <si>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</si>
  <si>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</si>
  <si>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</si>
  <si>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</si>
  <si>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</si>
  <si>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</si>
  <si>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</si>
  <si>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</si>
  <si>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</si>
  <si>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</si>
  <si>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</si>
  <si>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</si>
  <si>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</si>
  <si>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</si>
  <si>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</si>
  <si>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</si>
  <si>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</si>
  <si>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</si>
  <si>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</si>
  <si>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</si>
  <si>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</si>
  <si>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</si>
  <si>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</si>
  <si>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</si>
  <si>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</si>
  <si>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</si>
  <si>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</si>
  <si>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</si>
  <si>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</si>
  <si>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</si>
  <si>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</si>
  <si>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</si>
  <si>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</si>
  <si>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</si>
  <si>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</si>
  <si>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</si>
  <si>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</si>
  <si>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</si>
  <si>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</si>
  <si>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</si>
  <si>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</si>
  <si>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</si>
  <si>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</si>
  <si>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</si>
  <si>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</si>
  <si>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</si>
  <si>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</si>
  <si>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</si>
  <si>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</si>
  <si>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</si>
  <si>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</si>
  <si>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</si>
  <si>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</si>
  <si>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</si>
  <si>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</si>
  <si>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</si>
  <si>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</si>
  <si>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</si>
  <si>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</si>
  <si>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</si>
  <si>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</si>
  <si>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</si>
  <si>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</si>
  <si>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</si>
  <si>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</si>
  <si>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</si>
  <si>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</si>
  <si>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</si>
  <si>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</si>
  <si>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</si>
  <si>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</si>
  <si>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</si>
  <si>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</si>
  <si>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</si>
  <si>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</si>
  <si>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</si>
  <si>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</si>
  <si>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</si>
  <si>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</si>
  <si>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</si>
  <si>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</si>
  <si>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</si>
  <si>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</si>
  <si>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</si>
  <si>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</si>
  <si>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</si>
  <si>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</si>
  <si>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</si>
  <si>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</si>
  <si>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</si>
  <si>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</si>
  <si>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</si>
  <si>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</si>
  <si>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</si>
  <si>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</si>
  <si>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</si>
  <si>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</si>
  <si>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2 02 25519 14 0000 150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</si>
  <si>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</si>
  <si>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</si>
  <si>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</si>
  <si>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</si>
  <si>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</si>
  <si>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</si>
  <si>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</si>
  <si>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</si>
  <si>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</si>
  <si>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</si>
  <si>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</si>
  <si>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>168005+1000000+6502024,36+20193602,70</t>
  </si>
  <si>
    <t>168005+1000000+6502024,36+19785651,13</t>
  </si>
  <si>
    <t>1625848,00+870558,73+62748,30+85617176,00+176736297,00+4779900,00+3295000,00+15108572,95+3824150+3221013,00+3387,08+9966911,04</t>
  </si>
  <si>
    <t>1688282,00+870558,73+65256,90+90616820,00+187359140,00+4779900,00+15335315,83+3824150,00+3343550,00+3387,08+9966911,04</t>
  </si>
  <si>
    <t>255176106,83-6860700=248315406,83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</si>
  <si>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</si>
  <si>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</si>
  <si>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</si>
  <si>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</si>
  <si>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</si>
  <si>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</si>
  <si>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</si>
  <si>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</si>
  <si>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</si>
  <si>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</si>
  <si>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</si>
  <si>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</si>
  <si>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</si>
  <si>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</si>
  <si>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</si>
  <si>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</si>
  <si>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</si>
  <si>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</si>
  <si>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</si>
  <si>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Субсидии бюджетам муниципальных округов на поддержку отрасли культуры</t>
  </si>
  <si>
    <r>
      <rPr>
        <i/>
        <sz val="10"/>
        <rFont val="Arial Cyr"/>
        <charset val="204"/>
      </rPr>
      <t>408540,92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138600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145134842,17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168005,00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6502024,36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52231423,86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450000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4857194,80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6000000+1500000</t>
    </r>
    <r>
      <rPr>
        <b/>
        <sz val="10"/>
        <rFont val="Arial Cyr"/>
        <charset val="204"/>
      </rPr>
      <t>+</t>
    </r>
    <r>
      <rPr>
        <i/>
        <sz val="10"/>
        <rFont val="Arial Cyr"/>
        <charset val="204"/>
      </rPr>
      <t>10000000</t>
    </r>
  </si>
  <si>
    <t>3694080,72+166259503,00+1550943,00+3559018,00+3387,08+60334,05+1546247,71+80695160,00+870558,73+3074001,00+1990400,00+13158959,93=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</si>
  <si>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</si>
  <si>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</si>
  <si>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</si>
  <si>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контроль на 03.12.по вн.оборотам на 01.12.+85000,00 тыс</t>
  </si>
  <si>
    <t xml:space="preserve">от    24.12.2024 г. №592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</si>
</sst>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\ _₽_-;\-* #,##0.00\ _₽_-;_-* &quot;-&quot;??\ _₽_-;_-@_-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wrapText="1"/>
    </xf>
    <xf numFmtId="164" fontId="16" fillId="0" borderId="0" xfId="0" applyNumberFormat="1" applyFont="1" applyBorder="1"/>
    <xf numFmtId="165" fontId="0" fillId="0" borderId="0" xfId="0" applyNumberFormat="1" applyBorder="1"/>
    <xf numFmtId="164" fontId="15" fillId="0" borderId="0" xfId="1" applyFont="1" applyFill="1" applyBorder="1"/>
    <xf numFmtId="164" fontId="16" fillId="0" borderId="0" xfId="0" applyNumberFormat="1" applyFont="1"/>
    <xf numFmtId="0" fontId="2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justify" vertical="center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1"/>
  <sheetViews>
    <sheetView tabSelected="1" zoomScaleNormal="100" workbookViewId="0">
      <selection activeCell="D7" sqref="D7:E7"/>
    </sheetView>
  </sheetViews>
  <sheetFormatPr defaultRowHeight="13.2" x14ac:dyDescent="0.25"/>
  <cols>
    <col min="1" max="1" width="24.5546875" customWidth="1"/>
    <col min="2" max="2" width="50.33203125" customWidth="1"/>
    <col min="3" max="3" width="18.44140625" customWidth="1"/>
    <col min="4" max="4" width="15" customWidth="1"/>
    <col min="5" max="5" width="16.44140625" customWidth="1"/>
    <col min="6" max="6" width="50.5546875" customWidth="1"/>
    <col min="7" max="7" width="41" customWidth="1"/>
    <col min="8" max="8" width="33.33203125" customWidth="1"/>
  </cols>
  <sheetData>
    <row r="1" spans="1:6" ht="1.5" customHeight="1" x14ac:dyDescent="0.25">
      <c r="A1" s="14"/>
      <c r="B1" s="23"/>
      <c r="C1" s="23"/>
      <c r="D1" s="23"/>
      <c r="E1" s="23"/>
      <c r="F1" s="26"/>
    </row>
    <row r="2" spans="1:6" ht="10.199999999999999" customHeight="1" x14ac:dyDescent="0.25">
      <c r="A2" s="14"/>
      <c r="B2" s="82"/>
      <c r="C2" s="82"/>
      <c r="D2" s="82"/>
      <c r="E2" s="82"/>
      <c r="F2" s="26"/>
    </row>
    <row r="3" spans="1:6" ht="18" customHeight="1" x14ac:dyDescent="0.25">
      <c r="A3" s="14"/>
      <c r="B3" s="82"/>
      <c r="C3" s="82"/>
      <c r="D3" s="90" t="s">
        <v>199</v>
      </c>
      <c r="E3" s="90"/>
      <c r="F3" s="26"/>
    </row>
    <row r="4" spans="1:6" ht="15" customHeight="1" x14ac:dyDescent="0.25">
      <c r="A4" s="14"/>
      <c r="B4" s="82"/>
      <c r="C4" s="82"/>
      <c r="D4" s="91" t="s">
        <v>65</v>
      </c>
      <c r="E4" s="91"/>
      <c r="F4" s="26"/>
    </row>
    <row r="5" spans="1:6" ht="12.6" customHeight="1" x14ac:dyDescent="0.25">
      <c r="A5" s="14"/>
      <c r="B5" s="82"/>
      <c r="C5" s="82"/>
      <c r="D5" s="90" t="s">
        <v>144</v>
      </c>
      <c r="E5" s="90"/>
      <c r="F5" s="26"/>
    </row>
    <row r="6" spans="1:6" ht="12" customHeight="1" x14ac:dyDescent="0.3">
      <c r="A6" s="15"/>
      <c r="B6" s="92"/>
      <c r="C6" s="92"/>
      <c r="D6" s="90" t="s">
        <v>163</v>
      </c>
      <c r="E6" s="90"/>
      <c r="F6" s="26"/>
    </row>
    <row r="7" spans="1:6" ht="12" customHeight="1" x14ac:dyDescent="0.3">
      <c r="A7" s="15"/>
      <c r="B7" s="24"/>
      <c r="C7" s="24"/>
      <c r="D7" s="90" t="s">
        <v>234</v>
      </c>
      <c r="E7" s="90"/>
      <c r="F7" s="26"/>
    </row>
    <row r="8" spans="1:6" ht="12" customHeight="1" x14ac:dyDescent="0.3">
      <c r="A8" s="15"/>
      <c r="B8" s="26"/>
      <c r="C8" s="26"/>
      <c r="D8" s="90" t="s">
        <v>199</v>
      </c>
      <c r="E8" s="90"/>
      <c r="F8" s="26"/>
    </row>
    <row r="9" spans="1:6" ht="12" customHeight="1" x14ac:dyDescent="0.3">
      <c r="A9" s="15"/>
      <c r="B9" s="26"/>
      <c r="C9" s="26"/>
      <c r="D9" s="91" t="s">
        <v>65</v>
      </c>
      <c r="E9" s="91"/>
      <c r="F9" s="26"/>
    </row>
    <row r="10" spans="1:6" ht="12" customHeight="1" x14ac:dyDescent="0.3">
      <c r="A10" s="15"/>
      <c r="B10" s="26"/>
      <c r="C10" s="26"/>
      <c r="D10" s="90" t="s">
        <v>144</v>
      </c>
      <c r="E10" s="90"/>
      <c r="F10" s="26"/>
    </row>
    <row r="11" spans="1:6" ht="12" customHeight="1" x14ac:dyDescent="0.3">
      <c r="A11" s="15"/>
      <c r="B11" s="26"/>
      <c r="C11" s="26"/>
      <c r="D11" s="90" t="s">
        <v>163</v>
      </c>
      <c r="E11" s="90"/>
      <c r="F11" s="26"/>
    </row>
    <row r="12" spans="1:6" ht="15" customHeight="1" x14ac:dyDescent="0.3">
      <c r="A12" s="15"/>
      <c r="B12" s="26"/>
      <c r="C12" s="26"/>
      <c r="D12" s="90" t="s">
        <v>214</v>
      </c>
      <c r="E12" s="90"/>
      <c r="F12" s="26"/>
    </row>
    <row r="13" spans="1:6" ht="15.6" x14ac:dyDescent="0.25">
      <c r="A13" s="98"/>
      <c r="B13" s="99"/>
      <c r="C13" s="99"/>
      <c r="D13" s="25"/>
      <c r="E13" s="25"/>
      <c r="F13" s="26"/>
    </row>
    <row r="14" spans="1:6" ht="25.95" customHeight="1" x14ac:dyDescent="0.25">
      <c r="A14" s="98" t="s">
        <v>202</v>
      </c>
      <c r="B14" s="98"/>
      <c r="C14" s="98"/>
      <c r="D14" s="98"/>
      <c r="E14" s="98"/>
      <c r="F14" s="26"/>
    </row>
    <row r="15" spans="1:6" x14ac:dyDescent="0.25">
      <c r="A15" s="23"/>
      <c r="B15" s="26"/>
      <c r="C15" s="23"/>
      <c r="D15" s="23"/>
      <c r="E15" s="23" t="s">
        <v>91</v>
      </c>
      <c r="F15" s="26"/>
    </row>
    <row r="16" spans="1:6" ht="21" customHeight="1" x14ac:dyDescent="0.25">
      <c r="A16" s="96" t="s">
        <v>0</v>
      </c>
      <c r="B16" s="94" t="s">
        <v>32</v>
      </c>
      <c r="C16" s="93" t="s">
        <v>145</v>
      </c>
      <c r="D16" s="93"/>
      <c r="E16" s="93"/>
      <c r="F16" s="26"/>
    </row>
    <row r="17" spans="1:6" ht="20.399999999999999" customHeight="1" x14ac:dyDescent="0.25">
      <c r="A17" s="97"/>
      <c r="B17" s="95"/>
      <c r="C17" s="27">
        <v>2024</v>
      </c>
      <c r="D17" s="27">
        <v>2025</v>
      </c>
      <c r="E17" s="27">
        <v>2026</v>
      </c>
      <c r="F17" s="26"/>
    </row>
    <row r="18" spans="1:6" x14ac:dyDescent="0.25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6"/>
    </row>
    <row r="19" spans="1:6" s="2" customFormat="1" ht="18.75" customHeight="1" x14ac:dyDescent="0.25">
      <c r="A19" s="16" t="s">
        <v>2</v>
      </c>
      <c r="B19" s="34" t="s">
        <v>29</v>
      </c>
      <c r="C19" s="29">
        <f>C20+C31+C39+C45+C50+C60+C69+C67+C26+C74</f>
        <v>136514590</v>
      </c>
      <c r="D19" s="29">
        <f>D20+D31+D39+D45+D50+D60+D69+D67+D26+D74</f>
        <v>129794480</v>
      </c>
      <c r="E19" s="29">
        <f>E20+E31+E39+E45+E50+E60+E69+E67+E26+E74</f>
        <v>147074980</v>
      </c>
      <c r="F19" s="30"/>
    </row>
    <row r="20" spans="1:6" s="3" customFormat="1" ht="19.5" customHeight="1" x14ac:dyDescent="0.3">
      <c r="A20" s="17" t="s">
        <v>3</v>
      </c>
      <c r="B20" s="34" t="s">
        <v>4</v>
      </c>
      <c r="C20" s="29">
        <f>C21</f>
        <v>71315000</v>
      </c>
      <c r="D20" s="29">
        <f>D21</f>
        <v>68802000</v>
      </c>
      <c r="E20" s="29">
        <f>E21</f>
        <v>74779000</v>
      </c>
      <c r="F20" s="31"/>
    </row>
    <row r="21" spans="1:6" s="2" customFormat="1" ht="16.95" customHeight="1" x14ac:dyDescent="0.25">
      <c r="A21" s="18" t="s">
        <v>5</v>
      </c>
      <c r="B21" s="35" t="s">
        <v>6</v>
      </c>
      <c r="C21" s="19">
        <f>C22+C23+C24+C25</f>
        <v>71315000</v>
      </c>
      <c r="D21" s="19">
        <f t="shared" ref="D21:E21" si="0">D22+D23+D24+D25</f>
        <v>68802000</v>
      </c>
      <c r="E21" s="19">
        <f t="shared" si="0"/>
        <v>74779000</v>
      </c>
      <c r="F21" s="30"/>
    </row>
    <row r="22" spans="1:6" s="2" customFormat="1" ht="95.4" customHeight="1" x14ac:dyDescent="0.25">
      <c r="A22" s="18" t="s">
        <v>33</v>
      </c>
      <c r="B22" s="35" t="s">
        <v>194</v>
      </c>
      <c r="C22" s="19">
        <v>69926000</v>
      </c>
      <c r="D22" s="19">
        <v>67986500</v>
      </c>
      <c r="E22" s="19">
        <v>73892600</v>
      </c>
      <c r="F22" s="30"/>
    </row>
    <row r="23" spans="1:6" s="2" customFormat="1" ht="97.8" customHeight="1" x14ac:dyDescent="0.25">
      <c r="A23" s="18" t="s">
        <v>82</v>
      </c>
      <c r="B23" s="35" t="s">
        <v>83</v>
      </c>
      <c r="C23" s="19">
        <v>196000</v>
      </c>
      <c r="D23" s="19">
        <v>186100</v>
      </c>
      <c r="E23" s="19">
        <v>202300</v>
      </c>
      <c r="F23" s="30"/>
    </row>
    <row r="24" spans="1:6" s="2" customFormat="1" ht="40.950000000000003" customHeight="1" x14ac:dyDescent="0.25">
      <c r="A24" s="18" t="s">
        <v>84</v>
      </c>
      <c r="B24" s="35" t="s">
        <v>85</v>
      </c>
      <c r="C24" s="19">
        <v>789000</v>
      </c>
      <c r="D24" s="19">
        <v>366000</v>
      </c>
      <c r="E24" s="19">
        <v>397800</v>
      </c>
      <c r="F24" s="30"/>
    </row>
    <row r="25" spans="1:6" s="2" customFormat="1" ht="119.4" customHeight="1" x14ac:dyDescent="0.25">
      <c r="A25" s="50" t="s">
        <v>171</v>
      </c>
      <c r="B25" s="51" t="s">
        <v>195</v>
      </c>
      <c r="C25" s="52">
        <v>404000</v>
      </c>
      <c r="D25" s="53">
        <v>263400</v>
      </c>
      <c r="E25" s="53">
        <v>286300</v>
      </c>
      <c r="F25" s="30"/>
    </row>
    <row r="26" spans="1:6" s="2" customFormat="1" ht="43.2" customHeight="1" x14ac:dyDescent="0.25">
      <c r="A26" s="17" t="s">
        <v>97</v>
      </c>
      <c r="B26" s="34" t="s">
        <v>61</v>
      </c>
      <c r="C26" s="29">
        <f>C27</f>
        <v>34029000</v>
      </c>
      <c r="D26" s="29">
        <f t="shared" ref="D26:E26" si="1">D27</f>
        <v>31903000</v>
      </c>
      <c r="E26" s="29">
        <f t="shared" si="1"/>
        <v>43025000</v>
      </c>
      <c r="F26" s="30"/>
    </row>
    <row r="27" spans="1:6" s="2" customFormat="1" ht="36" customHeight="1" x14ac:dyDescent="0.25">
      <c r="A27" s="28" t="s">
        <v>62</v>
      </c>
      <c r="B27" s="35" t="s">
        <v>63</v>
      </c>
      <c r="C27" s="54">
        <f>SUM(C28:C30)</f>
        <v>34029000</v>
      </c>
      <c r="D27" s="54">
        <f t="shared" ref="D27:E27" si="2">SUM(D28:D30)</f>
        <v>31903000</v>
      </c>
      <c r="E27" s="54">
        <f t="shared" si="2"/>
        <v>43025000</v>
      </c>
      <c r="F27" s="30"/>
    </row>
    <row r="28" spans="1:6" s="2" customFormat="1" ht="53.4" customHeight="1" x14ac:dyDescent="0.25">
      <c r="A28" s="28" t="s">
        <v>72</v>
      </c>
      <c r="B28" s="35" t="s">
        <v>73</v>
      </c>
      <c r="C28" s="54">
        <v>17616000</v>
      </c>
      <c r="D28" s="19">
        <v>14824000</v>
      </c>
      <c r="E28" s="19">
        <v>19672000</v>
      </c>
      <c r="F28" s="30"/>
    </row>
    <row r="29" spans="1:6" s="2" customFormat="1" ht="67.2" customHeight="1" x14ac:dyDescent="0.25">
      <c r="A29" s="28" t="s">
        <v>79</v>
      </c>
      <c r="B29" s="35" t="s">
        <v>80</v>
      </c>
      <c r="C29" s="54">
        <v>86000</v>
      </c>
      <c r="D29" s="19">
        <v>107000</v>
      </c>
      <c r="E29" s="55">
        <v>148000</v>
      </c>
      <c r="F29" s="30"/>
    </row>
    <row r="30" spans="1:6" s="2" customFormat="1" ht="68.400000000000006" customHeight="1" x14ac:dyDescent="0.25">
      <c r="A30" s="28" t="s">
        <v>74</v>
      </c>
      <c r="B30" s="35" t="s">
        <v>75</v>
      </c>
      <c r="C30" s="54">
        <v>16327000</v>
      </c>
      <c r="D30" s="19">
        <v>16972000</v>
      </c>
      <c r="E30" s="19">
        <v>23205000</v>
      </c>
      <c r="F30" s="30"/>
    </row>
    <row r="31" spans="1:6" s="3" customFormat="1" ht="19.2" customHeight="1" x14ac:dyDescent="0.3">
      <c r="A31" s="56" t="s">
        <v>7</v>
      </c>
      <c r="B31" s="57" t="s">
        <v>8</v>
      </c>
      <c r="C31" s="32">
        <f>C32+C35+C37</f>
        <v>2617000</v>
      </c>
      <c r="D31" s="32">
        <f t="shared" ref="D31:E31" si="3">D32+D35+D37</f>
        <v>3263000</v>
      </c>
      <c r="E31" s="32">
        <f t="shared" si="3"/>
        <v>3441000</v>
      </c>
      <c r="F31" s="31"/>
    </row>
    <row r="32" spans="1:6" s="3" customFormat="1" ht="26.4" customHeight="1" x14ac:dyDescent="0.3">
      <c r="A32" s="58" t="s">
        <v>138</v>
      </c>
      <c r="B32" s="59" t="s">
        <v>139</v>
      </c>
      <c r="C32" s="19">
        <f>C33+C34</f>
        <v>425000</v>
      </c>
      <c r="D32" s="19">
        <f t="shared" ref="D32:E32" si="4">D33+D34</f>
        <v>481000</v>
      </c>
      <c r="E32" s="19">
        <f t="shared" si="4"/>
        <v>527000</v>
      </c>
      <c r="F32" s="31"/>
    </row>
    <row r="33" spans="1:6" s="3" customFormat="1" ht="28.2" customHeight="1" x14ac:dyDescent="0.3">
      <c r="A33" s="58" t="s">
        <v>141</v>
      </c>
      <c r="B33" s="59" t="s">
        <v>140</v>
      </c>
      <c r="C33" s="19">
        <v>345000</v>
      </c>
      <c r="D33" s="19">
        <v>266900</v>
      </c>
      <c r="E33" s="19">
        <v>292400</v>
      </c>
      <c r="F33" s="31"/>
    </row>
    <row r="34" spans="1:6" s="3" customFormat="1" ht="40.200000000000003" customHeight="1" x14ac:dyDescent="0.3">
      <c r="A34" s="58" t="s">
        <v>142</v>
      </c>
      <c r="B34" s="59" t="s">
        <v>143</v>
      </c>
      <c r="C34" s="19">
        <v>80000</v>
      </c>
      <c r="D34" s="19">
        <v>214100</v>
      </c>
      <c r="E34" s="19">
        <v>234600</v>
      </c>
      <c r="F34" s="31"/>
    </row>
    <row r="35" spans="1:6" s="2" customFormat="1" ht="15.6" customHeight="1" x14ac:dyDescent="0.25">
      <c r="A35" s="28" t="s">
        <v>86</v>
      </c>
      <c r="B35" s="35" t="s">
        <v>87</v>
      </c>
      <c r="C35" s="19">
        <f>C36</f>
        <v>460000</v>
      </c>
      <c r="D35" s="19">
        <f t="shared" ref="D35:E35" si="5">D36</f>
        <v>945000</v>
      </c>
      <c r="E35" s="19">
        <f t="shared" si="5"/>
        <v>945000</v>
      </c>
      <c r="F35" s="30"/>
    </row>
    <row r="36" spans="1:6" s="2" customFormat="1" ht="15.6" customHeight="1" x14ac:dyDescent="0.25">
      <c r="A36" s="28" t="s">
        <v>88</v>
      </c>
      <c r="B36" s="35" t="s">
        <v>87</v>
      </c>
      <c r="C36" s="19">
        <v>460000</v>
      </c>
      <c r="D36" s="19">
        <v>945000</v>
      </c>
      <c r="E36" s="19">
        <v>945000</v>
      </c>
      <c r="F36" s="30"/>
    </row>
    <row r="37" spans="1:6" s="2" customFormat="1" ht="28.2" customHeight="1" x14ac:dyDescent="0.25">
      <c r="A37" s="28" t="s">
        <v>89</v>
      </c>
      <c r="B37" s="35" t="s">
        <v>90</v>
      </c>
      <c r="C37" s="19">
        <f>C38</f>
        <v>1732000</v>
      </c>
      <c r="D37" s="19">
        <f t="shared" ref="D37:E37" si="6">D38</f>
        <v>1837000</v>
      </c>
      <c r="E37" s="19">
        <f t="shared" si="6"/>
        <v>1969000</v>
      </c>
      <c r="F37" s="30"/>
    </row>
    <row r="38" spans="1:6" s="2" customFormat="1" ht="39.6" customHeight="1" x14ac:dyDescent="0.25">
      <c r="A38" s="86" t="s">
        <v>136</v>
      </c>
      <c r="B38" s="51" t="s">
        <v>137</v>
      </c>
      <c r="C38" s="19">
        <v>1732000</v>
      </c>
      <c r="D38" s="19">
        <v>1837000</v>
      </c>
      <c r="E38" s="19">
        <v>1969000</v>
      </c>
      <c r="F38" s="30"/>
    </row>
    <row r="39" spans="1:6" s="3" customFormat="1" ht="18.75" customHeight="1" x14ac:dyDescent="0.3">
      <c r="A39" s="17" t="s">
        <v>9</v>
      </c>
      <c r="B39" s="34" t="s">
        <v>10</v>
      </c>
      <c r="C39" s="29">
        <f>C40+C42</f>
        <v>6256000</v>
      </c>
      <c r="D39" s="29">
        <f t="shared" ref="D39:E39" si="7">D40+D42</f>
        <v>7232000</v>
      </c>
      <c r="E39" s="29">
        <f t="shared" si="7"/>
        <v>7235000</v>
      </c>
      <c r="F39" s="31"/>
    </row>
    <row r="40" spans="1:6" s="3" customFormat="1" ht="18.75" customHeight="1" x14ac:dyDescent="0.3">
      <c r="A40" s="60" t="s">
        <v>115</v>
      </c>
      <c r="B40" s="61" t="s">
        <v>116</v>
      </c>
      <c r="C40" s="19">
        <f>C41</f>
        <v>3400000</v>
      </c>
      <c r="D40" s="19">
        <f t="shared" ref="D40:E40" si="8">D41</f>
        <v>3500000</v>
      </c>
      <c r="E40" s="19">
        <f t="shared" si="8"/>
        <v>3500000</v>
      </c>
      <c r="F40" s="31"/>
    </row>
    <row r="41" spans="1:6" s="3" customFormat="1" ht="38.4" customHeight="1" x14ac:dyDescent="0.3">
      <c r="A41" s="28" t="s">
        <v>113</v>
      </c>
      <c r="B41" s="35" t="s">
        <v>114</v>
      </c>
      <c r="C41" s="19">
        <v>3400000</v>
      </c>
      <c r="D41" s="19">
        <v>3500000</v>
      </c>
      <c r="E41" s="19">
        <v>3500000</v>
      </c>
      <c r="F41" s="31"/>
    </row>
    <row r="42" spans="1:6" s="2" customFormat="1" ht="16.5" customHeight="1" x14ac:dyDescent="0.25">
      <c r="A42" s="62" t="s">
        <v>19</v>
      </c>
      <c r="B42" s="63" t="s">
        <v>20</v>
      </c>
      <c r="C42" s="19">
        <f>C43+C44</f>
        <v>2856000</v>
      </c>
      <c r="D42" s="19">
        <f t="shared" ref="D42:E42" si="9">D43+D44</f>
        <v>3732000</v>
      </c>
      <c r="E42" s="19">
        <f t="shared" si="9"/>
        <v>3735000</v>
      </c>
      <c r="F42" s="30"/>
    </row>
    <row r="43" spans="1:6" s="2" customFormat="1" ht="27.6" customHeight="1" x14ac:dyDescent="0.25">
      <c r="A43" s="28" t="s">
        <v>109</v>
      </c>
      <c r="B43" s="35" t="s">
        <v>110</v>
      </c>
      <c r="C43" s="19">
        <v>2103000</v>
      </c>
      <c r="D43" s="19">
        <v>3050000</v>
      </c>
      <c r="E43" s="19">
        <v>3050000</v>
      </c>
      <c r="F43" s="30"/>
    </row>
    <row r="44" spans="1:6" s="2" customFormat="1" ht="27.6" customHeight="1" x14ac:dyDescent="0.25">
      <c r="A44" s="28" t="s">
        <v>111</v>
      </c>
      <c r="B44" s="35" t="s">
        <v>112</v>
      </c>
      <c r="C44" s="19">
        <v>753000</v>
      </c>
      <c r="D44" s="19">
        <v>682000</v>
      </c>
      <c r="E44" s="19">
        <v>685000</v>
      </c>
      <c r="F44" s="30"/>
    </row>
    <row r="45" spans="1:6" s="3" customFormat="1" ht="18" customHeight="1" x14ac:dyDescent="0.3">
      <c r="A45" s="17" t="s">
        <v>11</v>
      </c>
      <c r="B45" s="34" t="s">
        <v>77</v>
      </c>
      <c r="C45" s="29">
        <f>C46+C48</f>
        <v>1873000</v>
      </c>
      <c r="D45" s="29">
        <f t="shared" ref="D45:E45" si="10">D46+D48</f>
        <v>824000</v>
      </c>
      <c r="E45" s="29">
        <f t="shared" si="10"/>
        <v>824000</v>
      </c>
      <c r="F45" s="31"/>
    </row>
    <row r="46" spans="1:6" s="2" customFormat="1" ht="26.4" customHeight="1" x14ac:dyDescent="0.25">
      <c r="A46" s="64" t="s">
        <v>21</v>
      </c>
      <c r="B46" s="33" t="s">
        <v>22</v>
      </c>
      <c r="C46" s="65">
        <f>C47</f>
        <v>1830000</v>
      </c>
      <c r="D46" s="65">
        <f t="shared" ref="D46:E46" si="11">D47</f>
        <v>780000</v>
      </c>
      <c r="E46" s="65">
        <f t="shared" si="11"/>
        <v>780000</v>
      </c>
      <c r="F46" s="30"/>
    </row>
    <row r="47" spans="1:6" s="2" customFormat="1" ht="40.950000000000003" customHeight="1" x14ac:dyDescent="0.25">
      <c r="A47" s="64" t="s">
        <v>23</v>
      </c>
      <c r="B47" s="33" t="s">
        <v>64</v>
      </c>
      <c r="C47" s="65">
        <v>1830000</v>
      </c>
      <c r="D47" s="65">
        <v>780000</v>
      </c>
      <c r="E47" s="65">
        <v>780000</v>
      </c>
      <c r="F47" s="30"/>
    </row>
    <row r="48" spans="1:6" s="2" customFormat="1" ht="42" customHeight="1" x14ac:dyDescent="0.25">
      <c r="A48" s="64" t="s">
        <v>117</v>
      </c>
      <c r="B48" s="33" t="s">
        <v>118</v>
      </c>
      <c r="C48" s="65">
        <f>C49</f>
        <v>43000</v>
      </c>
      <c r="D48" s="65">
        <f t="shared" ref="D48:E48" si="12">D49</f>
        <v>44000</v>
      </c>
      <c r="E48" s="65">
        <f t="shared" si="12"/>
        <v>44000</v>
      </c>
      <c r="F48" s="30"/>
    </row>
    <row r="49" spans="1:6" s="2" customFormat="1" ht="66" customHeight="1" x14ac:dyDescent="0.25">
      <c r="A49" s="64" t="s">
        <v>119</v>
      </c>
      <c r="B49" s="33" t="s">
        <v>120</v>
      </c>
      <c r="C49" s="65">
        <v>43000</v>
      </c>
      <c r="D49" s="65">
        <v>44000</v>
      </c>
      <c r="E49" s="65">
        <v>44000</v>
      </c>
      <c r="F49" s="30"/>
    </row>
    <row r="50" spans="1:6" s="3" customFormat="1" ht="42" customHeight="1" x14ac:dyDescent="0.3">
      <c r="A50" s="17" t="s">
        <v>12</v>
      </c>
      <c r="B50" s="34" t="s">
        <v>13</v>
      </c>
      <c r="C50" s="29">
        <f>C51+C58</f>
        <v>7962530</v>
      </c>
      <c r="D50" s="29">
        <f>D51+D58</f>
        <v>7857640</v>
      </c>
      <c r="E50" s="29">
        <f>E51+E58</f>
        <v>7857640</v>
      </c>
      <c r="F50" s="31"/>
    </row>
    <row r="51" spans="1:6" s="2" customFormat="1" ht="82.8" customHeight="1" x14ac:dyDescent="0.25">
      <c r="A51" s="64" t="s">
        <v>14</v>
      </c>
      <c r="B51" s="33" t="s">
        <v>30</v>
      </c>
      <c r="C51" s="19">
        <f>C52+C54+C56</f>
        <v>5802530</v>
      </c>
      <c r="D51" s="19">
        <f t="shared" ref="D51:E51" si="13">D52+D54+D56</f>
        <v>5697640</v>
      </c>
      <c r="E51" s="19">
        <f t="shared" si="13"/>
        <v>5697640</v>
      </c>
      <c r="F51" s="30"/>
    </row>
    <row r="52" spans="1:6" s="2" customFormat="1" ht="52.95" customHeight="1" x14ac:dyDescent="0.25">
      <c r="A52" s="64" t="s">
        <v>126</v>
      </c>
      <c r="B52" s="33" t="s">
        <v>127</v>
      </c>
      <c r="C52" s="19">
        <f>C53</f>
        <v>4800690</v>
      </c>
      <c r="D52" s="19">
        <f t="shared" ref="D52:E52" si="14">D53</f>
        <v>4800690</v>
      </c>
      <c r="E52" s="19">
        <f t="shared" si="14"/>
        <v>4800690</v>
      </c>
      <c r="F52" s="30"/>
    </row>
    <row r="53" spans="1:6" s="2" customFormat="1" ht="66" customHeight="1" x14ac:dyDescent="0.25">
      <c r="A53" s="62" t="s">
        <v>121</v>
      </c>
      <c r="B53" s="35" t="s">
        <v>232</v>
      </c>
      <c r="C53" s="19">
        <v>4800690</v>
      </c>
      <c r="D53" s="19">
        <v>4800690</v>
      </c>
      <c r="E53" s="19">
        <v>4800690</v>
      </c>
      <c r="F53" s="30"/>
    </row>
    <row r="54" spans="1:6" s="2" customFormat="1" ht="78.599999999999994" customHeight="1" x14ac:dyDescent="0.25">
      <c r="A54" s="64" t="s">
        <v>76</v>
      </c>
      <c r="B54" s="33" t="s">
        <v>196</v>
      </c>
      <c r="C54" s="19">
        <f>C55</f>
        <v>440500</v>
      </c>
      <c r="D54" s="19">
        <f t="shared" ref="D54:E54" si="15">D55</f>
        <v>335610</v>
      </c>
      <c r="E54" s="19">
        <f t="shared" si="15"/>
        <v>335610</v>
      </c>
      <c r="F54" s="30"/>
    </row>
    <row r="55" spans="1:6" s="2" customFormat="1" ht="55.95" customHeight="1" x14ac:dyDescent="0.25">
      <c r="A55" s="62" t="s">
        <v>122</v>
      </c>
      <c r="B55" s="35" t="s">
        <v>123</v>
      </c>
      <c r="C55" s="19">
        <v>440500</v>
      </c>
      <c r="D55" s="19">
        <v>335610</v>
      </c>
      <c r="E55" s="19">
        <v>335610</v>
      </c>
      <c r="F55" s="30"/>
    </row>
    <row r="56" spans="1:6" s="2" customFormat="1" ht="39.6" x14ac:dyDescent="0.25">
      <c r="A56" s="28" t="s">
        <v>93</v>
      </c>
      <c r="B56" s="35" t="s">
        <v>94</v>
      </c>
      <c r="C56" s="19">
        <f>C57</f>
        <v>561340</v>
      </c>
      <c r="D56" s="19">
        <f t="shared" ref="D56:E56" si="16">D57</f>
        <v>561340</v>
      </c>
      <c r="E56" s="19">
        <f t="shared" si="16"/>
        <v>561340</v>
      </c>
      <c r="F56" s="30"/>
    </row>
    <row r="57" spans="1:6" s="2" customFormat="1" ht="32.4" customHeight="1" x14ac:dyDescent="0.25">
      <c r="A57" s="62" t="s">
        <v>124</v>
      </c>
      <c r="B57" s="35" t="s">
        <v>125</v>
      </c>
      <c r="C57" s="19">
        <v>561340</v>
      </c>
      <c r="D57" s="19">
        <v>561340</v>
      </c>
      <c r="E57" s="19">
        <v>561340</v>
      </c>
      <c r="F57" s="30"/>
    </row>
    <row r="58" spans="1:6" s="2" customFormat="1" ht="69.599999999999994" customHeight="1" x14ac:dyDescent="0.25">
      <c r="A58" s="64" t="s">
        <v>24</v>
      </c>
      <c r="B58" s="33" t="s">
        <v>31</v>
      </c>
      <c r="C58" s="19">
        <f>C59</f>
        <v>2160000</v>
      </c>
      <c r="D58" s="19">
        <f t="shared" ref="D58:E58" si="17">D59</f>
        <v>2160000</v>
      </c>
      <c r="E58" s="19">
        <f t="shared" si="17"/>
        <v>2160000</v>
      </c>
      <c r="F58" s="30"/>
    </row>
    <row r="59" spans="1:6" s="2" customFormat="1" ht="73.95" customHeight="1" x14ac:dyDescent="0.25">
      <c r="A59" s="64" t="s">
        <v>177</v>
      </c>
      <c r="B59" s="33" t="s">
        <v>178</v>
      </c>
      <c r="C59" s="19">
        <v>2160000</v>
      </c>
      <c r="D59" s="19">
        <v>2160000</v>
      </c>
      <c r="E59" s="19">
        <v>2160000</v>
      </c>
      <c r="F59" s="30"/>
    </row>
    <row r="60" spans="1:6" s="3" customFormat="1" ht="28.5" customHeight="1" x14ac:dyDescent="0.3">
      <c r="A60" s="17" t="s">
        <v>15</v>
      </c>
      <c r="B60" s="34" t="s">
        <v>16</v>
      </c>
      <c r="C60" s="29">
        <f>C61</f>
        <v>2683100</v>
      </c>
      <c r="D60" s="29">
        <f t="shared" ref="D60:E60" si="18">D61</f>
        <v>115000</v>
      </c>
      <c r="E60" s="29">
        <f t="shared" si="18"/>
        <v>115000</v>
      </c>
      <c r="F60" s="31"/>
    </row>
    <row r="61" spans="1:6" s="2" customFormat="1" ht="22.95" customHeight="1" x14ac:dyDescent="0.25">
      <c r="A61" s="18" t="s">
        <v>17</v>
      </c>
      <c r="B61" s="35" t="s">
        <v>18</v>
      </c>
      <c r="C61" s="66">
        <f>C62+C63+C64</f>
        <v>2683100</v>
      </c>
      <c r="D61" s="66">
        <f t="shared" ref="D61:E61" si="19">D62+D63+D64</f>
        <v>115000</v>
      </c>
      <c r="E61" s="66">
        <f t="shared" si="19"/>
        <v>115000</v>
      </c>
      <c r="F61" s="30"/>
    </row>
    <row r="62" spans="1:6" s="2" customFormat="1" ht="28.5" customHeight="1" x14ac:dyDescent="0.25">
      <c r="A62" s="28" t="s">
        <v>34</v>
      </c>
      <c r="B62" s="35" t="s">
        <v>35</v>
      </c>
      <c r="C62" s="19">
        <v>2603100</v>
      </c>
      <c r="D62" s="19">
        <v>35000</v>
      </c>
      <c r="E62" s="19">
        <v>35000</v>
      </c>
      <c r="F62" s="30"/>
    </row>
    <row r="63" spans="1:6" s="2" customFormat="1" ht="15" customHeight="1" x14ac:dyDescent="0.25">
      <c r="A63" s="28" t="s">
        <v>36</v>
      </c>
      <c r="B63" s="35" t="s">
        <v>37</v>
      </c>
      <c r="C63" s="19">
        <v>20000</v>
      </c>
      <c r="D63" s="19">
        <v>20000</v>
      </c>
      <c r="E63" s="19">
        <v>20000</v>
      </c>
      <c r="F63" s="30"/>
    </row>
    <row r="64" spans="1:6" s="2" customFormat="1" ht="15" customHeight="1" x14ac:dyDescent="0.25">
      <c r="A64" s="28" t="s">
        <v>38</v>
      </c>
      <c r="B64" s="35" t="s">
        <v>39</v>
      </c>
      <c r="C64" s="19">
        <f>C65+C66</f>
        <v>60000</v>
      </c>
      <c r="D64" s="19">
        <f t="shared" ref="D64:E64" si="20">D65+D66</f>
        <v>60000</v>
      </c>
      <c r="E64" s="19">
        <f t="shared" si="20"/>
        <v>60000</v>
      </c>
      <c r="F64" s="30"/>
    </row>
    <row r="65" spans="1:6" s="2" customFormat="1" ht="17.399999999999999" customHeight="1" x14ac:dyDescent="0.25">
      <c r="A65" s="28" t="s">
        <v>172</v>
      </c>
      <c r="B65" s="35" t="s">
        <v>92</v>
      </c>
      <c r="C65" s="19">
        <v>60000</v>
      </c>
      <c r="D65" s="19">
        <v>60000</v>
      </c>
      <c r="E65" s="19">
        <v>60000</v>
      </c>
      <c r="F65" s="30"/>
    </row>
    <row r="66" spans="1:6" s="2" customFormat="1" ht="18" hidden="1" customHeight="1" x14ac:dyDescent="0.25">
      <c r="A66" s="28" t="s">
        <v>128</v>
      </c>
      <c r="B66" s="35" t="s">
        <v>135</v>
      </c>
      <c r="C66" s="19"/>
      <c r="D66" s="19"/>
      <c r="E66" s="19"/>
      <c r="F66" s="30"/>
    </row>
    <row r="67" spans="1:6" s="2" customFormat="1" ht="34.950000000000003" customHeight="1" x14ac:dyDescent="0.25">
      <c r="A67" s="16" t="s">
        <v>28</v>
      </c>
      <c r="B67" s="42" t="s">
        <v>98</v>
      </c>
      <c r="C67" s="32">
        <f>C68</f>
        <v>8107560</v>
      </c>
      <c r="D67" s="32">
        <f>D68</f>
        <v>9535040</v>
      </c>
      <c r="E67" s="32">
        <f>E68</f>
        <v>9535540</v>
      </c>
      <c r="F67" s="30"/>
    </row>
    <row r="68" spans="1:6" s="2" customFormat="1" ht="32.4" customHeight="1" x14ac:dyDescent="0.25">
      <c r="A68" s="62" t="s">
        <v>129</v>
      </c>
      <c r="B68" s="67" t="s">
        <v>130</v>
      </c>
      <c r="C68" s="19">
        <v>8107560</v>
      </c>
      <c r="D68" s="19">
        <v>9535040</v>
      </c>
      <c r="E68" s="19">
        <v>9535540</v>
      </c>
      <c r="F68" s="30"/>
    </row>
    <row r="69" spans="1:6" s="2" customFormat="1" ht="34.950000000000003" customHeight="1" x14ac:dyDescent="0.25">
      <c r="A69" s="16" t="s">
        <v>25</v>
      </c>
      <c r="B69" s="42" t="s">
        <v>26</v>
      </c>
      <c r="C69" s="29">
        <f>C70+C72</f>
        <v>862400</v>
      </c>
      <c r="D69" s="29">
        <f t="shared" ref="D69:E69" si="21">D72</f>
        <v>120000</v>
      </c>
      <c r="E69" s="29">
        <f t="shared" si="21"/>
        <v>120000</v>
      </c>
      <c r="F69" s="30"/>
    </row>
    <row r="70" spans="1:6" s="2" customFormat="1" ht="82.2" customHeight="1" x14ac:dyDescent="0.25">
      <c r="A70" s="18" t="s">
        <v>219</v>
      </c>
      <c r="B70" s="35" t="s">
        <v>220</v>
      </c>
      <c r="C70" s="19">
        <f>C71</f>
        <v>60200</v>
      </c>
      <c r="D70" s="29"/>
      <c r="E70" s="29"/>
      <c r="F70" s="30"/>
    </row>
    <row r="71" spans="1:6" s="2" customFormat="1" ht="82.2" customHeight="1" x14ac:dyDescent="0.25">
      <c r="A71" s="18" t="s">
        <v>221</v>
      </c>
      <c r="B71" s="35" t="s">
        <v>222</v>
      </c>
      <c r="C71" s="19">
        <v>60200</v>
      </c>
      <c r="D71" s="29"/>
      <c r="E71" s="29"/>
      <c r="F71" s="30"/>
    </row>
    <row r="72" spans="1:6" s="2" customFormat="1" ht="28.95" customHeight="1" x14ac:dyDescent="0.25">
      <c r="A72" s="18" t="s">
        <v>27</v>
      </c>
      <c r="B72" s="35" t="s">
        <v>78</v>
      </c>
      <c r="C72" s="19">
        <f t="shared" ref="C72:E72" si="22">C73</f>
        <v>802200</v>
      </c>
      <c r="D72" s="19">
        <f t="shared" si="22"/>
        <v>120000</v>
      </c>
      <c r="E72" s="19">
        <f t="shared" si="22"/>
        <v>120000</v>
      </c>
      <c r="F72" s="30"/>
    </row>
    <row r="73" spans="1:6" s="2" customFormat="1" ht="43.2" customHeight="1" x14ac:dyDescent="0.25">
      <c r="A73" s="62" t="s">
        <v>131</v>
      </c>
      <c r="B73" s="35" t="s">
        <v>132</v>
      </c>
      <c r="C73" s="19">
        <v>802200</v>
      </c>
      <c r="D73" s="19">
        <v>120000</v>
      </c>
      <c r="E73" s="19">
        <v>120000</v>
      </c>
      <c r="F73" s="30"/>
    </row>
    <row r="74" spans="1:6" s="2" customFormat="1" ht="18.600000000000001" customHeight="1" x14ac:dyDescent="0.25">
      <c r="A74" s="68" t="s">
        <v>95</v>
      </c>
      <c r="B74" s="34" t="s">
        <v>96</v>
      </c>
      <c r="C74" s="29">
        <f>C75+C82+C84+C86</f>
        <v>809000</v>
      </c>
      <c r="D74" s="29">
        <f>D75+D82+D84</f>
        <v>142800</v>
      </c>
      <c r="E74" s="29">
        <f>E75+E82+E84</f>
        <v>142800</v>
      </c>
      <c r="F74" s="30"/>
    </row>
    <row r="75" spans="1:6" s="2" customFormat="1" ht="39" customHeight="1" x14ac:dyDescent="0.25">
      <c r="A75" s="28" t="s">
        <v>99</v>
      </c>
      <c r="B75" s="35" t="s">
        <v>100</v>
      </c>
      <c r="C75" s="19">
        <f>SUM(C76:C81)</f>
        <v>483500</v>
      </c>
      <c r="D75" s="19">
        <f>SUM(D76:D81)</f>
        <v>107800</v>
      </c>
      <c r="E75" s="19">
        <f>SUM(E76:E81)</f>
        <v>107800</v>
      </c>
      <c r="F75" s="30"/>
    </row>
    <row r="76" spans="1:6" s="2" customFormat="1" ht="82.2" customHeight="1" x14ac:dyDescent="0.25">
      <c r="A76" s="28" t="s">
        <v>101</v>
      </c>
      <c r="B76" s="35" t="s">
        <v>102</v>
      </c>
      <c r="C76" s="19">
        <v>250</v>
      </c>
      <c r="D76" s="19">
        <v>2800</v>
      </c>
      <c r="E76" s="19">
        <v>2800</v>
      </c>
      <c r="F76" s="30"/>
    </row>
    <row r="77" spans="1:6" s="2" customFormat="1" ht="96" customHeight="1" x14ac:dyDescent="0.25">
      <c r="A77" s="28" t="s">
        <v>103</v>
      </c>
      <c r="B77" s="35" t="s">
        <v>104</v>
      </c>
      <c r="C77" s="19">
        <v>34100</v>
      </c>
      <c r="D77" s="19">
        <v>44000</v>
      </c>
      <c r="E77" s="19">
        <v>44000</v>
      </c>
      <c r="F77" s="30"/>
    </row>
    <row r="78" spans="1:6" s="2" customFormat="1" ht="84" customHeight="1" x14ac:dyDescent="0.25">
      <c r="A78" s="27" t="s">
        <v>186</v>
      </c>
      <c r="B78" s="69" t="s">
        <v>187</v>
      </c>
      <c r="C78" s="19">
        <v>308000</v>
      </c>
      <c r="D78" s="19">
        <v>37000</v>
      </c>
      <c r="E78" s="19">
        <v>37000</v>
      </c>
      <c r="F78" s="30"/>
    </row>
    <row r="79" spans="1:6" s="2" customFormat="1" ht="109.8" customHeight="1" x14ac:dyDescent="0.25">
      <c r="A79" s="27" t="s">
        <v>185</v>
      </c>
      <c r="B79" s="70" t="s">
        <v>188</v>
      </c>
      <c r="C79" s="19">
        <v>750</v>
      </c>
      <c r="D79" s="19">
        <v>1000</v>
      </c>
      <c r="E79" s="19">
        <v>1000</v>
      </c>
      <c r="F79" s="30"/>
    </row>
    <row r="80" spans="1:6" s="2" customFormat="1" ht="79.8" customHeight="1" x14ac:dyDescent="0.25">
      <c r="A80" s="27" t="s">
        <v>189</v>
      </c>
      <c r="B80" s="69" t="s">
        <v>190</v>
      </c>
      <c r="C80" s="19">
        <v>30300</v>
      </c>
      <c r="D80" s="19">
        <v>500</v>
      </c>
      <c r="E80" s="19">
        <v>500</v>
      </c>
      <c r="F80" s="30"/>
    </row>
    <row r="81" spans="1:7" s="2" customFormat="1" ht="80.400000000000006" customHeight="1" x14ac:dyDescent="0.25">
      <c r="A81" s="28" t="s">
        <v>133</v>
      </c>
      <c r="B81" s="35" t="s">
        <v>134</v>
      </c>
      <c r="C81" s="19">
        <v>110100</v>
      </c>
      <c r="D81" s="19">
        <v>22500</v>
      </c>
      <c r="E81" s="19">
        <v>22500</v>
      </c>
      <c r="F81" s="30"/>
    </row>
    <row r="82" spans="1:7" s="2" customFormat="1" ht="44.4" customHeight="1" x14ac:dyDescent="0.25">
      <c r="A82" s="28" t="s">
        <v>175</v>
      </c>
      <c r="B82" s="35" t="s">
        <v>176</v>
      </c>
      <c r="C82" s="19">
        <f>C83</f>
        <v>7000</v>
      </c>
      <c r="D82" s="19">
        <f t="shared" ref="D82:E82" si="23">D83</f>
        <v>33000</v>
      </c>
      <c r="E82" s="19">
        <f t="shared" si="23"/>
        <v>33000</v>
      </c>
      <c r="F82" s="30"/>
    </row>
    <row r="83" spans="1:7" s="2" customFormat="1" ht="54" customHeight="1" x14ac:dyDescent="0.25">
      <c r="A83" s="28" t="s">
        <v>173</v>
      </c>
      <c r="B83" s="35" t="s">
        <v>174</v>
      </c>
      <c r="C83" s="19">
        <v>7000</v>
      </c>
      <c r="D83" s="19">
        <v>33000</v>
      </c>
      <c r="E83" s="19">
        <v>33000</v>
      </c>
      <c r="F83" s="30"/>
    </row>
    <row r="84" spans="1:7" s="2" customFormat="1" ht="63.6" customHeight="1" x14ac:dyDescent="0.25">
      <c r="A84" s="72" t="s">
        <v>192</v>
      </c>
      <c r="B84" s="71" t="s">
        <v>193</v>
      </c>
      <c r="C84" s="19">
        <f>C85</f>
        <v>149000</v>
      </c>
      <c r="D84" s="19">
        <f>D85</f>
        <v>2000</v>
      </c>
      <c r="E84" s="19">
        <f>E85</f>
        <v>2000</v>
      </c>
      <c r="F84" s="30"/>
    </row>
    <row r="85" spans="1:7" s="2" customFormat="1" ht="63.6" customHeight="1" x14ac:dyDescent="0.25">
      <c r="A85" s="87" t="s">
        <v>200</v>
      </c>
      <c r="B85" s="88" t="s">
        <v>201</v>
      </c>
      <c r="C85" s="54">
        <v>149000</v>
      </c>
      <c r="D85" s="19">
        <v>2000</v>
      </c>
      <c r="E85" s="19">
        <v>2000</v>
      </c>
      <c r="F85" s="30"/>
    </row>
    <row r="86" spans="1:7" s="2" customFormat="1" ht="63.6" customHeight="1" x14ac:dyDescent="0.25">
      <c r="A86" s="83" t="s">
        <v>223</v>
      </c>
      <c r="B86" s="84" t="s">
        <v>224</v>
      </c>
      <c r="C86" s="54">
        <f>C87</f>
        <v>169500</v>
      </c>
      <c r="D86" s="19"/>
      <c r="E86" s="19"/>
      <c r="F86" s="30"/>
    </row>
    <row r="87" spans="1:7" s="2" customFormat="1" ht="62.4" customHeight="1" x14ac:dyDescent="0.25">
      <c r="A87" s="83" t="s">
        <v>225</v>
      </c>
      <c r="B87" s="84" t="s">
        <v>226</v>
      </c>
      <c r="C87" s="54">
        <v>169500</v>
      </c>
      <c r="D87" s="19"/>
      <c r="E87" s="19"/>
      <c r="F87" s="30"/>
    </row>
    <row r="88" spans="1:7" s="4" customFormat="1" ht="22.2" customHeight="1" x14ac:dyDescent="0.25">
      <c r="A88" s="73" t="s">
        <v>66</v>
      </c>
      <c r="B88" s="57" t="s">
        <v>67</v>
      </c>
      <c r="C88" s="29">
        <f>C89+C114</f>
        <v>1012560205.7800002</v>
      </c>
      <c r="D88" s="29">
        <f>D89</f>
        <v>576725245.48000002</v>
      </c>
      <c r="E88" s="29">
        <f>E89</f>
        <v>590295414.95000005</v>
      </c>
      <c r="F88" s="36"/>
      <c r="G88" s="5"/>
    </row>
    <row r="89" spans="1:7" ht="26.25" customHeight="1" x14ac:dyDescent="0.25">
      <c r="A89" s="16" t="s">
        <v>68</v>
      </c>
      <c r="B89" s="42" t="s">
        <v>69</v>
      </c>
      <c r="C89" s="32">
        <f>C94+C100+C109+C90</f>
        <v>1006729409.8200002</v>
      </c>
      <c r="D89" s="32">
        <f>D94+D100+D109+D90</f>
        <v>576725245.48000002</v>
      </c>
      <c r="E89" s="32">
        <f>E94+E100+E109+E90</f>
        <v>590295414.95000005</v>
      </c>
      <c r="F89" s="41" t="s">
        <v>233</v>
      </c>
      <c r="G89" s="1"/>
    </row>
    <row r="90" spans="1:7" ht="26.25" customHeight="1" x14ac:dyDescent="0.25">
      <c r="A90" s="37" t="s">
        <v>165</v>
      </c>
      <c r="B90" s="42" t="s">
        <v>166</v>
      </c>
      <c r="C90" s="32">
        <f>C91+C92+C93</f>
        <v>310480780.17000002</v>
      </c>
      <c r="D90" s="32">
        <f>D91</f>
        <v>199023677</v>
      </c>
      <c r="E90" s="32">
        <f>E91</f>
        <v>199023677</v>
      </c>
      <c r="F90" s="41"/>
      <c r="G90" s="1"/>
    </row>
    <row r="91" spans="1:7" ht="25.95" customHeight="1" x14ac:dyDescent="0.25">
      <c r="A91" s="18" t="s">
        <v>184</v>
      </c>
      <c r="B91" s="35" t="s">
        <v>183</v>
      </c>
      <c r="C91" s="19">
        <v>266807446</v>
      </c>
      <c r="D91" s="19">
        <v>199023677</v>
      </c>
      <c r="E91" s="19">
        <v>199023677</v>
      </c>
      <c r="F91" s="41"/>
      <c r="G91" s="1"/>
    </row>
    <row r="92" spans="1:7" ht="21.6" customHeight="1" x14ac:dyDescent="0.25">
      <c r="A92" s="46" t="s">
        <v>170</v>
      </c>
      <c r="B92" s="35" t="s">
        <v>169</v>
      </c>
      <c r="C92" s="19">
        <v>0</v>
      </c>
      <c r="D92" s="19">
        <v>0</v>
      </c>
      <c r="E92" s="19">
        <v>0</v>
      </c>
      <c r="F92" s="41"/>
      <c r="G92" s="1"/>
    </row>
    <row r="93" spans="1:7" ht="32.4" customHeight="1" x14ac:dyDescent="0.25">
      <c r="A93" s="46" t="s">
        <v>208</v>
      </c>
      <c r="B93" s="35" t="s">
        <v>209</v>
      </c>
      <c r="C93" s="19">
        <v>43673334.170000002</v>
      </c>
      <c r="D93" s="19"/>
      <c r="E93" s="19"/>
      <c r="F93" s="41"/>
      <c r="G93" s="1"/>
    </row>
    <row r="94" spans="1:7" ht="27" customHeight="1" x14ac:dyDescent="0.25">
      <c r="A94" s="28" t="s">
        <v>105</v>
      </c>
      <c r="B94" s="34" t="s">
        <v>81</v>
      </c>
      <c r="C94" s="32">
        <f>C95+C96+C99+C97+C98</f>
        <v>370780767.43000001</v>
      </c>
      <c r="D94" s="32">
        <f t="shared" ref="D94:E94" si="24">D95+D96+D99+D97+D98</f>
        <v>31242453.899999999</v>
      </c>
      <c r="E94" s="32">
        <f t="shared" si="24"/>
        <v>31027688.729999997</v>
      </c>
      <c r="F94" s="41"/>
      <c r="G94" s="1"/>
    </row>
    <row r="95" spans="1:7" ht="41.4" customHeight="1" x14ac:dyDescent="0.25">
      <c r="A95" s="28" t="s">
        <v>182</v>
      </c>
      <c r="B95" s="35" t="s">
        <v>181</v>
      </c>
      <c r="C95" s="19">
        <v>127568221.48</v>
      </c>
      <c r="D95" s="19"/>
      <c r="E95" s="19"/>
      <c r="F95" s="41"/>
      <c r="G95" s="1"/>
    </row>
    <row r="96" spans="1:7" ht="31.95" customHeight="1" x14ac:dyDescent="0.25">
      <c r="A96" s="28" t="s">
        <v>146</v>
      </c>
      <c r="B96" s="35" t="s">
        <v>147</v>
      </c>
      <c r="C96" s="19">
        <v>4754823</v>
      </c>
      <c r="D96" s="19">
        <v>3378821.84</v>
      </c>
      <c r="E96" s="19">
        <v>3572008.24</v>
      </c>
      <c r="F96" s="41"/>
      <c r="G96" s="1"/>
    </row>
    <row r="97" spans="1:8" ht="31.95" customHeight="1" x14ac:dyDescent="0.25">
      <c r="A97" s="28" t="s">
        <v>191</v>
      </c>
      <c r="B97" s="35" t="s">
        <v>227</v>
      </c>
      <c r="C97" s="19">
        <v>9994591.8399999999</v>
      </c>
      <c r="D97" s="19"/>
      <c r="E97" s="19"/>
      <c r="F97" s="41"/>
      <c r="G97" s="1"/>
    </row>
    <row r="98" spans="1:8" ht="44.4" customHeight="1" x14ac:dyDescent="0.25">
      <c r="A98" s="28" t="s">
        <v>215</v>
      </c>
      <c r="B98" s="35" t="s">
        <v>216</v>
      </c>
      <c r="C98" s="19">
        <v>1072500</v>
      </c>
      <c r="D98" s="19"/>
      <c r="E98" s="19"/>
      <c r="F98" s="41"/>
      <c r="G98" s="1"/>
    </row>
    <row r="99" spans="1:8" ht="20.399999999999999" customHeight="1" x14ac:dyDescent="0.25">
      <c r="A99" s="28" t="s">
        <v>148</v>
      </c>
      <c r="B99" s="35" t="s">
        <v>149</v>
      </c>
      <c r="C99" s="19">
        <v>227390631.11000001</v>
      </c>
      <c r="D99" s="19">
        <v>27863632.059999999</v>
      </c>
      <c r="E99" s="19">
        <v>27455680.489999998</v>
      </c>
      <c r="F99" s="47" t="s">
        <v>228</v>
      </c>
      <c r="G99" s="49" t="s">
        <v>203</v>
      </c>
      <c r="H99" s="48" t="s">
        <v>204</v>
      </c>
    </row>
    <row r="100" spans="1:8" ht="29.4" customHeight="1" x14ac:dyDescent="0.25">
      <c r="A100" s="16" t="s">
        <v>106</v>
      </c>
      <c r="B100" s="42" t="s">
        <v>70</v>
      </c>
      <c r="C100" s="32">
        <f>C101+C102+C103+C104+C105+C106+C107+C108</f>
        <v>292432684.22000003</v>
      </c>
      <c r="D100" s="32">
        <f t="shared" ref="D100:E100" si="25">D101+D102+D103+D104+D105+D106+D107+D108</f>
        <v>324687172.10000002</v>
      </c>
      <c r="E100" s="32">
        <f t="shared" si="25"/>
        <v>337626392.57999998</v>
      </c>
      <c r="F100" s="41" t="s">
        <v>207</v>
      </c>
    </row>
    <row r="101" spans="1:8" ht="52.8" x14ac:dyDescent="0.25">
      <c r="A101" s="18" t="s">
        <v>150</v>
      </c>
      <c r="B101" s="35" t="s">
        <v>179</v>
      </c>
      <c r="C101" s="19">
        <v>1437051</v>
      </c>
      <c r="D101" s="19">
        <v>1582464</v>
      </c>
      <c r="E101" s="19">
        <v>1732302</v>
      </c>
      <c r="F101" s="41"/>
    </row>
    <row r="102" spans="1:8" ht="43.2" customHeight="1" x14ac:dyDescent="0.25">
      <c r="A102" s="18" t="s">
        <v>151</v>
      </c>
      <c r="B102" s="35" t="s">
        <v>152</v>
      </c>
      <c r="C102" s="19">
        <v>8012</v>
      </c>
      <c r="D102" s="19">
        <v>8311</v>
      </c>
      <c r="E102" s="19">
        <v>102703</v>
      </c>
      <c r="F102" s="41"/>
    </row>
    <row r="103" spans="1:8" ht="42.6" customHeight="1" x14ac:dyDescent="0.25">
      <c r="A103" s="20" t="s">
        <v>153</v>
      </c>
      <c r="B103" s="35" t="s">
        <v>154</v>
      </c>
      <c r="C103" s="19">
        <v>7412850</v>
      </c>
      <c r="D103" s="19">
        <v>10187250</v>
      </c>
      <c r="E103" s="19">
        <v>9840450</v>
      </c>
      <c r="F103" s="41"/>
    </row>
    <row r="104" spans="1:8" ht="29.4" customHeight="1" x14ac:dyDescent="0.25">
      <c r="A104" s="20" t="s">
        <v>155</v>
      </c>
      <c r="B104" s="33" t="s">
        <v>156</v>
      </c>
      <c r="C104" s="65">
        <v>1232957</v>
      </c>
      <c r="D104" s="65">
        <v>1306622</v>
      </c>
      <c r="E104" s="65">
        <v>1348243</v>
      </c>
      <c r="F104" s="41"/>
    </row>
    <row r="105" spans="1:8" ht="36.6" customHeight="1" x14ac:dyDescent="0.25">
      <c r="A105" s="20" t="s">
        <v>157</v>
      </c>
      <c r="B105" s="33" t="s">
        <v>158</v>
      </c>
      <c r="C105" s="65">
        <v>276462593.22000003</v>
      </c>
      <c r="D105" s="65">
        <v>304801836.10000002</v>
      </c>
      <c r="E105" s="65">
        <v>317531156.57999998</v>
      </c>
      <c r="F105" s="74" t="s">
        <v>229</v>
      </c>
      <c r="G105" s="48" t="s">
        <v>205</v>
      </c>
      <c r="H105" s="48" t="s">
        <v>206</v>
      </c>
    </row>
    <row r="106" spans="1:8" ht="73.95" customHeight="1" x14ac:dyDescent="0.25">
      <c r="A106" s="20" t="s">
        <v>159</v>
      </c>
      <c r="B106" s="33" t="s">
        <v>160</v>
      </c>
      <c r="C106" s="65">
        <v>1888702</v>
      </c>
      <c r="D106" s="65">
        <v>2902169</v>
      </c>
      <c r="E106" s="65">
        <v>3018397</v>
      </c>
      <c r="F106" s="41"/>
    </row>
    <row r="107" spans="1:8" ht="31.2" customHeight="1" x14ac:dyDescent="0.25">
      <c r="A107" s="20" t="s">
        <v>164</v>
      </c>
      <c r="B107" s="33" t="s">
        <v>180</v>
      </c>
      <c r="C107" s="65">
        <v>3391954</v>
      </c>
      <c r="D107" s="65">
        <v>3561589</v>
      </c>
      <c r="E107" s="65">
        <v>3704052</v>
      </c>
      <c r="F107" s="41"/>
    </row>
    <row r="108" spans="1:8" ht="21.6" customHeight="1" x14ac:dyDescent="0.25">
      <c r="A108" s="20" t="s">
        <v>168</v>
      </c>
      <c r="B108" s="33" t="s">
        <v>167</v>
      </c>
      <c r="C108" s="65">
        <v>598565</v>
      </c>
      <c r="D108" s="65">
        <v>336931</v>
      </c>
      <c r="E108" s="65">
        <v>349089</v>
      </c>
      <c r="F108" s="41"/>
    </row>
    <row r="109" spans="1:8" ht="22.95" customHeight="1" x14ac:dyDescent="0.25">
      <c r="A109" s="17" t="s">
        <v>108</v>
      </c>
      <c r="B109" s="34" t="s">
        <v>107</v>
      </c>
      <c r="C109" s="29">
        <f>C112+C111+C113+C110</f>
        <v>33035178</v>
      </c>
      <c r="D109" s="29">
        <f>D112+D111</f>
        <v>21771942.48</v>
      </c>
      <c r="E109" s="29">
        <f>E112+E111</f>
        <v>22617656.640000001</v>
      </c>
      <c r="F109" s="41"/>
    </row>
    <row r="110" spans="1:8" ht="114" customHeight="1" x14ac:dyDescent="0.25">
      <c r="A110" s="20" t="s">
        <v>230</v>
      </c>
      <c r="B110" s="85" t="s">
        <v>231</v>
      </c>
      <c r="C110" s="19">
        <v>140616</v>
      </c>
      <c r="D110" s="29"/>
      <c r="E110" s="29"/>
      <c r="F110" s="41"/>
    </row>
    <row r="111" spans="1:8" ht="71.400000000000006" customHeight="1" x14ac:dyDescent="0.25">
      <c r="A111" s="20" t="s">
        <v>198</v>
      </c>
      <c r="B111" s="35" t="s">
        <v>197</v>
      </c>
      <c r="C111" s="19">
        <v>892482</v>
      </c>
      <c r="D111" s="19">
        <v>2537142.48</v>
      </c>
      <c r="E111" s="19">
        <v>3382856.64</v>
      </c>
      <c r="F111" s="41"/>
    </row>
    <row r="112" spans="1:8" ht="71.400000000000006" customHeight="1" x14ac:dyDescent="0.25">
      <c r="A112" s="20" t="s">
        <v>161</v>
      </c>
      <c r="B112" s="35" t="s">
        <v>162</v>
      </c>
      <c r="C112" s="19">
        <v>26002080</v>
      </c>
      <c r="D112" s="19">
        <v>19234800</v>
      </c>
      <c r="E112" s="19">
        <v>19234800</v>
      </c>
      <c r="F112" s="41"/>
    </row>
    <row r="113" spans="1:6" ht="26.4" customHeight="1" x14ac:dyDescent="0.25">
      <c r="A113" s="20" t="s">
        <v>217</v>
      </c>
      <c r="B113" s="59" t="s">
        <v>218</v>
      </c>
      <c r="C113" s="81">
        <v>6000000</v>
      </c>
      <c r="D113" s="19"/>
      <c r="E113" s="19"/>
      <c r="F113" s="41"/>
    </row>
    <row r="114" spans="1:6" ht="20.399999999999999" customHeight="1" x14ac:dyDescent="0.25">
      <c r="A114" s="56" t="s">
        <v>210</v>
      </c>
      <c r="B114" s="57" t="s">
        <v>211</v>
      </c>
      <c r="C114" s="89">
        <f>C115</f>
        <v>5830795.96</v>
      </c>
      <c r="D114" s="29"/>
      <c r="E114" s="29"/>
      <c r="F114" s="41"/>
    </row>
    <row r="115" spans="1:6" ht="33" customHeight="1" x14ac:dyDescent="0.25">
      <c r="A115" s="80" t="s">
        <v>212</v>
      </c>
      <c r="B115" s="59" t="s">
        <v>213</v>
      </c>
      <c r="C115" s="81">
        <v>5830795.96</v>
      </c>
      <c r="D115" s="19"/>
      <c r="E115" s="19"/>
      <c r="F115" s="41"/>
    </row>
    <row r="116" spans="1:6" ht="22.2" customHeight="1" x14ac:dyDescent="0.25">
      <c r="A116" s="38"/>
      <c r="B116" s="43" t="s">
        <v>71</v>
      </c>
      <c r="C116" s="22">
        <f>C19+C88</f>
        <v>1149074795.7800002</v>
      </c>
      <c r="D116" s="21">
        <f>D19+D88</f>
        <v>706519725.48000002</v>
      </c>
      <c r="E116" s="21">
        <f>E19+E88</f>
        <v>737370394.95000005</v>
      </c>
      <c r="F116" s="41"/>
    </row>
    <row r="117" spans="1:6" ht="28.95" customHeight="1" x14ac:dyDescent="0.3">
      <c r="A117" s="39"/>
      <c r="B117" s="79"/>
      <c r="C117" s="77"/>
      <c r="D117" s="39"/>
      <c r="E117" s="40"/>
      <c r="F117" s="41"/>
    </row>
    <row r="118" spans="1:6" ht="18" customHeight="1" x14ac:dyDescent="0.3">
      <c r="A118" s="39"/>
      <c r="B118" s="44"/>
      <c r="C118" s="40"/>
      <c r="D118" s="39"/>
      <c r="E118" s="40"/>
      <c r="F118" s="41"/>
    </row>
    <row r="119" spans="1:6" ht="15" customHeight="1" x14ac:dyDescent="0.3">
      <c r="A119" s="39"/>
      <c r="B119" s="44"/>
      <c r="C119" s="40"/>
      <c r="D119" s="39"/>
      <c r="E119" s="40"/>
      <c r="F119" s="41"/>
    </row>
    <row r="120" spans="1:6" ht="15" customHeight="1" x14ac:dyDescent="0.3">
      <c r="A120" s="39"/>
      <c r="B120" s="44"/>
      <c r="C120" s="40"/>
      <c r="D120" s="39"/>
      <c r="E120" s="40"/>
      <c r="F120" s="41"/>
    </row>
    <row r="121" spans="1:6" x14ac:dyDescent="0.25">
      <c r="A121" s="41"/>
      <c r="B121" s="45"/>
      <c r="C121" s="40"/>
      <c r="D121" s="41"/>
      <c r="E121" s="41"/>
      <c r="F121" s="41"/>
    </row>
    <row r="122" spans="1:6" x14ac:dyDescent="0.25">
      <c r="A122" s="41"/>
      <c r="B122" s="45"/>
      <c r="C122" s="40"/>
      <c r="D122" s="41"/>
      <c r="E122" s="41"/>
      <c r="F122" s="41"/>
    </row>
    <row r="123" spans="1:6" x14ac:dyDescent="0.25">
      <c r="A123" s="41"/>
      <c r="B123" s="41"/>
      <c r="C123" s="40"/>
      <c r="D123" s="41"/>
      <c r="E123" s="41"/>
      <c r="F123" s="41"/>
    </row>
    <row r="124" spans="1:6" x14ac:dyDescent="0.25">
      <c r="A124" s="41"/>
      <c r="B124" s="41"/>
      <c r="C124" s="40"/>
      <c r="D124" s="41"/>
      <c r="E124" s="41"/>
      <c r="F124" s="41"/>
    </row>
    <row r="125" spans="1:6" x14ac:dyDescent="0.25">
      <c r="A125" s="1"/>
      <c r="B125" s="1"/>
      <c r="C125" s="40"/>
      <c r="D125" s="1"/>
      <c r="E125" s="1"/>
      <c r="F125" s="1"/>
    </row>
    <row r="126" spans="1:6" x14ac:dyDescent="0.25">
      <c r="A126" s="1"/>
      <c r="B126" s="1"/>
      <c r="C126" s="40"/>
      <c r="D126" s="1"/>
      <c r="E126" s="1"/>
      <c r="F126" s="1"/>
    </row>
    <row r="127" spans="1:6" x14ac:dyDescent="0.25">
      <c r="A127" s="1"/>
      <c r="B127" s="1"/>
      <c r="C127" s="40"/>
      <c r="D127" s="1"/>
      <c r="E127" s="1"/>
      <c r="F127" s="1"/>
    </row>
    <row r="128" spans="1:6" x14ac:dyDescent="0.25">
      <c r="A128" s="1"/>
      <c r="B128" s="1"/>
      <c r="C128" s="40"/>
      <c r="D128" s="1"/>
      <c r="E128" s="1"/>
      <c r="F128" s="1"/>
    </row>
    <row r="129" spans="1:6" x14ac:dyDescent="0.25">
      <c r="A129" s="1"/>
      <c r="B129" s="1"/>
      <c r="C129" s="40"/>
      <c r="D129" s="1"/>
      <c r="E129" s="1"/>
      <c r="F129" s="1"/>
    </row>
    <row r="130" spans="1:6" ht="19.95" customHeight="1" x14ac:dyDescent="0.25">
      <c r="A130" s="1"/>
      <c r="B130" s="1"/>
      <c r="C130" s="78"/>
      <c r="D130" s="1"/>
      <c r="E130" s="1"/>
      <c r="F130" s="1"/>
    </row>
    <row r="131" spans="1:6" x14ac:dyDescent="0.25">
      <c r="A131" s="1"/>
      <c r="B131" s="1"/>
      <c r="D131" s="1"/>
      <c r="E131" s="1"/>
      <c r="F131" s="1"/>
    </row>
    <row r="132" spans="1:6" x14ac:dyDescent="0.25">
      <c r="A132" s="1"/>
      <c r="B132" s="1"/>
      <c r="C132" s="40"/>
      <c r="D132" s="1"/>
      <c r="E132" s="1"/>
      <c r="F132" s="1"/>
    </row>
    <row r="133" spans="1:6" x14ac:dyDescent="0.25">
      <c r="A133" s="1"/>
      <c r="B133" s="1"/>
      <c r="D133" s="1"/>
      <c r="E133" s="1"/>
      <c r="F133" s="1"/>
    </row>
    <row r="134" spans="1:6" x14ac:dyDescent="0.25">
      <c r="A134" s="1"/>
      <c r="B134" s="1"/>
      <c r="D134" s="1"/>
      <c r="E134" s="1"/>
      <c r="F134" s="1"/>
    </row>
    <row r="135" spans="1:6" x14ac:dyDescent="0.25">
      <c r="A135" s="1"/>
      <c r="B135" s="1"/>
      <c r="C135" s="40"/>
      <c r="D135" s="1"/>
      <c r="E135" s="1"/>
      <c r="F135" s="1"/>
    </row>
    <row r="136" spans="1:6" x14ac:dyDescent="0.25">
      <c r="A136" s="1"/>
      <c r="B136" s="1"/>
      <c r="C136" s="75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76">
        <f>C117-C136</f>
        <v>0</v>
      </c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  <c r="F981" s="1"/>
    </row>
    <row r="982" spans="1:6" x14ac:dyDescent="0.25">
      <c r="A982" s="1"/>
      <c r="B982" s="1"/>
      <c r="C982" s="1"/>
      <c r="D982" s="1"/>
      <c r="E982" s="1"/>
      <c r="F982" s="1"/>
    </row>
    <row r="983" spans="1:6" x14ac:dyDescent="0.25">
      <c r="A983" s="1"/>
      <c r="B983" s="1"/>
      <c r="C983" s="1"/>
      <c r="D983" s="1"/>
      <c r="E983" s="1"/>
      <c r="F983" s="1"/>
    </row>
    <row r="984" spans="1:6" x14ac:dyDescent="0.25">
      <c r="A984" s="1"/>
      <c r="B984" s="1"/>
      <c r="C984" s="1"/>
      <c r="D984" s="1"/>
      <c r="E984" s="1"/>
      <c r="F984" s="1"/>
    </row>
    <row r="985" spans="1:6" x14ac:dyDescent="0.25">
      <c r="A985" s="1"/>
      <c r="B985" s="1"/>
      <c r="C985" s="1"/>
      <c r="D985" s="1"/>
      <c r="E985" s="1"/>
      <c r="F985" s="1"/>
    </row>
    <row r="986" spans="1:6" x14ac:dyDescent="0.25">
      <c r="A986" s="1"/>
      <c r="B986" s="1"/>
      <c r="C986" s="1"/>
      <c r="D986" s="1"/>
      <c r="E986" s="1"/>
      <c r="F986" s="1"/>
    </row>
    <row r="987" spans="1:6" x14ac:dyDescent="0.25">
      <c r="A987" s="1"/>
      <c r="B987" s="1"/>
      <c r="C987" s="1"/>
      <c r="D987" s="1"/>
      <c r="E987" s="1"/>
      <c r="F987" s="1"/>
    </row>
    <row r="988" spans="1:6" x14ac:dyDescent="0.25">
      <c r="A988" s="1"/>
      <c r="B988" s="1"/>
      <c r="C988" s="1"/>
      <c r="D988" s="1"/>
      <c r="E988" s="1"/>
      <c r="F988" s="1"/>
    </row>
    <row r="989" spans="1:6" x14ac:dyDescent="0.25">
      <c r="A989" s="1"/>
      <c r="B989" s="1"/>
      <c r="C989" s="1"/>
      <c r="D989" s="1"/>
      <c r="E989" s="1"/>
      <c r="F989" s="1"/>
    </row>
    <row r="990" spans="1:6" x14ac:dyDescent="0.25">
      <c r="A990" s="1"/>
      <c r="B990" s="1"/>
      <c r="C990" s="1"/>
      <c r="D990" s="1"/>
      <c r="E990" s="1"/>
      <c r="F990" s="1"/>
    </row>
    <row r="991" spans="1:6" x14ac:dyDescent="0.25">
      <c r="A991" s="1"/>
      <c r="B991" s="1"/>
      <c r="C991" s="1"/>
      <c r="D991" s="1"/>
      <c r="E991" s="1"/>
      <c r="F991" s="1"/>
    </row>
    <row r="992" spans="1:6" x14ac:dyDescent="0.25">
      <c r="A992" s="1"/>
      <c r="B992" s="1"/>
      <c r="C992" s="1"/>
      <c r="D992" s="1"/>
      <c r="E992" s="1"/>
      <c r="F992" s="1"/>
    </row>
    <row r="993" spans="1:5" x14ac:dyDescent="0.25">
      <c r="A993" s="1"/>
      <c r="B993" s="1"/>
      <c r="C993" s="1"/>
      <c r="D993" s="1"/>
      <c r="E993" s="1"/>
    </row>
    <row r="994" spans="1:5" x14ac:dyDescent="0.25">
      <c r="A994" s="1"/>
      <c r="B994" s="1"/>
      <c r="C994" s="1"/>
      <c r="D994" s="1"/>
      <c r="E994" s="1"/>
    </row>
    <row r="995" spans="1:5" x14ac:dyDescent="0.25">
      <c r="A995" s="1"/>
      <c r="B995" s="1"/>
      <c r="C995" s="1"/>
      <c r="D995" s="1"/>
      <c r="E995" s="1"/>
    </row>
    <row r="996" spans="1:5" x14ac:dyDescent="0.25">
      <c r="A996" s="1"/>
      <c r="B996" s="1"/>
      <c r="C996" s="1"/>
      <c r="D996" s="1"/>
      <c r="E996" s="1"/>
    </row>
    <row r="997" spans="1:5" x14ac:dyDescent="0.25">
      <c r="A997" s="1"/>
      <c r="B997" s="1"/>
      <c r="C997" s="1"/>
      <c r="D997" s="1"/>
      <c r="E997" s="1"/>
    </row>
    <row r="998" spans="1:5" x14ac:dyDescent="0.25">
      <c r="A998" s="1"/>
      <c r="B998" s="1"/>
      <c r="C998" s="1"/>
      <c r="D998" s="1"/>
      <c r="E998" s="1"/>
    </row>
    <row r="999" spans="1:5" x14ac:dyDescent="0.25">
      <c r="A999" s="1"/>
      <c r="B999" s="1"/>
      <c r="C999" s="1"/>
      <c r="D999" s="1"/>
      <c r="E999" s="1"/>
    </row>
    <row r="1000" spans="1:5" x14ac:dyDescent="0.25">
      <c r="A1000" s="1"/>
      <c r="B1000" s="1"/>
      <c r="C1000" s="1"/>
      <c r="D1000" s="1"/>
      <c r="E1000" s="1"/>
    </row>
    <row r="1001" spans="1:5" x14ac:dyDescent="0.25">
      <c r="C1001" s="1"/>
    </row>
  </sheetData>
  <mergeCells count="16">
    <mergeCell ref="A16:A17"/>
    <mergeCell ref="D8:E8"/>
    <mergeCell ref="A13:C13"/>
    <mergeCell ref="D12:E12"/>
    <mergeCell ref="D11:E11"/>
    <mergeCell ref="A14:E14"/>
    <mergeCell ref="B6:C6"/>
    <mergeCell ref="D9:E9"/>
    <mergeCell ref="D10:E10"/>
    <mergeCell ref="C16:E16"/>
    <mergeCell ref="B16:B17"/>
    <mergeCell ref="D3:E3"/>
    <mergeCell ref="D4:E4"/>
    <mergeCell ref="D5:E5"/>
    <mergeCell ref="D6:E6"/>
    <mergeCell ref="D7:E7"/>
  </mergeCells>
  <phoneticPr fontId="0" type="noConversion"/>
  <hyperlinks>
    <hyperlink ref="B78" r:id="rId1" display="consultantplus://offline/ref=134F8B31F30A74068B1EE82E93468F4A359AA621C544104346E9917605D8C697A1ED7362D3E832DEFA38319AAA9B99EA5CD6EA33793F6426p3A7X" xr:uid="{00000000-0004-0000-0000-000000000000}"/>
    <hyperlink ref="B80" r:id="rId2" display="consultantplus://offline/ref=134F8B31F30A74068B1EE82E93468F4A359AA621C544104346E9917605D8C697A1ED7362D3ED35D2FC38319AAA9B99EA5CD6EA33793F6426p3A7X" xr:uid="{00000000-0004-0000-0000-000001000000}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101" t="s">
        <v>60</v>
      </c>
      <c r="B2" s="100"/>
      <c r="C2" s="100"/>
      <c r="D2" s="100"/>
      <c r="E2" s="100"/>
    </row>
    <row r="3" spans="1:7" ht="33" customHeight="1" x14ac:dyDescent="0.25">
      <c r="A3" s="8"/>
      <c r="B3" s="6"/>
      <c r="C3" s="6"/>
      <c r="D3" s="6" t="s">
        <v>54</v>
      </c>
      <c r="E3" s="6"/>
    </row>
    <row r="4" spans="1:7" ht="33" customHeight="1" x14ac:dyDescent="0.25">
      <c r="A4" s="102" t="s">
        <v>40</v>
      </c>
      <c r="B4" s="103" t="s">
        <v>52</v>
      </c>
      <c r="C4" s="103" t="s">
        <v>53</v>
      </c>
      <c r="D4" s="105" t="s">
        <v>1</v>
      </c>
      <c r="E4" s="104" t="s">
        <v>57</v>
      </c>
      <c r="F4" s="104"/>
      <c r="G4" s="104"/>
    </row>
    <row r="5" spans="1:7" ht="75" customHeight="1" x14ac:dyDescent="0.25">
      <c r="A5" s="102"/>
      <c r="B5" s="103"/>
      <c r="C5" s="103"/>
      <c r="D5" s="106"/>
      <c r="E5" s="7">
        <v>2014</v>
      </c>
      <c r="F5" s="7">
        <v>2015</v>
      </c>
      <c r="G5" s="7">
        <v>2016</v>
      </c>
    </row>
    <row r="6" spans="1:7" ht="15" x14ac:dyDescent="0.25">
      <c r="A6" s="9" t="s">
        <v>41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42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43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44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45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46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47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48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49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50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55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51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56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59</v>
      </c>
      <c r="D20" s="100" t="s">
        <v>58</v>
      </c>
      <c r="E20" s="100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2024-12-19T05:59:25Z</cp:lastPrinted>
  <dcterms:created xsi:type="dcterms:W3CDTF">2007-09-25T22:11:31Z</dcterms:created>
  <dcterms:modified xsi:type="dcterms:W3CDTF">2024-12-26T23:40:42Z</dcterms:modified>
</cp:coreProperties>
</file>