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Duma-2\Desktop\ПРОЕКТЫ\2023\МНПА на 26.12.2023\Решения\"/>
    </mc:Choice>
  </mc:AlternateContent>
  <bookViews>
    <workbookView xWindow="255" yWindow="765" windowWidth="22785" windowHeight="12045"/>
  </bookViews>
  <sheets>
    <sheet name="Документ" sheetId="2" r:id="rId1"/>
  </sheets>
  <definedNames>
    <definedName name="_xlnm._FilterDatabase" localSheetId="0" hidden="1">Документ!$B$18:$H$241</definedName>
    <definedName name="_xlnm.Print_Titles" localSheetId="0">Документ!$17:$17</definedName>
  </definedNames>
  <calcPr calcId="15251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98" i="2" l="1"/>
  <c r="E199" i="2"/>
  <c r="E175" i="2" l="1"/>
  <c r="D175" i="2"/>
  <c r="D199" i="2"/>
  <c r="D198" i="2" s="1"/>
  <c r="E173" i="2"/>
  <c r="D173" i="2"/>
  <c r="E120" i="2"/>
  <c r="E119" i="2" s="1"/>
  <c r="F120" i="2"/>
  <c r="F119" i="2" s="1"/>
  <c r="G120" i="2"/>
  <c r="G119" i="2" s="1"/>
  <c r="H120" i="2"/>
  <c r="H119" i="2" s="1"/>
  <c r="I120" i="2"/>
  <c r="I119" i="2" s="1"/>
  <c r="D120" i="2"/>
  <c r="D119" i="2" s="1"/>
  <c r="D197" i="2" l="1"/>
  <c r="D195" i="2" s="1"/>
  <c r="D30" i="2" l="1"/>
  <c r="D42" i="2"/>
  <c r="D206" i="2"/>
  <c r="D209" i="2" l="1"/>
  <c r="D205" i="2"/>
  <c r="D204" i="2"/>
  <c r="D71" i="2"/>
  <c r="D68" i="2" s="1"/>
  <c r="D40" i="2"/>
  <c r="D35" i="2" s="1"/>
  <c r="D83" i="2" l="1"/>
  <c r="E70" i="2"/>
  <c r="E89" i="2"/>
  <c r="E88" i="2"/>
  <c r="E83" i="2" s="1"/>
  <c r="E201" i="2"/>
  <c r="D152" i="2"/>
  <c r="E161" i="2"/>
  <c r="E156" i="2"/>
  <c r="E155" i="2"/>
  <c r="E154" i="2"/>
  <c r="D136" i="2"/>
  <c r="E151" i="2"/>
  <c r="E149" i="2"/>
  <c r="E145" i="2"/>
  <c r="E144" i="2"/>
  <c r="E139" i="2"/>
  <c r="E138" i="2"/>
  <c r="E137" i="2"/>
  <c r="E152" i="2" l="1"/>
  <c r="E136" i="2"/>
  <c r="E135" i="2" l="1"/>
  <c r="E134" i="2"/>
  <c r="E133" i="2"/>
  <c r="E230" i="2"/>
  <c r="E229" i="2" s="1"/>
  <c r="D230" i="2"/>
  <c r="D229" i="2" s="1"/>
  <c r="E214" i="2"/>
  <c r="D214" i="2"/>
  <c r="E223" i="2"/>
  <c r="D223" i="2"/>
  <c r="E105" i="2" l="1"/>
  <c r="D105" i="2"/>
  <c r="D112" i="2"/>
  <c r="E170" i="2"/>
  <c r="D170" i="2"/>
  <c r="E59" i="2" l="1"/>
  <c r="D59" i="2"/>
  <c r="E62" i="2"/>
  <c r="D62" i="2"/>
  <c r="D58" i="2" l="1"/>
  <c r="E58" i="2"/>
  <c r="E68" i="2"/>
  <c r="D43" i="2"/>
  <c r="D27" i="2"/>
  <c r="F43" i="2"/>
  <c r="G43" i="2"/>
  <c r="H43" i="2"/>
  <c r="I43" i="2"/>
  <c r="E45" i="2"/>
  <c r="E46" i="2"/>
  <c r="F27" i="2"/>
  <c r="H27" i="2"/>
  <c r="E48" i="2"/>
  <c r="F48" i="2"/>
  <c r="G48" i="2"/>
  <c r="H48" i="2"/>
  <c r="I48" i="2"/>
  <c r="D48" i="2"/>
  <c r="E118" i="2"/>
  <c r="E112" i="2" s="1"/>
  <c r="E188" i="2"/>
  <c r="F188" i="2"/>
  <c r="G188" i="2"/>
  <c r="H188" i="2"/>
  <c r="I188" i="2"/>
  <c r="D188" i="2"/>
  <c r="E186" i="2"/>
  <c r="E196" i="2"/>
  <c r="E195" i="2" s="1"/>
  <c r="E39" i="2"/>
  <c r="E35" i="2" s="1"/>
  <c r="E51" i="2"/>
  <c r="E225" i="2"/>
  <c r="E213" i="2" s="1"/>
  <c r="D225" i="2"/>
  <c r="D213" i="2" s="1"/>
  <c r="E43" i="2" l="1"/>
  <c r="F175" i="2" l="1"/>
  <c r="G175" i="2"/>
  <c r="H175" i="2"/>
  <c r="I175" i="2"/>
  <c r="E193" i="2"/>
  <c r="D193" i="2"/>
  <c r="F35" i="2"/>
  <c r="G35" i="2"/>
  <c r="H35" i="2"/>
  <c r="I35" i="2"/>
  <c r="E111" i="2" l="1"/>
  <c r="F112" i="2"/>
  <c r="F111" i="2" s="1"/>
  <c r="G112" i="2"/>
  <c r="G111" i="2" s="1"/>
  <c r="H112" i="2"/>
  <c r="H111" i="2" s="1"/>
  <c r="I112" i="2"/>
  <c r="I111" i="2" s="1"/>
  <c r="D111" i="2"/>
  <c r="E20" i="2"/>
  <c r="E19" i="2" s="1"/>
  <c r="F20" i="2"/>
  <c r="F19" i="2" s="1"/>
  <c r="G20" i="2"/>
  <c r="G19" i="2" s="1"/>
  <c r="H20" i="2"/>
  <c r="H19" i="2" s="1"/>
  <c r="I20" i="2"/>
  <c r="I19" i="2" s="1"/>
  <c r="D20" i="2"/>
  <c r="D19" i="2" s="1"/>
  <c r="F50" i="2"/>
  <c r="H50" i="2"/>
  <c r="D50" i="2"/>
  <c r="F83" i="2"/>
  <c r="G83" i="2"/>
  <c r="H83" i="2"/>
  <c r="I83" i="2"/>
  <c r="H72" i="2"/>
  <c r="I72" i="2"/>
  <c r="F72" i="2"/>
  <c r="E72" i="2"/>
  <c r="D72" i="2"/>
  <c r="G82" i="2"/>
  <c r="E239" i="2"/>
  <c r="E238" i="2" s="1"/>
  <c r="F239" i="2"/>
  <c r="F238" i="2" s="1"/>
  <c r="G239" i="2"/>
  <c r="G238" i="2" s="1"/>
  <c r="H239" i="2"/>
  <c r="H238" i="2" s="1"/>
  <c r="I239" i="2"/>
  <c r="I238" i="2" s="1"/>
  <c r="D239" i="2"/>
  <c r="D238" i="2" s="1"/>
  <c r="F152" i="2"/>
  <c r="G152" i="2"/>
  <c r="H152" i="2"/>
  <c r="I152" i="2"/>
  <c r="E126" i="2"/>
  <c r="F126" i="2"/>
  <c r="G126" i="2"/>
  <c r="H126" i="2"/>
  <c r="I126" i="2"/>
  <c r="F136" i="2"/>
  <c r="G136" i="2"/>
  <c r="H136" i="2"/>
  <c r="I136" i="2"/>
  <c r="D126" i="2"/>
  <c r="F214" i="2"/>
  <c r="G214" i="2"/>
  <c r="H214" i="2"/>
  <c r="I214" i="2"/>
  <c r="F225" i="2"/>
  <c r="G225" i="2"/>
  <c r="H225" i="2"/>
  <c r="I225" i="2"/>
  <c r="E233" i="2"/>
  <c r="F233" i="2"/>
  <c r="G233" i="2"/>
  <c r="H233" i="2"/>
  <c r="I233" i="2"/>
  <c r="D233" i="2"/>
  <c r="F235" i="2"/>
  <c r="G235" i="2"/>
  <c r="H235" i="2"/>
  <c r="I235" i="2"/>
  <c r="E235" i="2"/>
  <c r="D235" i="2"/>
  <c r="I213" i="2" l="1"/>
  <c r="G213" i="2"/>
  <c r="I125" i="2"/>
  <c r="H232" i="2"/>
  <c r="I232" i="2"/>
  <c r="G232" i="2"/>
  <c r="F232" i="2"/>
  <c r="E232" i="2"/>
  <c r="E125" i="2"/>
  <c r="F213" i="2"/>
  <c r="H213" i="2"/>
  <c r="D232" i="2"/>
  <c r="H125" i="2"/>
  <c r="G125" i="2"/>
  <c r="F125" i="2"/>
  <c r="D163" i="2" l="1"/>
  <c r="D162" i="2" s="1"/>
  <c r="E163" i="2"/>
  <c r="E162" i="2" s="1"/>
  <c r="D165" i="2"/>
  <c r="E165" i="2"/>
  <c r="F163" i="2"/>
  <c r="F162" i="2" s="1"/>
  <c r="G163" i="2"/>
  <c r="G162" i="2" s="1"/>
  <c r="H163" i="2"/>
  <c r="H162" i="2" s="1"/>
  <c r="I163" i="2"/>
  <c r="I162" i="2" s="1"/>
  <c r="D125" i="2" l="1"/>
  <c r="E108" i="2"/>
  <c r="F108" i="2"/>
  <c r="G108" i="2"/>
  <c r="H108" i="2"/>
  <c r="I108" i="2"/>
  <c r="D108" i="2"/>
  <c r="E103" i="2"/>
  <c r="E102" i="2" s="1"/>
  <c r="F103" i="2"/>
  <c r="F102" i="2" s="1"/>
  <c r="G103" i="2"/>
  <c r="G102" i="2" s="1"/>
  <c r="H103" i="2"/>
  <c r="H102" i="2" s="1"/>
  <c r="I103" i="2"/>
  <c r="I102" i="2" s="1"/>
  <c r="D103" i="2"/>
  <c r="D102" i="2" s="1"/>
  <c r="G80" i="2"/>
  <c r="G72" i="2" s="1"/>
  <c r="F41" i="2"/>
  <c r="G41" i="2"/>
  <c r="H41" i="2"/>
  <c r="I41" i="2"/>
  <c r="D41" i="2"/>
  <c r="E41" i="2"/>
  <c r="G68" i="2"/>
  <c r="H68" i="2"/>
  <c r="I68" i="2"/>
  <c r="E66" i="2"/>
  <c r="F66" i="2"/>
  <c r="F65" i="2" s="1"/>
  <c r="G66" i="2"/>
  <c r="H66" i="2"/>
  <c r="I66" i="2"/>
  <c r="D66" i="2"/>
  <c r="D65" i="2" l="1"/>
  <c r="H65" i="2"/>
  <c r="I65" i="2"/>
  <c r="G65" i="2"/>
  <c r="E65" i="2"/>
  <c r="F23" i="2" l="1"/>
  <c r="H23" i="2"/>
  <c r="D23" i="2"/>
  <c r="F54" i="2"/>
  <c r="H54" i="2"/>
  <c r="D54" i="2"/>
  <c r="I55" i="2"/>
  <c r="I54" i="2" s="1"/>
  <c r="G55" i="2"/>
  <c r="G54" i="2" s="1"/>
  <c r="E55" i="2"/>
  <c r="E54" i="2" s="1"/>
  <c r="I52" i="2"/>
  <c r="I50" i="2" s="1"/>
  <c r="G52" i="2"/>
  <c r="G50" i="2" s="1"/>
  <c r="E52" i="2"/>
  <c r="E50" i="2" s="1"/>
  <c r="I29" i="2"/>
  <c r="I27" i="2" s="1"/>
  <c r="G29" i="2"/>
  <c r="G27" i="2" s="1"/>
  <c r="E28" i="2"/>
  <c r="I25" i="2"/>
  <c r="G25" i="2"/>
  <c r="E25" i="2"/>
  <c r="I24" i="2"/>
  <c r="G24" i="2"/>
  <c r="E24" i="2"/>
  <c r="F22" i="2" l="1"/>
  <c r="E27" i="2"/>
  <c r="D22" i="2"/>
  <c r="H22" i="2"/>
  <c r="E23" i="2"/>
  <c r="G23" i="2"/>
  <c r="G22" i="2" s="1"/>
  <c r="I23" i="2"/>
  <c r="I22" i="2" s="1"/>
  <c r="E22" i="2" l="1"/>
  <c r="E211" i="2"/>
  <c r="E210" i="2" s="1"/>
  <c r="F210" i="2"/>
  <c r="G210" i="2"/>
  <c r="H210" i="2"/>
  <c r="I211" i="2"/>
  <c r="I210" i="2" s="1"/>
  <c r="D211" i="2"/>
  <c r="D210" i="2" s="1"/>
  <c r="E208" i="2"/>
  <c r="F208" i="2"/>
  <c r="G208" i="2"/>
  <c r="H208" i="2"/>
  <c r="I208" i="2"/>
  <c r="D208" i="2"/>
  <c r="E203" i="2"/>
  <c r="F203" i="2"/>
  <c r="G203" i="2"/>
  <c r="H203" i="2"/>
  <c r="I203" i="2"/>
  <c r="D203" i="2"/>
  <c r="F199" i="2"/>
  <c r="F198" i="2" s="1"/>
  <c r="G199" i="2"/>
  <c r="G198" i="2" s="1"/>
  <c r="H199" i="2"/>
  <c r="H198" i="2" s="1"/>
  <c r="I199" i="2"/>
  <c r="I198" i="2" s="1"/>
  <c r="E185" i="2"/>
  <c r="F185" i="2"/>
  <c r="G185" i="2"/>
  <c r="H185" i="2"/>
  <c r="I185" i="2"/>
  <c r="D185" i="2"/>
  <c r="E180" i="2"/>
  <c r="F180" i="2"/>
  <c r="G180" i="2"/>
  <c r="H180" i="2"/>
  <c r="I180" i="2"/>
  <c r="D180" i="2"/>
  <c r="F170" i="2"/>
  <c r="G170" i="2"/>
  <c r="H170" i="2"/>
  <c r="I170" i="2"/>
  <c r="E168" i="2"/>
  <c r="F168" i="2"/>
  <c r="G168" i="2"/>
  <c r="H168" i="2"/>
  <c r="H167" i="2" s="1"/>
  <c r="I168" i="2"/>
  <c r="D168" i="2"/>
  <c r="I167" i="2" l="1"/>
  <c r="G167" i="2"/>
  <c r="F167" i="2"/>
  <c r="E167" i="2"/>
  <c r="D167" i="2"/>
  <c r="H202" i="2"/>
  <c r="G202" i="2"/>
  <c r="E202" i="2"/>
  <c r="D202" i="2"/>
  <c r="I202" i="2"/>
  <c r="F202" i="2"/>
  <c r="E123" i="2"/>
  <c r="E122" i="2" s="1"/>
  <c r="F123" i="2"/>
  <c r="F122" i="2" s="1"/>
  <c r="G123" i="2"/>
  <c r="G122" i="2" s="1"/>
  <c r="H123" i="2"/>
  <c r="H122" i="2" s="1"/>
  <c r="I123" i="2"/>
  <c r="I122" i="2" s="1"/>
  <c r="D123" i="2"/>
  <c r="D122" i="2" s="1"/>
  <c r="E107" i="2"/>
  <c r="F107" i="2"/>
  <c r="G107" i="2"/>
  <c r="H107" i="2"/>
  <c r="H241" i="2" s="1"/>
  <c r="I107" i="2"/>
  <c r="I241" i="2" s="1"/>
  <c r="D107" i="2"/>
  <c r="G241" i="2" l="1"/>
  <c r="F241" i="2"/>
  <c r="D241" i="2"/>
  <c r="E241" i="2"/>
</calcChain>
</file>

<file path=xl/sharedStrings.xml><?xml version="1.0" encoding="utf-8"?>
<sst xmlns="http://schemas.openxmlformats.org/spreadsheetml/2006/main" count="327" uniqueCount="320">
  <si>
    <t xml:space="preserve">          Основное мероприятие: "Содержание автомобильных дорог общего пользования местного значения и инженерных сооружений на них"</t>
  </si>
  <si>
    <t xml:space="preserve">          Основное мероприятие: "Мероприятия по ремонту и капитальному ремонту автомобильных дорог общего пользования местного значения и искусственных сооружений на них"</t>
  </si>
  <si>
    <t>5700000000</t>
  </si>
  <si>
    <t xml:space="preserve">          Основное мероприятие: "Капитальный ремонт муниципального жилищного фонда"</t>
  </si>
  <si>
    <t xml:space="preserve">            Капитальный ремонт муниципального жилищного фонда</t>
  </si>
  <si>
    <t xml:space="preserve">            Обеспечение деятельности подведомственных детских дошкольных учреждений за счет доходов от оказания платных услуг</t>
  </si>
  <si>
    <t xml:space="preserve">            Организация и проведение единого государственного экзамена подведомственных учреждений</t>
  </si>
  <si>
    <t xml:space="preserve">            Субвенции бюджетам муниципальных образований Приморского края на осуществление отдельных государственных полномочий по обеспечению бесплатным питанием детей, обучающихся в муниципальных общеобразовательных организациях Приморского края</t>
  </si>
  <si>
    <t xml:space="preserve">          Основное мероприятие: Укрепление материально-технической базы учреждений</t>
  </si>
  <si>
    <t xml:space="preserve">          Основное мероприятие: "Организация работы детских оздоровительных лагерей с дневным пребыванием детей"</t>
  </si>
  <si>
    <t xml:space="preserve">            Оплата труда воспитателей, педагогов-организаторов и услуг по приготовлению пищи</t>
  </si>
  <si>
    <t xml:space="preserve">            Приобретение товаров для укрепления материально-технической базы пришкольных лагерей</t>
  </si>
  <si>
    <t xml:space="preserve">            Витаминизация детского питания (приобретение соков)</t>
  </si>
  <si>
    <t xml:space="preserve">          Основное мероприятие: "Организация трудоустройства несовершеннолетних граждан"</t>
  </si>
  <si>
    <t xml:space="preserve">            Оплата труда несовершеннолетних граждан</t>
  </si>
  <si>
    <t xml:space="preserve">          Основное мероприятие: "Участие творческих коллективов в краевых и региональных мероприятиях"</t>
  </si>
  <si>
    <t xml:space="preserve">            Участие творческих коллективов в краевых, региональных и в районных мероприятиях</t>
  </si>
  <si>
    <t xml:space="preserve">            Субсидии на комплектование книжного фонда и обеспечение информационно-техническим оборудованием за счёт краевого бюджета</t>
  </si>
  <si>
    <t xml:space="preserve">            Комплектование книжного фонда и обеспечение информационно-техническим оборудованием за счёт местного бюджета</t>
  </si>
  <si>
    <t>56004S2540</t>
  </si>
  <si>
    <t xml:space="preserve">          Основное мероприятие: "Предоставление социальных выплат молодым семьям - участникам программы для приобретения (строительства) стандартного жилья"</t>
  </si>
  <si>
    <t xml:space="preserve">            Предоставление социальных выплат молодым семьям - участникам программы для приобретения (строительства) стандартного жилья за счёт местного, краевого и федерального бюджетов</t>
  </si>
  <si>
    <t>33001L4970</t>
  </si>
  <si>
    <t>Наименование</t>
  </si>
  <si>
    <t>Целевая статья</t>
  </si>
  <si>
    <t>2023 год</t>
  </si>
  <si>
    <t xml:space="preserve">к решению Думы </t>
  </si>
  <si>
    <t>Тернейского муниципального округа</t>
  </si>
  <si>
    <t>(рублей)</t>
  </si>
  <si>
    <t xml:space="preserve">            Иные межбюджетные трансферты бюджетам муниципальных образований на ежемесячное денежное вознаграждение за классное руководство педагогическим работникам муниципальных общеобразовательных организаций</t>
  </si>
  <si>
    <t xml:space="preserve">            Обеспечение деятельности подведомственных детских дошкольных учреждений за счёт субвенции на обеспечение государственных гарантий реализации прав на получение общедоступного и бесплатного дошкольного образования</t>
  </si>
  <si>
    <t>Субсидии бюджетам муниципальных образований Приморского края на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</si>
  <si>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Муниципальная программа "Содействие развитию коренных малочисленных народов Севера, проживающих в Тернейском муниципальном округе" на 2019-2023 годы</t>
  </si>
  <si>
    <t xml:space="preserve">        Муниципальная программа "Модернизация дорожной сети и повышение безопасности дорожного движения на территории  Тернейского муниципального округа " на 2021 - 2023 годы</t>
  </si>
  <si>
    <t xml:space="preserve">            Содержание автомобильных дорог общего пользования местного значения и инженерных сооружений на них  в п.Терней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</si>
  <si>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п.Пластун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</si>
  <si>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п.Светлая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</si>
  <si>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с.Амгу,с.Максимовка, с.Усть-Соболевка  Тернейского муниципального округа</t>
  </si>
  <si>
    <t xml:space="preserve">            Содержание автомобильных дорог общего пользования местного значения и инженерных сооружений на них  в с.Малая Кема   Тернейского муниципального округа</t>
  </si>
  <si>
    <t xml:space="preserve">            Содержание пешеходных переходов  и тротуаров в пгт. Пластун   Тернейского муниципального округа</t>
  </si>
  <si>
    <t xml:space="preserve">            Содержание сети уличного освещения на дорогах общего пользования в пгт. Пластун   Тернейского муниципального округа</t>
  </si>
  <si>
    <t xml:space="preserve">        Обеспечение деятельности дворцов, домов культуры и других учреждений культуры за счёт местного бюджета</t>
  </si>
  <si>
    <t xml:space="preserve">           Обеспечение деятельности дворцов, домов культуры и других учреждений культуры за счёт доходов от платных услуг</t>
  </si>
  <si>
    <t xml:space="preserve">Обеспечение деятельности подведомственных библиотечных учреждений за счёт местного бюджета </t>
  </si>
  <si>
    <t xml:space="preserve">           Обеспечение деятельности подведомственных библиотечных учреждений  за счёт доходов от платных услуг</t>
  </si>
  <si>
    <t xml:space="preserve">          Основное мероприятие: " Уличное освещение "</t>
  </si>
  <si>
    <t xml:space="preserve">        Муниципальная программа "Охрана окружающей среды Тернейского муниципального округа на 2021 - 2023 годы"</t>
  </si>
  <si>
    <t xml:space="preserve">        Муниципальная программа "Обеспечение населения Тернейского муниципального округа  твёрдым топливом на 2021-2023годы"</t>
  </si>
  <si>
    <t xml:space="preserve">          Основное мероприятие: "Предоставление субсидий из бюджета Тернейского муниципального округа  на возмещение выпадающих доходов в связи с обеспечением населения твёрдым топливом (дровами)"</t>
  </si>
  <si>
    <t>19001S2620</t>
  </si>
  <si>
    <t xml:space="preserve">        Муниципальная программа " Обеспечение жильем молодых семей Тернейского муниципального округа на период 2013 - 2027 годы"</t>
  </si>
  <si>
    <t>56007S2480</t>
  </si>
  <si>
    <t>Всго, рублей</t>
  </si>
  <si>
    <t>5600842700</t>
  </si>
  <si>
    <t>ИТОГО</t>
  </si>
  <si>
    <t xml:space="preserve">        Муниципальная программа "Развитие физической культуры и спорта в Тернейском муниципальном округе " на 2021-2027 годы</t>
  </si>
  <si>
    <t xml:space="preserve">          Основное мероприятие: "Создание условий для привлечения населения Тернейского муиципального округа к занятиям физической культурой и спортом"</t>
  </si>
  <si>
    <t>1700200000</t>
  </si>
  <si>
    <t>56004L4670</t>
  </si>
  <si>
    <t>в т.ч. за счёт средст местного бюджета</t>
  </si>
  <si>
    <t>Софинансирование на  приобретение музыкальных инструментов и художественного инвентаря для учреждений дополнительного образования детей в сфере культуры</t>
  </si>
  <si>
    <t xml:space="preserve">          Основное мероприятие: Обеспечение деятельности подведомственных детских дошкольных учреждений</t>
  </si>
  <si>
    <t>1500100000</t>
  </si>
  <si>
    <t>1500120700</t>
  </si>
  <si>
    <t xml:space="preserve">            Обеспечение деятельности подведомственных детских дошкольных учреждений за счёт местного бюджета</t>
  </si>
  <si>
    <t>1500120990</t>
  </si>
  <si>
    <t>1500193070</t>
  </si>
  <si>
    <t>2024 год</t>
  </si>
  <si>
    <t>1500200000</t>
  </si>
  <si>
    <t>1500220080</t>
  </si>
  <si>
    <t xml:space="preserve">            Обеспечение деятельности подведомственных общеобразовательных учреждений за счёт местного бюджета</t>
  </si>
  <si>
    <t>1500221990</t>
  </si>
  <si>
    <t>1500253030</t>
  </si>
  <si>
    <t xml:space="preserve">            Обеспечение деятельности подведомственных общеобразовательных учреждений за счёт субвенции на реализацию дошкольного, общего и дополнительного образования в муниципальных общеобразовательных учреждениях по основным общеобразовательным программам</t>
  </si>
  <si>
    <t>1500293060</t>
  </si>
  <si>
    <t>1500293150</t>
  </si>
  <si>
    <t xml:space="preserve">            Субвенции бюджетам муниципальных образований Приморского на осуществление отдельных государственных полномочий по обеспечению горячим питанием обучающихся, получающих начальное общее образование в муниципальных образовательных организациях </t>
  </si>
  <si>
    <t>15002R3040</t>
  </si>
  <si>
    <t xml:space="preserve">          Основное мероприятие:Обеспечение деятельности подведомственных учреждений дополнительного образования</t>
  </si>
  <si>
    <t xml:space="preserve"> Обеспечение деятельности подведомственных учреждений дополнительного образования за счёт платных услуг</t>
  </si>
  <si>
    <t>1500600000</t>
  </si>
  <si>
    <t>1500623700</t>
  </si>
  <si>
    <t>Обеспечение деятельности подведомственных учреждений дополнительного образования за счёт местного бюджета</t>
  </si>
  <si>
    <t>1500623990</t>
  </si>
  <si>
    <t xml:space="preserve">          Основное мероприятие: Обеспечение деятельности учебно-методических кабинетов, централизованных бухгалтерий, групп хозяйственного обслуживания учреждений</t>
  </si>
  <si>
    <t>Обеспечение деятельности учебно-методических кабинетов, централизованных бухгалтерий, групп хозяйственного обслуживания учреждений за счёт местного бюджета</t>
  </si>
  <si>
    <t>1500700000</t>
  </si>
  <si>
    <t>1500745990</t>
  </si>
  <si>
    <t>Субвенции бюджетам муниципальных образований Приморского края на осуществление отдельных государственных полномочий по обеспечению мер социальной поддержки педагогическим работникам муниципальных образовательных организаций Приморского края</t>
  </si>
  <si>
    <t>150E100000</t>
  </si>
  <si>
    <t>150E193140</t>
  </si>
  <si>
    <t xml:space="preserve">          Основное мероприятие: " Благоустройство дворовых территорий многоквартирных жилых домов "</t>
  </si>
  <si>
    <t>1700300000</t>
  </si>
  <si>
    <t xml:space="preserve">            Уличное освещение</t>
  </si>
  <si>
    <t>1700100000</t>
  </si>
  <si>
    <t xml:space="preserve">          Основное мероприятие: " Устройство и содержание объектов благоустройства и их элементов"</t>
  </si>
  <si>
    <t xml:space="preserve">            Устройство и содержание объектов благоустройства и их элементов</t>
  </si>
  <si>
    <t xml:space="preserve">          Основное мероприятие: "Привлечение специалистов для работы в сфере образования Тернейского муниципального округа"</t>
  </si>
  <si>
    <t xml:space="preserve">            Привлечение специалистов для работы в сфере образования (единовременные выплаты, компенсация расходов к месту обучения, аренда жилых помещений)</t>
  </si>
  <si>
    <t>1500500000</t>
  </si>
  <si>
    <t>1500500320</t>
  </si>
  <si>
    <t xml:space="preserve">          Основное мероприятие:Реализация национального проекта "Образование", федерального проекта"Современная школа"
 </t>
  </si>
  <si>
    <t>150E152300</t>
  </si>
  <si>
    <t xml:space="preserve">            Благоустройство дворовой территории пгт. Пластун ул. Лермонтова, д.14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</si>
  <si>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д.14 софинансирование за счёт местного бюджета</t>
  </si>
  <si>
    <t xml:space="preserve">            Благоустройство дворовой территории пгт. Пластун ул. Лермонтова, д.6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</si>
  <si>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д.12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</si>
  <si>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Лермонтова, д.6 софинансирование за счёт местного бюджета</t>
  </si>
  <si>
    <t xml:space="preserve">            Основное мероприятие: " Благоустройство общественных территорий "</t>
  </si>
  <si>
    <t xml:space="preserve">            Благоустройство дворовой территории пгт. Пластун ул. Лермонтова, д.12 софинансирование за счёт местного бюджета</t>
  </si>
  <si>
    <t xml:space="preserve">            Благоустройство общественной территории с. Малая Кема, ул.Спортивная,10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</si>
  <si>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с.Самарга, ул.Береговая,15за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</si>
  <si>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пгт.Пластун, ул. Лермонтова,37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</si>
  <si>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Малая Кема, ул.Спортивная,10 софинансирование за счёт местного бюджета</t>
  </si>
  <si>
    <t xml:space="preserve">            Благоустройство общественной территории с.Самарга, ул.Береговая,15 софинансирование за счёт местного бюджета</t>
  </si>
  <si>
    <t xml:space="preserve">            Благоустройство общественной территории пгт.Пластун, ул. Лермонтова,37 софинансирование за счёт местного бюджета</t>
  </si>
  <si>
    <t xml:space="preserve">          Основное мероприятие: Ликвидация несанкционированных свалок</t>
  </si>
  <si>
    <t xml:space="preserve">            Ликвидация несанкционированных свалок</t>
  </si>
  <si>
    <t>1800200000</t>
  </si>
  <si>
    <t>1800206023</t>
  </si>
  <si>
    <t>Субсидии на возмещение выпадающих доходов организациям, оказывающим услуги по снабжению населения твёрдым топливом, для стабилизации работы за счёт краевого бюджета</t>
  </si>
  <si>
    <t xml:space="preserve">            Софинансирование с местного бюджета на предоставление субсидий из бюджета Тернейского муниципального округа на возмещение выпадающих доходов в связи с обеспечением населения твёрдым топливом (дровами)</t>
  </si>
  <si>
    <t xml:space="preserve">            Содержание автомобильных дорог общего пользования местного значения и инженерных сооружений на них Тернейского муниципального округа</t>
  </si>
  <si>
    <t xml:space="preserve">            Ремонт автомобильной дороги общего пользования местного значения Тернейского муниципального округа</t>
  </si>
  <si>
    <t xml:space="preserve">        Муниципальная программа "Капитальный ремонт муниципального жилищного фонда Тернейского муниципального округа на период 2022 - 2024"</t>
  </si>
  <si>
    <t xml:space="preserve">            Оплата наборов продуктов питания для организации 2-х разового питания в детских оздоровительных лагерях с дневным пребыванием детей и  выплата компенсации родителям (законным предствавителям) части расходов на оплату стоимости путёвки (Субвенции на организацию и обеспечение оздоровления и отдыха детей Приморского края за исключением организации отдыха детей в каникулярное время)</t>
  </si>
  <si>
    <t xml:space="preserve">            Обеспечение пожарной безопасности в населённых пунктах: обновление и обустройство минерализованных полос для предотвращения перехода природных пожаров на территории населённых пунктов .Обеспечение пожарной безопасности на границе земель госземзапаса с лесами Тернейского муниципального округа.</t>
  </si>
  <si>
    <t xml:space="preserve">        Муниципальная программа "Комплексные меры противодействия злоупотреблению наркотикам и их незаконному обороту в Тернейском муниципальном округе" на 2021 - 2025 годы</t>
  </si>
  <si>
    <t xml:space="preserve">          Основное мероприятие: Обеспечение организационно-методической помощи</t>
  </si>
  <si>
    <t>4600000000</t>
  </si>
  <si>
    <t>4600100000</t>
  </si>
  <si>
    <t>4600104203</t>
  </si>
  <si>
    <t xml:space="preserve">          Основное мероприятие: Совершенствование работы по комплексной профилактике распространения наркомании и связанных с ней правонарушений</t>
  </si>
  <si>
    <t xml:space="preserve">          Основное мероприятие: "Организация и проведение культурно-массовых мероприятий в Тернейском муниципальном округе"</t>
  </si>
  <si>
    <t xml:space="preserve">            Организация и проведение культурно-массовых мероприятий в Тернейском муниципальном округе</t>
  </si>
  <si>
    <t>5600200000</t>
  </si>
  <si>
    <t>5600240991</t>
  </si>
  <si>
    <t xml:space="preserve">            Субсидии бюджетам муниципальных образований Приморского края на обеспечение развития и укрепления материально-технической базы домов культуры в населенных пунктах с числом жителей до 50 тысяч человек, включая софинансирование с местного бюджета</t>
  </si>
  <si>
    <t xml:space="preserve">  </t>
  </si>
  <si>
    <t>Муниципальная программа  "Формирование современной городской среды Тернейского муниципального округа на 2021 - 2027 годы"</t>
  </si>
  <si>
    <t xml:space="preserve">        Муниципальная программа "Развитие культуры и туризма в Тернейском муниципальном округе на период 2018 - 2027 годы"</t>
  </si>
  <si>
    <t xml:space="preserve">Приложение №6    </t>
  </si>
  <si>
    <t xml:space="preserve">            Основное мероприятие: "Обеспечение деятельности дворцов, домов культуры и других учреждений культуры "</t>
  </si>
  <si>
    <t xml:space="preserve">             Основные мероприятие: "Обеспечение деятельности подведомственных библиотечных учреждений"</t>
  </si>
  <si>
    <t>п/н</t>
  </si>
  <si>
    <t xml:space="preserve">            Основное мероприятие:Обеспечение деятельности подведомственных общеобразовательных учреждений</t>
  </si>
  <si>
    <t xml:space="preserve">        Муниципальная программа "Развитие образования Тернейского муниципального округа " на 2021 - 2025 годы</t>
  </si>
  <si>
    <t xml:space="preserve">          Основное мероприятие: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жилых помещений за счёт местного, краевого и федерального бюджетов</t>
  </si>
  <si>
    <t xml:space="preserve">          Основное мероприятие: "Обеспечение пожарной безопасности на территории Тернейского муниципального округа"</t>
  </si>
  <si>
    <t xml:space="preserve">Расходы  бюджета Тернейского муниципального округа на 2023 год и плановый период 2024 и 2025 годов по финансовому обеспечению муниципальных программ </t>
  </si>
  <si>
    <t>2025 год</t>
  </si>
  <si>
    <t xml:space="preserve">            Организация распространения в рамках проводимых профилактических мероприятий печатной продукции, средств наглядной агитации, направленных на противодействие наркомании</t>
  </si>
  <si>
    <t xml:space="preserve">            Проведение мероприятий антинаркотической направленности (приобретение призов для игровых программ и викторин, тематическое оформление мероприятий, создание и распространение средств наглядной агитации)</t>
  </si>
  <si>
    <t xml:space="preserve">        Муниципальная программа "Профилактика экстремизма и терроризма, а также минимизация и (или) ликвидация последствий проявлений терроризма и экстремизма на территории Тернейского муниципального округа  на период  2023-2025 годы"</t>
  </si>
  <si>
    <t xml:space="preserve">          Основное мероприятие: 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</si>
  <si>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>Организация подготовки проектов, изготовление, приобретение буклетов, плакатов, памяток и рекомендаций для учреждений, предприятий, организаций, расположенных на территории Тернейского муниципального округа, по антитеррористической и экстремистстской тематике</t>
  </si>
  <si>
    <t xml:space="preserve">          Основное мероприятие: Организация оснащения объектов (территорий) современными техническими средствами и системами для воспрепятствования неправомерному проникновению на объекты (территории)</t>
  </si>
  <si>
    <t>"Приобретение и монтаж TVI системы видеонаблюдения" по адресу: п.Терней, (парковая зона, ледовый городок)</t>
  </si>
  <si>
    <t>"Приобретение и монтаж TVI системы видеонаблюдения" по адресу: п.Пластун, (площадка ГТО, скейт-парк)</t>
  </si>
  <si>
    <t xml:space="preserve">          Поощрение добровольных пожарных дружин</t>
  </si>
  <si>
    <t xml:space="preserve">           Муниципальная поддержка общественной организации " Добровольная пожарная охрана": Приобретение средств индивидуальной защиты, технических средств тушения пожаров</t>
  </si>
  <si>
    <t xml:space="preserve">          Обустройство искусственных пожарных водоемов объемом 54 м3 в населенных пунктах в нормативном радиусе 200 метров от социально значимых объектов</t>
  </si>
  <si>
    <t xml:space="preserve">          Содержание  пожарных водоёмов</t>
  </si>
  <si>
    <t xml:space="preserve">          Основное мероприятие: Создание условий для организации добровольной пожарной охраны на территории Тернейского муниципального округа</t>
  </si>
  <si>
    <t>Установка объекта (пожарного бокса в с.Усть-Соболевка, в том числе разработка проектно-сметной документации) (за счет субсидии из краевого бюджета)</t>
  </si>
  <si>
    <t>Установка объекта (пожарного бокса в с.Усть-Соболевка, в том числе разработка проектно-сметной документации) (софинансирование местный бюджет)</t>
  </si>
  <si>
    <t>67004S2660</t>
  </si>
  <si>
    <t xml:space="preserve">          Содержание автомобильной дороги общего пользования местного значения и инженерных сооружений на них Амгу - Максимовка</t>
  </si>
  <si>
    <t xml:space="preserve">          Ремонт автомобильных дорог общего пользования местного значения и инженерных сооружений на них в пгт. Терней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</si>
  <si>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Пластун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</si>
  <si>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пгт. Светлая Тернейского муниципального округа</t>
  </si>
  <si>
    <t xml:space="preserve">          Ремонт автомобильных дорог общего пользования местного значения и инженерных сооружений на них в с. Амгу, с. Максимовка, с. Усть-соболевка Тернейского муниципального округа.</t>
  </si>
  <si>
    <t xml:space="preserve">          Ремонт моста по ул. Школьная в с. Перетычиха Тернейского муниципального округа</t>
  </si>
  <si>
    <t xml:space="preserve">          Ремонт моста по ул. Юбилейная в пгт.Терней Тернейского муниципального округа</t>
  </si>
  <si>
    <t xml:space="preserve">         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38+100)( за счет субсидии на проектирование, строительство, реконструкция автомобильных дорог общего пользования (за исключением автомобильных дорог федерального значения) с твердым покрытием до сельских населенных пунктов, не имеющих круглогодичной связи с сетью автомобильных дорог общего пользования, а также их капитальный ремонт и ремонт за счет средств дорожного фонда Приморского края)</t>
  </si>
  <si>
    <t xml:space="preserve">           Софиннсирование с местного бюджета на ремонт автомобильной дороги Амгу-Максимовка км 34-39.265 в Тернейском муниципальном округе Приморского края (ремонт мостов на км 34+400 км 35+300 км 37+270 км 38+200, труб на км 34+700, км 35+950 км 36+700 км 37+700 км 38+100)</t>
  </si>
  <si>
    <t>40002S2250</t>
  </si>
  <si>
    <t xml:space="preserve">            Содержание и ремонт пешеходных переходов  и тротуаров в пгт.Терней   Тернейского муниципального округа</t>
  </si>
  <si>
    <t xml:space="preserve">            Устройство уличного освещения в пгт. Пластун Тернейского муниципального округа (ул. Чапаева, ул.Гидростроителей, ул. Стахановская)</t>
  </si>
  <si>
    <t xml:space="preserve">            Разработка комплексной схемы организации дорожного движения Тернейского муниципального округа</t>
  </si>
  <si>
    <t xml:space="preserve">        Муниципальная программа "Внесение в Единый государственный реестр недвижимости сведений о границах территориальных зон населённых пунктов  Тернейского муниципального округа" на  2022 - 2024 годы</t>
  </si>
  <si>
    <t xml:space="preserve">          Основное мероприятие: "Обеспечение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округа"</t>
  </si>
  <si>
    <t>Обеспечение проведения землеустроительных работ по описанию местоположения границ территориальных зон в населённых пунктах Тернейского муниципального округа</t>
  </si>
  <si>
    <t xml:space="preserve">            Благоустройство дворовой территории пгт. Пластун ул. Третий квартал, д.4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</si>
  <si>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Благоустройство дворовой территории пгт. Пластун ул. Третий квартал, д. 4 софинансирование за счёт местного бюджета</t>
  </si>
  <si>
    <t xml:space="preserve">            Благоустройство дворовой территории пгт. Пластун ул. Пушкина, д. 5А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</si>
  <si>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дворовой территории пгт. Пластун ул. Пушкина, д. 5А софинансирование за счёт местного бюджета</t>
  </si>
  <si>
    <t>17003S2610</t>
  </si>
  <si>
    <t>17003S2611</t>
  </si>
  <si>
    <t>17003S2612</t>
  </si>
  <si>
    <t>17003S2614</t>
  </si>
  <si>
    <t>17003S2615</t>
  </si>
  <si>
    <t xml:space="preserve">            Благоустройство общественной территории с. Перетычиха, ул.Школьная,34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</si>
  <si>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Перетычиха, ул.Школьная,34 софинансирование за счёт местного бюджета</t>
  </si>
  <si>
    <t xml:space="preserve">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софинансирование за счет местного бюджета</t>
  </si>
  <si>
    <t xml:space="preserve">            Устройство детской игровой площадки Ориентир: 28,5м северо-восточнее ориентира за пределами участка. Ориентир дом. Адрес ориентира: Приморский край, Тернейский район, пгт. Терней, ул. 50 лет Октября, д. 14 за счёт субсидии на поддержку муниципальных программ по благоустройству территорий муниципальных образований Приморского края
</t>
  </si>
  <si>
    <t xml:space="preserve">            Благоустройство общественной территории с. Максимовка, ул. Лесная,2 за счёт субсидии на поддержку муниципальных программ по благоустройству территорий муниципальных образований Приморского края</t>
  </si>
  <si>
    <t xml:space="preserve">            Благоустройство общественной территории с. Максимовка, ул. Лесная,2 софинансирование за счет местного бюджета</t>
  </si>
  <si>
    <t>17004S2618</t>
  </si>
  <si>
    <t>17004S2619</t>
  </si>
  <si>
    <t>170049261К</t>
  </si>
  <si>
    <t>17004S261К</t>
  </si>
  <si>
    <t>170049261М</t>
  </si>
  <si>
    <t>17004S261М</t>
  </si>
  <si>
    <t>170049261Н</t>
  </si>
  <si>
    <t>17004S261Н</t>
  </si>
  <si>
    <t xml:space="preserve">        Основное мероприятие: Мероприятия, связанные с деятельностью школьных клубов и иных объединений образовательных учреждений, проведение и участие общественнозначимых мероприятиях различного уровня, в том числе за счёт средств добровольных пожертвований</t>
  </si>
  <si>
    <t xml:space="preserve">         Участие учащихся общеобразовательных учреждений в общественнозначимых мероприятиях муниципального, межмуниципального, краевого, межрегионального, российского и международного уровней</t>
  </si>
  <si>
    <t>1500900000</t>
  </si>
  <si>
    <t>Обеспечение персонифицированного финансирования дополнительного образования детей</t>
  </si>
  <si>
    <t xml:space="preserve">        Муниципальная программа "Основные направления реализации молодёжной политики в Тернейском муниципальном округе на 2023-2027 годы"</t>
  </si>
  <si>
    <t xml:space="preserve">          Основное мероприятие: "Создание условий для социальной активности молодежи, для воспитания гражданственности и патриотизма"</t>
  </si>
  <si>
    <t xml:space="preserve">           Организация работы  по присуждению именных премий главы Тернейского муниципального округа </t>
  </si>
  <si>
    <t xml:space="preserve">Субсидии на приобретение и поставку спортивного инвентаря , спортивного оборудования и иного имущества для развития массового спорта </t>
  </si>
  <si>
    <t>Приобретение и поставка спортивного инвентаря , спортивного оборудования и иного имущества для развития массового спорта , софинансирование за счёт местного бюджета</t>
  </si>
  <si>
    <t>20001S2230</t>
  </si>
  <si>
    <t xml:space="preserve">Основное мероприятие: Реализация  проекта инициативного бюджетирования по направлению "Твой проект" </t>
  </si>
  <si>
    <t xml:space="preserve">        Муниципальная программа "Организация летнего оздоровления, отдыха и занятости детей и подростков Тернейского муниципального округа на 2019-2023 годы"</t>
  </si>
  <si>
    <t xml:space="preserve">            Предоставление субсидий некоммерческим организациям - общинам коренных малочисленных народов Севера, Сибири, Дальнего востока, зарегистрированным и проживающим в Тернейском муниципальном округе, на строительство и ремонт  жилых  помещений за счёт местного, краевого и федерального бюджетов</t>
  </si>
  <si>
    <t xml:space="preserve">            Содержание и ремонт сети уличного освещения на дорогах общего пользования в пгт. Терней (ул. Партизанская), в населенных пунктах Тернейского муниципального округа</t>
  </si>
  <si>
    <t>Приморского края</t>
  </si>
  <si>
    <t xml:space="preserve">          Основное мероприятие: "Мероприятия по повышению безопасности дорожного движения"</t>
  </si>
  <si>
    <t>Муниципальная программа «Защита населения и территории Тернейского муниципального округа от чрезвычайных ситуаций на 2020-2024 годы.»</t>
  </si>
  <si>
    <t xml:space="preserve">            Участие сборных команд  Тернейского муниципального округа в физкультурных и спортивных мероприятиях муниципального, межмуниципального ,краевого ,межрегионального, российского и международного уровней</t>
  </si>
  <si>
    <t>15004L7500</t>
  </si>
  <si>
    <t xml:space="preserve">Субсидии на реализацию мероприятий по модернизации школьных систем образования  ,включая софинансирование  с местного бюджета </t>
  </si>
  <si>
    <t>15004S2340</t>
  </si>
  <si>
    <t>Софинансирование субсидии на капитальный ремонт зданий общеобразовательных учреждений.</t>
  </si>
  <si>
    <t>Субсидии на капитальный ремонт зданий общеобразовательных учреждений.</t>
  </si>
  <si>
    <t xml:space="preserve">  Основное мероприятие: Ремонт и капитальный ремонт общеобразовательных учреждений.</t>
  </si>
  <si>
    <t xml:space="preserve">          Основное мероприятие: Реализация национального проекта "Культура", Федеральный проект "Культурная среда"</t>
  </si>
  <si>
    <t>Государственная поддержка отрасли культуры (софинансирование расходных обязательств, возникающих при реализации мероприятий по модернизации муниципальных детских школ искусств по видам искусств), включая местный бюджет</t>
  </si>
  <si>
    <t>560A155192</t>
  </si>
  <si>
    <t>560A100000</t>
  </si>
  <si>
    <t>Иные межбюджетные трансферты  на проведение мероприятий по обеспечению деятельности советников директора по воспитанию и взаимодействию  с детскими общественными объединениями в общеобразовательных организациях</t>
  </si>
  <si>
    <t>Доставка и установка железобетонных плит ПД в с.Усть-Соболевка (местный бюджет)</t>
  </si>
  <si>
    <t xml:space="preserve">            Содержание уличного освещения на территории Тернейского муниципального округа</t>
  </si>
  <si>
    <t xml:space="preserve">Обеспечение бесплатным одноразовым горячим питанием обучающихся 5-11 классов -членов семей участников специальной военной операции по образовательным программам основного общего и среднего общего образования в общеобразовательных организациях Тернейского муниципального округа </t>
  </si>
  <si>
    <t xml:space="preserve">        Экспертиза сметной стоимости на "Ремонт ограждения территории МКОУ СОШ с.Перетычиха, с.Агзу, п.Терней"</t>
  </si>
  <si>
    <t>5601140914</t>
  </si>
  <si>
    <t>Проведение негосударственной экспертизы документации на "Ремонт сельского клуба с.Перетычиха", "Ремонт клуба с.Малая Кема"</t>
  </si>
  <si>
    <t>5601100000</t>
  </si>
  <si>
    <t xml:space="preserve">          Основные мероприятие: "Строительство, реконструкция, капитальный ремон и ремонт учреждений культуры, обустройство прилегающих к ним территорий "</t>
  </si>
  <si>
    <t>Реализация общественно значимых проектов:Ремонт сельского клуба в селе Перетычиха  (краевой бюджет)</t>
  </si>
  <si>
    <t>5601092362</t>
  </si>
  <si>
    <t>Реализация общественно значимых проектов: Ремонт клуба с.Малая Кема (краевой бюджет)</t>
  </si>
  <si>
    <t>5601092361</t>
  </si>
  <si>
    <t>Реализация общественно значимых проектов:Ремонт сельского клуба в селе Перетычиха  (софинансирование местный бюджет)</t>
  </si>
  <si>
    <t>56010S2361</t>
  </si>
  <si>
    <t>Реализация общественно значимых проектов: Ремонт клуба с.Малая Кема(софинансирование местный бюджет)</t>
  </si>
  <si>
    <t>56010S2362</t>
  </si>
  <si>
    <t>17004S261С</t>
  </si>
  <si>
    <t>170049261С</t>
  </si>
  <si>
    <t>150EВ51790</t>
  </si>
  <si>
    <t>150EВ00000</t>
  </si>
  <si>
    <t xml:space="preserve">          Основное мероприятие:Реализация национального проекта "Образование", федерального проекта"Патриотическое воспитание граждан Российской Федерации"
 </t>
  </si>
  <si>
    <t>Строительство средней общеобразовательной школы на 80 мест пгт.Светлая  софинансирование с местного бюджета.</t>
  </si>
  <si>
    <t>150E152301</t>
  </si>
  <si>
    <t>150E152302</t>
  </si>
  <si>
    <t>Строительство средней общеобразовательной школы на 80 мест пгт.Светлая                   ( местный бюджет)</t>
  </si>
  <si>
    <t>Строительство средней общеобразовательной школы на 80 мест пгт.Светлая (включая  субсидии на создание новых мест в общеобразовательных организациях, расположенных в сельской местности и посёлках городского типа)</t>
  </si>
  <si>
    <t xml:space="preserve">        Муниципальная программа "Энергосбережение и повышение энергетической эффективности в Тернейском муниципальном округе на период 2021 - 2023 годы"</t>
  </si>
  <si>
    <t xml:space="preserve"> Основное мероприятие: Капитальный ремонт котельной №2 в п.Терней</t>
  </si>
  <si>
    <t>Замена котла котельной №2 в п.Терней (субсидии на мероприятия по энергосбережению систем коммунальной инфраструктуры)</t>
  </si>
  <si>
    <t>Замена котла котельной №2 в п.Терней (софинансирование с местного бюджета)</t>
  </si>
  <si>
    <t xml:space="preserve"> Основное мероприятие: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</t>
  </si>
  <si>
    <t xml:space="preserve">   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 (субсидии на мероприятия по энергосбережению систем коммунальной инфраструктуры)</t>
  </si>
  <si>
    <t>Капитальный ремонт теплотрассы котельной №9 в п.Терней от тепловой камеры №2 до тепловой камеры №6, от тепловой камеры №8 до ввода в жилой дом №8 по ул.Тернейская (софинансирование с местного бюджета)</t>
  </si>
  <si>
    <t>17004S2616</t>
  </si>
  <si>
    <t>17004S2617</t>
  </si>
  <si>
    <t>16017S2271</t>
  </si>
  <si>
    <t>16018S2272</t>
  </si>
  <si>
    <t xml:space="preserve">            Общественная территория пгт. Терней, ул. Есенина,2 (за счёт субсидии с краевого бюджета)</t>
  </si>
  <si>
    <t xml:space="preserve">           Общественная территория пгт. Терней, ул. Есенина,2 (софинансирование с местного бюджета)</t>
  </si>
  <si>
    <t xml:space="preserve">            Парковая зона , пгт. Терней, ул. Партизанская,70 (за счёт субсидии с краевого бюджета)</t>
  </si>
  <si>
    <t xml:space="preserve">           Парковая зона, пгт. Терней, ул. Партизанская,70 (софинансирование с местного бюджета)</t>
  </si>
  <si>
    <t>Организация и проведение культурно-массовых мероприятий в Тернейском муниципальном округе ( за счёт средств добровольных пожертвований)</t>
  </si>
  <si>
    <t xml:space="preserve">           Обустройство контейнерных площадок</t>
  </si>
  <si>
    <t xml:space="preserve">          Основное мероприятие: Обустройство контейнерных площадок </t>
  </si>
  <si>
    <t>Обеспечение пожарной безопасности в населенных пунктах Тернейского муниципального округа: Приобретение и установка автономных пожарных извещателей</t>
  </si>
  <si>
    <t>Приобретение, установка и обслуживание пожарных гидрантов</t>
  </si>
  <si>
    <t>Приобретение ГСМ для патрулирования и тушения палов сухой травы в весенний и осенний пожароопасные периоды</t>
  </si>
  <si>
    <t xml:space="preserve">Основное мероприятие: Предупреждение чрезвычайных ситуаций природного характера во время прохождения паводков </t>
  </si>
  <si>
    <t>Проведение мероприятий по созданию резерва технических средств и материальных ресурсов, для ликвидации последствий паводков: Закупка тепловых пушек, водяных помп и другое</t>
  </si>
  <si>
    <t xml:space="preserve">  Муниципальная программа "Информатизация администрации Тернейского муниципального округа " на 2020-2023 годы</t>
  </si>
  <si>
    <t>Основное мероприятие: Реорганизация электронно-вычислительной сети устойчивого функционирования и информационной безопасности структурных подразделений при использовании внутренней ЛВС и технических каналов связи</t>
  </si>
  <si>
    <t>Приобретение отечественного ПО и лицензий в администрации муниципального округа (НСД,ЭЦП, общесистемного, офисного, антивирусного, специализированных программ для структурных подразделений)</t>
  </si>
  <si>
    <t xml:space="preserve">           Участие сборных команд Тернейского муниципального округа в физкультурных и спортивных мероприятиях муниципального, межмуниципального ,краевого, межрегионального, российского и международного уровней ( за счёт средств добровольных пожертвований)</t>
  </si>
  <si>
    <t xml:space="preserve">          Мероприятия по созданию условий для привлечения населения к занятиям физической культурой и спортом, в том числе приобретение и поставка спортивного инвентаря и его обслуживание.</t>
  </si>
  <si>
    <t xml:space="preserve">           Разработка проектно-сметной документации по объекту: «Капитальный ремонт части здания спорткомплекса, расположенного по адресу: Приморский край, Тернейский район, пгт.Пластун, ул.Лермонтова,д.28» </t>
  </si>
  <si>
    <t xml:space="preserve">            Содержание автомобильных дорог общего пользования местного значения и инженерных сооружений на них  в с.Перетычиха, с.Единка, с.Самарга, с.Агзу   Тернейского муниципального округа</t>
  </si>
  <si>
    <t>Паспортизация дорог п. Терней, п. Пластун Тернейского муниципального округа</t>
  </si>
  <si>
    <t>Ремонт пешеходного тротуара по ул. Партизанская (в районе МКДОУ Детский сад №1) в пгт.Терней Тернейского муниципального округа</t>
  </si>
  <si>
    <t>Ремонт асфальтобетонного покрытия по ул.Студенческая (от дома №31 до дома №37 по ул. Студенческая) пгт.Пластун Тернейского муниципального округа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</si>
  <si>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(из средств субсидии бюджетам муниципальных образований Приморского края)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</si>
  <si>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(из средств субсидии бюджетам муниципальных образований Приморского края)</t>
  </si>
  <si>
    <t>40002S2391</t>
  </si>
  <si>
    <t>Ремонт асфальтобетонного покрытия по пер.Школьный (от дома №13 по ул. Лермонтова до дома №2 по ул. Гагарина) пгт.Пластун Тернейского муниципального округа (софинансирование из средств местного бюджета)</t>
  </si>
  <si>
    <t>40002S2392</t>
  </si>
  <si>
    <t>Ремонт асфальтобетонного покрытия по ул.Молодёжная (от дома №8 по ул.Рабочая до федеральной трассы Терней-Малая Кема) пгт.Терней Тернейского муниципального округа (софинансирование из средств местного бюджета)</t>
  </si>
  <si>
    <t xml:space="preserve">          Устройство уличного освещения в пгт.Пластун Тернейского муниципального округа</t>
  </si>
  <si>
    <t xml:space="preserve">          Устройство уличного освещения в пгт.Терней Тернейского муниципального округа</t>
  </si>
  <si>
    <t xml:space="preserve">           Капитальный ремонт муниципальных жилых помещений в селе Самарга за счёт средств добровольных пожертвований.</t>
  </si>
  <si>
    <t xml:space="preserve"> Благоустройство общественной территории пгт.Пластун , ул. Лермонтова, 37</t>
  </si>
  <si>
    <t xml:space="preserve"> Благоустройство общественной территории пгт.Терней , ул. Ивановская,д.9</t>
  </si>
  <si>
    <t>Поставка и установка ударопоглощающего покрытия " Искусственная трава" на детской игровой площадке по адресу пгт.Терней  ул.Комсомольская,41А</t>
  </si>
  <si>
    <t xml:space="preserve">        Частичный ремонт полов в школе с.Агзу (МКОУ СОШ с.Агзу) за счёт средств добровольных пожертвований </t>
  </si>
  <si>
    <t xml:space="preserve">            Устройство и содержание объектов благоустройства и их элементов за счет средств добровольных пожертвований</t>
  </si>
  <si>
    <t>Частичный ремонт здания СК с.Усть-Соболевка , в том числе кинопроекционной (за счет средств добровольных пожертвований)</t>
  </si>
  <si>
    <t>5601140915</t>
  </si>
  <si>
    <t>Муниципальная программа "Мобилизационная подготовка Тернрейского муниципального округа на 2023 - 2025 годы"</t>
  </si>
  <si>
    <t xml:space="preserve">   Основное мероприятие: Проверка оценки эффективности систем защиты информации</t>
  </si>
  <si>
    <t>Проверка оценки эффективности систем защиты информации в кабинете №22 здания администрации Тернейского муниципального округа</t>
  </si>
  <si>
    <t>2500000000</t>
  </si>
  <si>
    <t>Основное мероприятие: Ремонт и содержние обелисков, памятников и прилегающих к ним территорий</t>
  </si>
  <si>
    <t>Ремонт обелиска по адресу: Лермонтова, 28А, пгт. Пластун</t>
  </si>
  <si>
    <t>Приобретение кресел (30 штук) в зрительный зал сельского клуба с.Агзу (за счёт средств добровольных пожертвований)</t>
  </si>
  <si>
    <t xml:space="preserve">Приложение №5    </t>
  </si>
  <si>
    <t>от 25.12.2023 г. № 497</t>
  </si>
  <si>
    <t xml:space="preserve">от 20.12.2022 г. №395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</si>
</sst>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-;\-* #,##0.00_-;_-* &quot;-&quot;??_-;_-@_-"/>
  </numFmts>
  <fonts count="14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 tint="-4.9989318521683403E-2"/>
        <bgColor indexed="64"/>
      </patternFill>
    </fill>
  </fills>
  <borders count="2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4" fontId="3" fillId="2" borderId="2">
      <alignment horizontal="right" vertical="top" shrinkToFit="1"/>
    </xf>
    <xf numFmtId="4" fontId="3" fillId="3" borderId="2">
      <alignment horizontal="right" vertical="top" shrinkToFit="1"/>
    </xf>
    <xf numFmtId="0" fontId="3" fillId="0" borderId="3">
      <alignment horizontal="right"/>
    </xf>
    <xf numFmtId="4" fontId="3" fillId="2" borderId="3">
      <alignment horizontal="right" vertical="top" shrinkToFit="1"/>
    </xf>
    <xf numFmtId="4" fontId="3" fillId="3" borderId="3">
      <alignment horizontal="right" vertical="top" shrinkToFit="1"/>
    </xf>
    <xf numFmtId="0" fontId="1" fillId="0" borderId="1">
      <alignment horizontal="left" wrapTex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0" fontId="1" fillId="4" borderId="1">
      <alignment shrinkToFit="1"/>
    </xf>
    <xf numFmtId="1" fontId="1" fillId="0" borderId="2">
      <alignment horizontal="left" vertical="top" wrapText="1" indent="2"/>
    </xf>
    <xf numFmtId="0" fontId="1" fillId="4" borderId="1">
      <alignment horizontal="center"/>
    </xf>
    <xf numFmtId="4" fontId="3" fillId="0" borderId="2">
      <alignment horizontal="right" vertical="top" shrinkToFit="1"/>
    </xf>
    <xf numFmtId="4" fontId="1" fillId="0" borderId="2">
      <alignment horizontal="right" vertical="top" shrinkToFit="1"/>
    </xf>
    <xf numFmtId="0" fontId="3" fillId="0" borderId="2">
      <alignment vertical="top" wrapText="1"/>
    </xf>
    <xf numFmtId="4" fontId="3" fillId="3" borderId="2">
      <alignment horizontal="right" vertical="top" shrinkToFit="1"/>
    </xf>
    <xf numFmtId="164" fontId="4" fillId="0" borderId="0" applyFont="0" applyFill="0" applyBorder="0" applyAlignment="0" applyProtection="0"/>
  </cellStyleXfs>
  <cellXfs count="158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0" fillId="0" borderId="0" xfId="0" applyFont="1" applyProtection="1">
      <protection locked="0"/>
    </xf>
    <xf numFmtId="0" fontId="5" fillId="0" borderId="0" xfId="0" applyFont="1" applyFill="1" applyAlignment="1">
      <alignment horizontal="right"/>
    </xf>
    <xf numFmtId="0" fontId="6" fillId="0" borderId="0" xfId="0" applyFont="1" applyProtection="1">
      <protection locked="0"/>
    </xf>
    <xf numFmtId="0" fontId="6" fillId="0" borderId="0" xfId="0" applyFont="1" applyFill="1" applyAlignment="1" applyProtection="1">
      <alignment horizontal="right"/>
      <protection locked="0"/>
    </xf>
    <xf numFmtId="0" fontId="6" fillId="0" borderId="0" xfId="0" applyFont="1" applyAlignment="1" applyProtection="1">
      <alignment horizontal="right"/>
      <protection locked="0"/>
    </xf>
    <xf numFmtId="1" fontId="8" fillId="0" borderId="1" xfId="20" applyNumberFormat="1" applyFont="1" applyFill="1" applyAlignment="1" applyProtection="1">
      <alignment horizontal="center" vertical="top" shrinkToFit="1"/>
    </xf>
    <xf numFmtId="0" fontId="7" fillId="0" borderId="5" xfId="5" applyNumberFormat="1" applyFont="1" applyFill="1" applyBorder="1" applyProtection="1">
      <alignment horizontal="center" vertical="center" wrapText="1"/>
    </xf>
    <xf numFmtId="0" fontId="7" fillId="0" borderId="2" xfId="5" applyNumberFormat="1" applyFont="1" applyFill="1" applyProtection="1">
      <alignment horizontal="center" vertical="center" wrapText="1"/>
    </xf>
    <xf numFmtId="0" fontId="9" fillId="0" borderId="0" xfId="0" applyFont="1" applyFill="1" applyAlignment="1">
      <alignment horizontal="right"/>
    </xf>
    <xf numFmtId="0" fontId="5" fillId="0" borderId="0" xfId="0" applyFont="1" applyAlignment="1" applyProtection="1">
      <alignment horizontal="center" wrapText="1"/>
      <protection locked="0"/>
    </xf>
    <xf numFmtId="0" fontId="10" fillId="0" borderId="0" xfId="0" applyFont="1" applyProtection="1">
      <protection locked="0"/>
    </xf>
    <xf numFmtId="0" fontId="5" fillId="0" borderId="0" xfId="0" applyFont="1" applyProtection="1">
      <protection locked="0"/>
    </xf>
    <xf numFmtId="0" fontId="0" fillId="0" borderId="0" xfId="0" applyFont="1" applyFill="1" applyProtection="1">
      <protection locked="0"/>
    </xf>
    <xf numFmtId="0" fontId="0" fillId="0" borderId="0" xfId="0" applyFill="1" applyProtection="1">
      <protection locked="0"/>
    </xf>
    <xf numFmtId="0" fontId="7" fillId="0" borderId="14" xfId="5" applyNumberFormat="1" applyFont="1" applyFill="1" applyBorder="1" applyProtection="1">
      <alignment horizontal="center" vertical="center" wrapText="1"/>
    </xf>
    <xf numFmtId="0" fontId="0" fillId="0" borderId="4" xfId="0" applyBorder="1" applyProtection="1">
      <protection locked="0"/>
    </xf>
    <xf numFmtId="0" fontId="7" fillId="5" borderId="5" xfId="5" applyNumberFormat="1" applyFont="1" applyFill="1" applyBorder="1" applyProtection="1">
      <alignment horizontal="center" vertical="center" wrapText="1"/>
    </xf>
    <xf numFmtId="0" fontId="7" fillId="5" borderId="2" xfId="5" applyNumberFormat="1" applyFont="1" applyFill="1" applyProtection="1">
      <alignment horizontal="center" vertical="center" wrapText="1"/>
    </xf>
    <xf numFmtId="0" fontId="6" fillId="0" borderId="0" xfId="0" applyFont="1" applyFill="1" applyAlignment="1" applyProtection="1">
      <alignment horizontal="right" vertical="top"/>
      <protection locked="0"/>
    </xf>
    <xf numFmtId="0" fontId="5" fillId="0" borderId="0" xfId="0" applyFont="1" applyAlignment="1" applyProtection="1">
      <alignment horizontal="right" vertical="top"/>
      <protection locked="0"/>
    </xf>
    <xf numFmtId="0" fontId="6" fillId="0" borderId="0" xfId="0" applyFont="1" applyAlignment="1" applyProtection="1">
      <alignment horizontal="right" vertical="top"/>
      <protection locked="0"/>
    </xf>
    <xf numFmtId="164" fontId="10" fillId="0" borderId="0" xfId="27" applyNumberFormat="1" applyFont="1" applyFill="1" applyProtection="1">
      <protection locked="0"/>
    </xf>
    <xf numFmtId="43" fontId="0" fillId="0" borderId="0" xfId="0" applyNumberFormat="1" applyProtection="1">
      <protection locked="0"/>
    </xf>
    <xf numFmtId="164" fontId="0" fillId="0" borderId="0" xfId="27" applyFont="1" applyProtection="1">
      <protection locked="0"/>
    </xf>
    <xf numFmtId="0" fontId="0" fillId="0" borderId="23" xfId="0" applyFill="1" applyBorder="1" applyAlignment="1">
      <alignment horizontal="center" vertical="top"/>
    </xf>
    <xf numFmtId="0" fontId="0" fillId="0" borderId="23" xfId="0" applyFill="1" applyBorder="1" applyAlignment="1" applyProtection="1">
      <alignment horizontal="center" vertical="top"/>
      <protection locked="0"/>
    </xf>
    <xf numFmtId="0" fontId="0" fillId="0" borderId="4" xfId="0" applyFill="1" applyBorder="1" applyAlignment="1" applyProtection="1">
      <alignment horizontal="center"/>
      <protection locked="0"/>
    </xf>
    <xf numFmtId="0" fontId="11" fillId="0" borderId="14" xfId="5" applyNumberFormat="1" applyFont="1" applyFill="1" applyBorder="1" applyAlignment="1" applyProtection="1">
      <alignment horizontal="left" vertical="center" wrapText="1"/>
    </xf>
    <xf numFmtId="0" fontId="11" fillId="0" borderId="5" xfId="5" applyNumberFormat="1" applyFont="1" applyFill="1" applyBorder="1" applyProtection="1">
      <alignment horizontal="center" vertical="center" wrapText="1"/>
    </xf>
    <xf numFmtId="4" fontId="11" fillId="0" borderId="2" xfId="5" applyNumberFormat="1" applyFont="1" applyFill="1" applyProtection="1">
      <alignment horizontal="center" vertical="center" wrapText="1"/>
    </xf>
    <xf numFmtId="0" fontId="12" fillId="0" borderId="14" xfId="5" applyNumberFormat="1" applyFont="1" applyFill="1" applyBorder="1" applyAlignment="1" applyProtection="1">
      <alignment horizontal="left" vertical="center" wrapText="1"/>
    </xf>
    <xf numFmtId="0" fontId="12" fillId="0" borderId="5" xfId="5" applyNumberFormat="1" applyFont="1" applyFill="1" applyBorder="1" applyProtection="1">
      <alignment horizontal="center" vertical="center" wrapText="1"/>
    </xf>
    <xf numFmtId="4" fontId="12" fillId="0" borderId="2" xfId="5" applyNumberFormat="1" applyFont="1" applyFill="1" applyProtection="1">
      <alignment horizontal="center" vertical="center" wrapText="1"/>
    </xf>
    <xf numFmtId="0" fontId="8" fillId="0" borderId="14" xfId="5" applyNumberFormat="1" applyFont="1" applyFill="1" applyBorder="1" applyAlignment="1" applyProtection="1">
      <alignment horizontal="left" vertical="center" wrapText="1"/>
    </xf>
    <xf numFmtId="0" fontId="8" fillId="0" borderId="5" xfId="5" applyNumberFormat="1" applyFont="1" applyFill="1" applyBorder="1" applyProtection="1">
      <alignment horizontal="center" vertical="center" wrapText="1"/>
    </xf>
    <xf numFmtId="4" fontId="8" fillId="0" borderId="2" xfId="5" applyNumberFormat="1" applyFont="1" applyFill="1" applyProtection="1">
      <alignment horizontal="center" vertical="center" wrapText="1"/>
    </xf>
    <xf numFmtId="4" fontId="8" fillId="0" borderId="5" xfId="5" applyNumberFormat="1" applyFont="1" applyFill="1" applyBorder="1" applyProtection="1">
      <alignment horizontal="center" vertical="center" wrapText="1"/>
    </xf>
    <xf numFmtId="0" fontId="11" fillId="0" borderId="13" xfId="6" applyNumberFormat="1" applyFont="1" applyFill="1" applyBorder="1" applyAlignment="1" applyProtection="1">
      <alignment vertical="center" wrapText="1"/>
    </xf>
    <xf numFmtId="1" fontId="11" fillId="0" borderId="2" xfId="7" applyNumberFormat="1" applyFont="1" applyFill="1" applyProtection="1">
      <alignment horizontal="center" vertical="top" shrinkToFit="1"/>
    </xf>
    <xf numFmtId="4" fontId="11" fillId="0" borderId="2" xfId="9" applyNumberFormat="1" applyFont="1" applyFill="1" applyProtection="1">
      <alignment horizontal="right" vertical="top" shrinkToFit="1"/>
    </xf>
    <xf numFmtId="4" fontId="11" fillId="5" borderId="2" xfId="9" applyNumberFormat="1" applyFont="1" applyFill="1" applyProtection="1">
      <alignment horizontal="right" vertical="top" shrinkToFit="1"/>
    </xf>
    <xf numFmtId="0" fontId="12" fillId="0" borderId="13" xfId="6" applyNumberFormat="1" applyFont="1" applyFill="1" applyBorder="1" applyAlignment="1" applyProtection="1">
      <alignment vertical="center" wrapText="1"/>
    </xf>
    <xf numFmtId="1" fontId="12" fillId="0" borderId="2" xfId="7" applyNumberFormat="1" applyFont="1" applyFill="1" applyProtection="1">
      <alignment horizontal="center" vertical="top" shrinkToFit="1"/>
    </xf>
    <xf numFmtId="4" fontId="12" fillId="0" borderId="2" xfId="9" applyNumberFormat="1" applyFont="1" applyFill="1" applyProtection="1">
      <alignment horizontal="right" vertical="top" shrinkToFit="1"/>
    </xf>
    <xf numFmtId="0" fontId="8" fillId="0" borderId="13" xfId="6" applyNumberFormat="1" applyFont="1" applyFill="1" applyBorder="1" applyAlignment="1" applyProtection="1">
      <alignment vertical="center" wrapText="1"/>
    </xf>
    <xf numFmtId="1" fontId="8" fillId="0" borderId="2" xfId="7" applyNumberFormat="1" applyFont="1" applyFill="1" applyProtection="1">
      <alignment horizontal="center" vertical="top" shrinkToFit="1"/>
    </xf>
    <xf numFmtId="4" fontId="8" fillId="0" borderId="2" xfId="9" applyNumberFormat="1" applyFont="1" applyFill="1" applyProtection="1">
      <alignment horizontal="right" vertical="top" shrinkToFit="1"/>
    </xf>
    <xf numFmtId="4" fontId="12" fillId="5" borderId="2" xfId="9" applyNumberFormat="1" applyFont="1" applyFill="1" applyProtection="1">
      <alignment horizontal="right" vertical="top" shrinkToFit="1"/>
    </xf>
    <xf numFmtId="0" fontId="8" fillId="0" borderId="4" xfId="6" applyFont="1" applyFill="1" applyBorder="1">
      <alignment vertical="top" wrapText="1"/>
    </xf>
    <xf numFmtId="0" fontId="8" fillId="0" borderId="1" xfId="6" applyFont="1" applyFill="1" applyBorder="1">
      <alignment vertical="top" wrapText="1"/>
    </xf>
    <xf numFmtId="4" fontId="6" fillId="0" borderId="17" xfId="0" applyNumberFormat="1" applyFont="1" applyFill="1" applyBorder="1" applyAlignment="1" applyProtection="1">
      <alignment vertical="top"/>
      <protection locked="0"/>
    </xf>
    <xf numFmtId="1" fontId="8" fillId="0" borderId="4" xfId="7" applyFont="1" applyFill="1" applyBorder="1">
      <alignment horizontal="center" vertical="top" shrinkToFit="1"/>
    </xf>
    <xf numFmtId="4" fontId="6" fillId="0" borderId="18" xfId="0" applyNumberFormat="1" applyFont="1" applyFill="1" applyBorder="1" applyAlignment="1" applyProtection="1">
      <alignment vertical="top"/>
      <protection locked="0"/>
    </xf>
    <xf numFmtId="4" fontId="6" fillId="0" borderId="0" xfId="0" applyNumberFormat="1" applyFont="1" applyFill="1" applyAlignment="1" applyProtection="1">
      <alignment vertical="top"/>
      <protection locked="0"/>
    </xf>
    <xf numFmtId="4" fontId="8" fillId="5" borderId="2" xfId="9" applyNumberFormat="1" applyFont="1" applyFill="1" applyProtection="1">
      <alignment horizontal="right" vertical="top" shrinkToFit="1"/>
    </xf>
    <xf numFmtId="4" fontId="8" fillId="0" borderId="8" xfId="9" applyNumberFormat="1" applyFont="1" applyFill="1" applyBorder="1" applyProtection="1">
      <alignment horizontal="right" vertical="top" shrinkToFit="1"/>
    </xf>
    <xf numFmtId="4" fontId="6" fillId="0" borderId="4" xfId="0" applyNumberFormat="1" applyFont="1" applyFill="1" applyBorder="1" applyAlignment="1" applyProtection="1">
      <alignment vertical="top"/>
      <protection locked="0"/>
    </xf>
    <xf numFmtId="4" fontId="8" fillId="0" borderId="13" xfId="9" applyNumberFormat="1" applyFont="1" applyFill="1" applyBorder="1" applyProtection="1">
      <alignment horizontal="right" vertical="top" shrinkToFit="1"/>
    </xf>
    <xf numFmtId="4" fontId="12" fillId="0" borderId="15" xfId="9" applyNumberFormat="1" applyFont="1" applyFill="1" applyBorder="1" applyProtection="1">
      <alignment horizontal="right" vertical="top" shrinkToFit="1"/>
    </xf>
    <xf numFmtId="4" fontId="12" fillId="0" borderId="8" xfId="9" applyNumberFormat="1" applyFont="1" applyFill="1" applyBorder="1" applyProtection="1">
      <alignment horizontal="right" vertical="top" shrinkToFit="1"/>
    </xf>
    <xf numFmtId="4" fontId="13" fillId="0" borderId="4" xfId="0" applyNumberFormat="1" applyFont="1" applyFill="1" applyBorder="1" applyAlignment="1" applyProtection="1">
      <alignment vertical="top"/>
      <protection locked="0"/>
    </xf>
    <xf numFmtId="4" fontId="12" fillId="0" borderId="13" xfId="9" applyNumberFormat="1" applyFont="1" applyFill="1" applyBorder="1" applyProtection="1">
      <alignment horizontal="right" vertical="top" shrinkToFit="1"/>
    </xf>
    <xf numFmtId="4" fontId="8" fillId="0" borderId="4" xfId="9" applyNumberFormat="1" applyFont="1" applyFill="1" applyBorder="1" applyProtection="1">
      <alignment horizontal="right" vertical="top" shrinkToFit="1"/>
    </xf>
    <xf numFmtId="4" fontId="11" fillId="0" borderId="5" xfId="9" applyNumberFormat="1" applyFont="1" applyFill="1" applyBorder="1" applyProtection="1">
      <alignment horizontal="right" vertical="top" shrinkToFit="1"/>
    </xf>
    <xf numFmtId="1" fontId="8" fillId="0" borderId="9" xfId="7" applyNumberFormat="1" applyFont="1" applyFill="1" applyBorder="1" applyProtection="1">
      <alignment horizontal="center" vertical="top" shrinkToFit="1"/>
    </xf>
    <xf numFmtId="4" fontId="8" fillId="0" borderId="9" xfId="9" applyNumberFormat="1" applyFont="1" applyFill="1" applyBorder="1" applyProtection="1">
      <alignment horizontal="right" vertical="top" shrinkToFit="1"/>
    </xf>
    <xf numFmtId="4" fontId="6" fillId="0" borderId="0" xfId="0" applyNumberFormat="1" applyFont="1" applyFill="1" applyProtection="1">
      <protection locked="0"/>
    </xf>
    <xf numFmtId="0" fontId="12" fillId="0" borderId="22" xfId="6" applyNumberFormat="1" applyFont="1" applyFill="1" applyBorder="1" applyAlignment="1" applyProtection="1">
      <alignment vertical="center" wrapText="1"/>
    </xf>
    <xf numFmtId="49" fontId="13" fillId="0" borderId="4" xfId="0" applyNumberFormat="1" applyFont="1" applyFill="1" applyBorder="1" applyAlignment="1" applyProtection="1">
      <alignment horizontal="center"/>
      <protection locked="0"/>
    </xf>
    <xf numFmtId="4" fontId="13" fillId="0" borderId="4" xfId="0" applyNumberFormat="1" applyFont="1" applyFill="1" applyBorder="1" applyAlignment="1" applyProtection="1">
      <alignment vertical="center"/>
      <protection locked="0"/>
    </xf>
    <xf numFmtId="4" fontId="13" fillId="0" borderId="4" xfId="0" applyNumberFormat="1" applyFont="1" applyFill="1" applyBorder="1" applyProtection="1">
      <protection locked="0"/>
    </xf>
    <xf numFmtId="0" fontId="8" fillId="0" borderId="22" xfId="6" applyNumberFormat="1" applyFont="1" applyFill="1" applyBorder="1" applyAlignment="1" applyProtection="1">
      <alignment vertical="center" wrapText="1"/>
    </xf>
    <xf numFmtId="1" fontId="8" fillId="0" borderId="4" xfId="7" applyNumberFormat="1" applyFont="1" applyFill="1" applyBorder="1" applyProtection="1">
      <alignment horizontal="center" vertical="top" shrinkToFit="1"/>
    </xf>
    <xf numFmtId="4" fontId="8" fillId="0" borderId="4" xfId="9" applyNumberFormat="1" applyFont="1" applyFill="1" applyBorder="1" applyAlignment="1" applyProtection="1">
      <alignment horizontal="right" vertical="center" shrinkToFit="1"/>
    </xf>
    <xf numFmtId="4" fontId="6" fillId="0" borderId="4" xfId="0" applyNumberFormat="1" applyFont="1" applyFill="1" applyBorder="1" applyAlignment="1" applyProtection="1">
      <alignment vertical="center"/>
      <protection locked="0"/>
    </xf>
    <xf numFmtId="4" fontId="8" fillId="0" borderId="11" xfId="9" applyNumberFormat="1" applyFont="1" applyFill="1" applyBorder="1" applyAlignment="1" applyProtection="1">
      <alignment horizontal="right" vertical="center" shrinkToFit="1"/>
    </xf>
    <xf numFmtId="4" fontId="6" fillId="0" borderId="11" xfId="0" applyNumberFormat="1" applyFont="1" applyFill="1" applyBorder="1" applyAlignment="1" applyProtection="1">
      <alignment vertical="center"/>
      <protection locked="0"/>
    </xf>
    <xf numFmtId="4" fontId="8" fillId="0" borderId="11" xfId="9" applyNumberFormat="1" applyFont="1" applyFill="1" applyBorder="1" applyProtection="1">
      <alignment horizontal="right" vertical="top" shrinkToFit="1"/>
    </xf>
    <xf numFmtId="1" fontId="12" fillId="0" borderId="24" xfId="7" applyNumberFormat="1" applyFont="1" applyFill="1" applyBorder="1" applyProtection="1">
      <alignment horizontal="center" vertical="top" shrinkToFit="1"/>
    </xf>
    <xf numFmtId="4" fontId="12" fillId="0" borderId="11" xfId="9" applyNumberFormat="1" applyFont="1" applyFill="1" applyBorder="1" applyProtection="1">
      <alignment horizontal="right" vertical="top" shrinkToFit="1"/>
    </xf>
    <xf numFmtId="1" fontId="8" fillId="0" borderId="8" xfId="7" applyNumberFormat="1" applyFont="1" applyFill="1" applyBorder="1" applyProtection="1">
      <alignment horizontal="center" vertical="top" shrinkToFit="1"/>
    </xf>
    <xf numFmtId="2" fontId="6" fillId="0" borderId="4" xfId="0" applyNumberFormat="1" applyFont="1" applyFill="1" applyBorder="1" applyAlignment="1" applyProtection="1">
      <alignment vertical="top"/>
      <protection locked="0"/>
    </xf>
    <xf numFmtId="4" fontId="8" fillId="0" borderId="14" xfId="9" applyNumberFormat="1" applyFont="1" applyFill="1" applyBorder="1" applyProtection="1">
      <alignment horizontal="right" vertical="top" shrinkToFit="1"/>
    </xf>
    <xf numFmtId="4" fontId="8" fillId="0" borderId="5" xfId="9" applyNumberFormat="1" applyFont="1" applyFill="1" applyBorder="1" applyProtection="1">
      <alignment horizontal="right" vertical="top" shrinkToFit="1"/>
    </xf>
    <xf numFmtId="164" fontId="6" fillId="0" borderId="4" xfId="27" applyFont="1" applyFill="1" applyBorder="1" applyAlignment="1" applyProtection="1">
      <alignment vertical="top"/>
      <protection locked="0"/>
    </xf>
    <xf numFmtId="164" fontId="6" fillId="0" borderId="0" xfId="27" applyFont="1" applyFill="1" applyAlignment="1" applyProtection="1">
      <alignment vertical="top"/>
      <protection locked="0"/>
    </xf>
    <xf numFmtId="4" fontId="8" fillId="0" borderId="1" xfId="9" applyNumberFormat="1" applyFont="1" applyFill="1" applyBorder="1" applyProtection="1">
      <alignment horizontal="right" vertical="top" shrinkToFit="1"/>
    </xf>
    <xf numFmtId="1" fontId="12" fillId="0" borderId="8" xfId="7" applyNumberFormat="1" applyFont="1" applyFill="1" applyBorder="1" applyProtection="1">
      <alignment horizontal="center" vertical="top" shrinkToFit="1"/>
    </xf>
    <xf numFmtId="4" fontId="12" fillId="0" borderId="4" xfId="9" applyNumberFormat="1" applyFont="1" applyFill="1" applyBorder="1" applyProtection="1">
      <alignment horizontal="right" vertical="top" shrinkToFit="1"/>
    </xf>
    <xf numFmtId="1" fontId="12" fillId="0" borderId="22" xfId="7" applyNumberFormat="1" applyFont="1" applyFill="1" applyBorder="1" applyProtection="1">
      <alignment horizontal="center" vertical="top" shrinkToFit="1"/>
    </xf>
    <xf numFmtId="0" fontId="8" fillId="0" borderId="14" xfId="6" applyNumberFormat="1" applyFont="1" applyFill="1" applyBorder="1" applyAlignment="1" applyProtection="1">
      <alignment vertical="center" wrapText="1"/>
    </xf>
    <xf numFmtId="0" fontId="6" fillId="0" borderId="1" xfId="0" applyFont="1" applyFill="1" applyBorder="1" applyAlignment="1" applyProtection="1">
      <alignment vertical="center" wrapText="1"/>
      <protection locked="0"/>
    </xf>
    <xf numFmtId="4" fontId="8" fillId="0" borderId="10" xfId="9" applyNumberFormat="1" applyFont="1" applyFill="1" applyBorder="1" applyProtection="1">
      <alignment horizontal="right" vertical="top" shrinkToFit="1"/>
    </xf>
    <xf numFmtId="4" fontId="6" fillId="0" borderId="10" xfId="0" applyNumberFormat="1" applyFont="1" applyFill="1" applyBorder="1" applyAlignment="1" applyProtection="1">
      <alignment vertical="top"/>
      <protection locked="0"/>
    </xf>
    <xf numFmtId="4" fontId="8" fillId="0" borderId="16" xfId="9" applyNumberFormat="1" applyFont="1" applyFill="1" applyBorder="1" applyProtection="1">
      <alignment horizontal="right" vertical="top" shrinkToFit="1"/>
    </xf>
    <xf numFmtId="1" fontId="11" fillId="0" borderId="24" xfId="7" applyNumberFormat="1" applyFont="1" applyFill="1" applyBorder="1" applyProtection="1">
      <alignment horizontal="center" vertical="top" shrinkToFit="1"/>
    </xf>
    <xf numFmtId="4" fontId="11" fillId="0" borderId="4" xfId="9" applyNumberFormat="1" applyFont="1" applyFill="1" applyBorder="1" applyProtection="1">
      <alignment horizontal="right" vertical="top" shrinkToFit="1"/>
    </xf>
    <xf numFmtId="4" fontId="11" fillId="0" borderId="14" xfId="9" applyNumberFormat="1" applyFont="1" applyFill="1" applyBorder="1" applyProtection="1">
      <alignment horizontal="right" vertical="top" shrinkToFit="1"/>
    </xf>
    <xf numFmtId="4" fontId="12" fillId="0" borderId="5" xfId="9" applyNumberFormat="1" applyFont="1" applyFill="1" applyBorder="1" applyProtection="1">
      <alignment horizontal="right" vertical="top" shrinkToFit="1"/>
    </xf>
    <xf numFmtId="0" fontId="12" fillId="0" borderId="4" xfId="6" applyFont="1" applyFill="1" applyBorder="1">
      <alignment vertical="top" wrapText="1"/>
    </xf>
    <xf numFmtId="1" fontId="11" fillId="0" borderId="4" xfId="7" applyNumberFormat="1" applyFont="1" applyFill="1" applyBorder="1" applyProtection="1">
      <alignment horizontal="center" vertical="top" shrinkToFit="1"/>
    </xf>
    <xf numFmtId="1" fontId="12" fillId="0" borderId="4" xfId="7" applyNumberFormat="1" applyFont="1" applyFill="1" applyBorder="1" applyProtection="1">
      <alignment horizontal="center" vertical="top" shrinkToFit="1"/>
    </xf>
    <xf numFmtId="0" fontId="8" fillId="0" borderId="25" xfId="6" applyNumberFormat="1" applyFont="1" applyFill="1" applyBorder="1" applyAlignment="1" applyProtection="1">
      <alignment vertical="center" wrapText="1"/>
    </xf>
    <xf numFmtId="1" fontId="8" fillId="0" borderId="10" xfId="7" applyNumberFormat="1" applyFont="1" applyFill="1" applyBorder="1" applyProtection="1">
      <alignment horizontal="center" vertical="top" shrinkToFit="1"/>
    </xf>
    <xf numFmtId="0" fontId="8" fillId="0" borderId="1" xfId="6" applyNumberFormat="1" applyFont="1" applyFill="1" applyBorder="1" applyAlignment="1" applyProtection="1">
      <alignment vertical="center" wrapText="1"/>
    </xf>
    <xf numFmtId="1" fontId="8" fillId="0" borderId="5" xfId="7" applyNumberFormat="1" applyFont="1" applyFill="1" applyBorder="1" applyProtection="1">
      <alignment horizontal="center" vertical="top" shrinkToFit="1"/>
    </xf>
    <xf numFmtId="1" fontId="8" fillId="0" borderId="2" xfId="7" applyNumberFormat="1" applyFont="1" applyFill="1" applyAlignment="1" applyProtection="1">
      <alignment horizontal="center" vertical="center" shrinkToFit="1"/>
    </xf>
    <xf numFmtId="1" fontId="8" fillId="0" borderId="2" xfId="7" applyNumberFormat="1" applyFont="1" applyFill="1" applyAlignment="1" applyProtection="1">
      <alignment horizontal="center" vertical="top" shrinkToFit="1"/>
    </xf>
    <xf numFmtId="4" fontId="8" fillId="0" borderId="12" xfId="9" applyNumberFormat="1" applyFont="1" applyFill="1" applyBorder="1" applyProtection="1">
      <alignment horizontal="right" vertical="top" shrinkToFit="1"/>
    </xf>
    <xf numFmtId="0" fontId="8" fillId="0" borderId="22" xfId="25" applyNumberFormat="1" applyFont="1" applyFill="1" applyBorder="1" applyAlignment="1" applyProtection="1">
      <alignment vertical="center" wrapText="1"/>
    </xf>
    <xf numFmtId="0" fontId="8" fillId="0" borderId="3" xfId="25" applyNumberFormat="1" applyFont="1" applyFill="1" applyBorder="1" applyAlignment="1" applyProtection="1">
      <alignment vertical="center" wrapText="1"/>
    </xf>
    <xf numFmtId="4" fontId="8" fillId="0" borderId="19" xfId="9" applyNumberFormat="1" applyFont="1" applyFill="1" applyBorder="1" applyProtection="1">
      <alignment horizontal="right" vertical="top" shrinkToFit="1"/>
    </xf>
    <xf numFmtId="0" fontId="8" fillId="0" borderId="4" xfId="25" applyNumberFormat="1" applyFont="1" applyFill="1" applyBorder="1" applyAlignment="1" applyProtection="1">
      <alignment vertical="center" wrapText="1"/>
    </xf>
    <xf numFmtId="1" fontId="8" fillId="0" borderId="25" xfId="7" applyNumberFormat="1" applyFont="1" applyFill="1" applyBorder="1" applyProtection="1">
      <alignment horizontal="center" vertical="top" shrinkToFit="1"/>
    </xf>
    <xf numFmtId="0" fontId="8" fillId="0" borderId="7" xfId="6" applyFont="1" applyFill="1" applyBorder="1">
      <alignment vertical="top" wrapText="1"/>
    </xf>
    <xf numFmtId="0" fontId="11" fillId="0" borderId="7" xfId="25" applyNumberFormat="1" applyFont="1" applyFill="1" applyBorder="1" applyAlignment="1" applyProtection="1">
      <alignment vertical="center" wrapText="1"/>
    </xf>
    <xf numFmtId="1" fontId="11" fillId="0" borderId="4" xfId="20" applyNumberFormat="1" applyFont="1" applyFill="1" applyBorder="1" applyAlignment="1" applyProtection="1">
      <alignment horizontal="center" vertical="top" shrinkToFit="1"/>
    </xf>
    <xf numFmtId="0" fontId="12" fillId="0" borderId="7" xfId="25" applyNumberFormat="1" applyFont="1" applyFill="1" applyBorder="1" applyAlignment="1" applyProtection="1">
      <alignment vertical="center" wrapText="1"/>
    </xf>
    <xf numFmtId="1" fontId="12" fillId="0" borderId="4" xfId="20" applyNumberFormat="1" applyFont="1" applyFill="1" applyBorder="1" applyAlignment="1" applyProtection="1">
      <alignment horizontal="center" vertical="top" shrinkToFit="1"/>
    </xf>
    <xf numFmtId="0" fontId="8" fillId="0" borderId="7" xfId="25" applyNumberFormat="1" applyFont="1" applyFill="1" applyBorder="1" applyAlignment="1" applyProtection="1">
      <alignment horizontal="left" vertical="center" wrapText="1"/>
    </xf>
    <xf numFmtId="1" fontId="8" fillId="0" borderId="4" xfId="20" applyNumberFormat="1" applyFont="1" applyFill="1" applyBorder="1" applyAlignment="1" applyProtection="1">
      <alignment horizontal="center" vertical="top" shrinkToFit="1"/>
    </xf>
    <xf numFmtId="0" fontId="8" fillId="0" borderId="7" xfId="25" applyNumberFormat="1" applyFont="1" applyFill="1" applyBorder="1" applyAlignment="1" applyProtection="1">
      <alignment vertical="center" wrapText="1"/>
    </xf>
    <xf numFmtId="0" fontId="11" fillId="0" borderId="14" xfId="6" applyNumberFormat="1" applyFont="1" applyFill="1" applyBorder="1" applyAlignment="1" applyProtection="1">
      <alignment vertical="center" wrapText="1"/>
    </xf>
    <xf numFmtId="1" fontId="11" fillId="0" borderId="5" xfId="7" applyNumberFormat="1" applyFont="1" applyFill="1" applyBorder="1" applyProtection="1">
      <alignment horizontal="center" vertical="top" shrinkToFit="1"/>
    </xf>
    <xf numFmtId="49" fontId="8" fillId="0" borderId="9" xfId="7" applyNumberFormat="1" applyFont="1" applyFill="1" applyBorder="1" applyProtection="1">
      <alignment horizontal="center" vertical="top" shrinkToFit="1"/>
    </xf>
    <xf numFmtId="49" fontId="12" fillId="0" borderId="9" xfId="7" applyNumberFormat="1" applyFont="1" applyFill="1" applyBorder="1" applyProtection="1">
      <alignment horizontal="center" vertical="top" shrinkToFit="1"/>
    </xf>
    <xf numFmtId="0" fontId="11" fillId="0" borderId="22" xfId="6" applyNumberFormat="1" applyFont="1" applyFill="1" applyBorder="1" applyAlignment="1" applyProtection="1">
      <alignment vertical="center" wrapText="1"/>
    </xf>
    <xf numFmtId="49" fontId="11" fillId="0" borderId="9" xfId="7" applyNumberFormat="1" applyFont="1" applyFill="1" applyBorder="1" applyProtection="1">
      <alignment horizontal="center" vertical="top" shrinkToFit="1"/>
    </xf>
    <xf numFmtId="0" fontId="8" fillId="0" borderId="16" xfId="6" applyNumberFormat="1" applyFont="1" applyFill="1" applyBorder="1" applyAlignment="1" applyProtection="1">
      <alignment vertical="center" wrapText="1"/>
    </xf>
    <xf numFmtId="0" fontId="8" fillId="0" borderId="4" xfId="6" applyNumberFormat="1" applyFont="1" applyFill="1" applyBorder="1" applyAlignment="1" applyProtection="1">
      <alignment vertical="center" wrapText="1"/>
    </xf>
    <xf numFmtId="0" fontId="12" fillId="0" borderId="4" xfId="6" applyNumberFormat="1" applyFont="1" applyFill="1" applyBorder="1" applyAlignment="1" applyProtection="1">
      <alignment vertical="center" wrapText="1"/>
    </xf>
    <xf numFmtId="0" fontId="11" fillId="0" borderId="4" xfId="6" applyFont="1" applyFill="1" applyBorder="1">
      <alignment vertical="top" wrapText="1"/>
    </xf>
    <xf numFmtId="0" fontId="11" fillId="0" borderId="4" xfId="6" applyNumberFormat="1" applyFont="1" applyFill="1" applyBorder="1" applyAlignment="1" applyProtection="1">
      <alignment vertical="center" wrapText="1"/>
    </xf>
    <xf numFmtId="0" fontId="11" fillId="0" borderId="7" xfId="6" applyNumberFormat="1" applyFont="1" applyFill="1" applyBorder="1" applyAlignment="1" applyProtection="1">
      <alignment vertical="center" wrapText="1"/>
    </xf>
    <xf numFmtId="0" fontId="12" fillId="0" borderId="7" xfId="6" applyNumberFormat="1" applyFont="1" applyFill="1" applyBorder="1" applyAlignment="1" applyProtection="1">
      <alignment vertical="center" wrapText="1"/>
    </xf>
    <xf numFmtId="0" fontId="8" fillId="0" borderId="7" xfId="6" applyNumberFormat="1" applyFont="1" applyFill="1" applyBorder="1" applyAlignment="1" applyProtection="1">
      <alignment vertical="center" wrapText="1"/>
    </xf>
    <xf numFmtId="1" fontId="11" fillId="0" borderId="4" xfId="7" applyFont="1" applyFill="1" applyBorder="1">
      <alignment horizontal="center" vertical="top" shrinkToFit="1"/>
    </xf>
    <xf numFmtId="0" fontId="0" fillId="0" borderId="23" xfId="0" applyFill="1" applyBorder="1" applyAlignment="1">
      <alignment horizontal="center" vertical="top"/>
    </xf>
    <xf numFmtId="0" fontId="0" fillId="0" borderId="10" xfId="0" applyFill="1" applyBorder="1" applyAlignment="1" applyProtection="1">
      <alignment horizontal="center" vertical="top"/>
      <protection locked="0"/>
    </xf>
    <xf numFmtId="0" fontId="0" fillId="0" borderId="23" xfId="0" applyFill="1" applyBorder="1" applyAlignment="1">
      <alignment horizontal="center" vertical="top"/>
    </xf>
    <xf numFmtId="0" fontId="0" fillId="0" borderId="11" xfId="0" applyFill="1" applyBorder="1" applyAlignment="1">
      <alignment horizontal="center" vertical="top"/>
    </xf>
    <xf numFmtId="0" fontId="0" fillId="0" borderId="23" xfId="0" applyFill="1" applyBorder="1" applyAlignment="1" applyProtection="1">
      <alignment horizontal="center" vertical="top"/>
      <protection locked="0"/>
    </xf>
    <xf numFmtId="0" fontId="0" fillId="0" borderId="11" xfId="0" applyFill="1" applyBorder="1" applyAlignment="1" applyProtection="1">
      <alignment horizontal="center" vertical="top"/>
      <protection locked="0"/>
    </xf>
    <xf numFmtId="0" fontId="0" fillId="0" borderId="10" xfId="0" applyFill="1" applyBorder="1" applyAlignment="1">
      <alignment horizontal="center" vertical="top"/>
    </xf>
    <xf numFmtId="0" fontId="6" fillId="0" borderId="10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7" fillId="0" borderId="6" xfId="2" applyNumberFormat="1" applyFont="1" applyFill="1" applyBorder="1" applyAlignment="1" applyProtection="1">
      <alignment horizontal="center"/>
    </xf>
    <xf numFmtId="0" fontId="7" fillId="0" borderId="7" xfId="2" applyNumberFormat="1" applyFont="1" applyFill="1" applyBorder="1" applyAlignment="1" applyProtection="1">
      <alignment horizontal="center"/>
    </xf>
    <xf numFmtId="0" fontId="6" fillId="0" borderId="0" xfId="0" applyFont="1" applyAlignment="1" applyProtection="1">
      <alignment horizontal="center" wrapText="1"/>
      <protection locked="0"/>
    </xf>
    <xf numFmtId="0" fontId="11" fillId="0" borderId="7" xfId="6" applyNumberFormat="1" applyFont="1" applyFill="1" applyBorder="1" applyAlignment="1" applyProtection="1">
      <alignment horizontal="center" vertical="top" wrapText="1"/>
    </xf>
    <xf numFmtId="0" fontId="11" fillId="0" borderId="4" xfId="6" applyNumberFormat="1" applyFont="1" applyFill="1" applyBorder="1" applyAlignment="1" applyProtection="1">
      <alignment horizontal="center" vertical="top" wrapText="1"/>
    </xf>
    <xf numFmtId="0" fontId="7" fillId="0" borderId="10" xfId="5" applyNumberFormat="1" applyFont="1" applyFill="1" applyBorder="1" applyAlignment="1" applyProtection="1">
      <alignment horizontal="center" vertical="center" wrapText="1"/>
    </xf>
    <xf numFmtId="0" fontId="7" fillId="0" borderId="11" xfId="5" applyNumberFormat="1" applyFont="1" applyFill="1" applyBorder="1" applyAlignment="1" applyProtection="1">
      <alignment horizontal="center" vertical="center" wrapText="1"/>
    </xf>
    <xf numFmtId="0" fontId="7" fillId="0" borderId="20" xfId="5" applyNumberFormat="1" applyFont="1" applyFill="1" applyBorder="1" applyAlignment="1" applyProtection="1">
      <alignment horizontal="center" vertical="center" wrapText="1"/>
    </xf>
    <xf numFmtId="0" fontId="7" fillId="0" borderId="21" xfId="5" applyNumberFormat="1" applyFont="1" applyFill="1" applyBorder="1" applyAlignment="1" applyProtection="1">
      <alignment horizontal="center" vertical="center" wrapText="1"/>
    </xf>
  </cellXfs>
  <cellStyles count="28">
    <cellStyle name="br" xfId="16"/>
    <cellStyle name="col" xfId="15"/>
    <cellStyle name="style0" xfId="17"/>
    <cellStyle name="td" xfId="18"/>
    <cellStyle name="tr" xfId="14"/>
    <cellStyle name="xl21" xfId="19"/>
    <cellStyle name="xl22" xfId="5"/>
    <cellStyle name="xl23" xfId="2"/>
    <cellStyle name="xl24" xfId="1"/>
    <cellStyle name="xl25" xfId="10"/>
    <cellStyle name="xl26" xfId="20"/>
    <cellStyle name="xl27" xfId="11"/>
    <cellStyle name="xl28" xfId="12"/>
    <cellStyle name="xl29" xfId="3"/>
    <cellStyle name="xl30" xfId="4"/>
    <cellStyle name="xl31" xfId="13"/>
    <cellStyle name="xl32" xfId="6"/>
    <cellStyle name="xl33" xfId="21"/>
    <cellStyle name="xl34" xfId="7"/>
    <cellStyle name="xl35" xfId="22"/>
    <cellStyle name="xl36" xfId="8"/>
    <cellStyle name="xl37" xfId="23"/>
    <cellStyle name="xl38" xfId="24"/>
    <cellStyle name="xl39" xfId="9"/>
    <cellStyle name="xl61" xfId="25"/>
    <cellStyle name="xl64" xfId="26"/>
    <cellStyle name="Обычный" xfId="0" builtinId="0"/>
    <cellStyle name="Финансовый" xfId="27" builtinId="3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5"/>
  <sheetViews>
    <sheetView showGridLines="0" tabSelected="1" zoomScale="80" zoomScaleNormal="80" zoomScaleSheetLayoutView="100" workbookViewId="0">
      <pane ySplit="17" topLeftCell="A18" activePane="bottomLeft" state="frozen"/>
      <selection pane="bottomLeft" activeCell="B8" sqref="B8"/>
    </sheetView>
  </sheetViews>
  <sheetFormatPr defaultColWidth="9.140625" defaultRowHeight="15" outlineLevelRow="7" x14ac:dyDescent="0.25"/>
  <cols>
    <col min="1" max="1" width="4.28515625" style="1" customWidth="1"/>
    <col min="2" max="2" width="114.42578125" style="3" customWidth="1"/>
    <col min="3" max="3" width="12.28515625" style="1" customWidth="1"/>
    <col min="4" max="4" width="15.85546875" style="1" customWidth="1"/>
    <col min="5" max="5" width="15.28515625" style="1" customWidth="1"/>
    <col min="6" max="6" width="13.5703125" style="1" customWidth="1"/>
    <col min="7" max="7" width="14.42578125" style="1" customWidth="1"/>
    <col min="8" max="8" width="13.85546875" style="1" customWidth="1"/>
    <col min="9" max="9" width="14.140625" style="1" customWidth="1"/>
    <col min="10" max="10" width="9.140625" style="1" customWidth="1"/>
    <col min="11" max="16384" width="9.140625" style="1"/>
  </cols>
  <sheetData>
    <row r="1" spans="1:10" ht="0.6" customHeight="1" x14ac:dyDescent="0.25">
      <c r="B1" s="5"/>
      <c r="C1" s="5"/>
      <c r="D1" s="5"/>
      <c r="E1" s="5"/>
      <c r="F1" s="5"/>
      <c r="G1" s="5"/>
      <c r="H1" s="5"/>
      <c r="I1" s="5"/>
    </row>
    <row r="2" spans="1:10" ht="15" customHeight="1" x14ac:dyDescent="0.25">
      <c r="B2" s="5"/>
      <c r="C2" s="5"/>
      <c r="D2" s="5"/>
      <c r="E2" s="5"/>
      <c r="F2" s="5"/>
      <c r="G2" s="21"/>
      <c r="H2" s="22" t="s">
        <v>317</v>
      </c>
      <c r="I2" s="5"/>
    </row>
    <row r="3" spans="1:10" ht="15" customHeight="1" x14ac:dyDescent="0.25">
      <c r="B3" s="5"/>
      <c r="C3" s="5"/>
      <c r="D3" s="5"/>
      <c r="E3" s="5"/>
      <c r="F3" s="5"/>
      <c r="G3" s="21"/>
      <c r="H3" s="22" t="s">
        <v>26</v>
      </c>
      <c r="I3" s="5"/>
    </row>
    <row r="4" spans="1:10" ht="12.6" customHeight="1" x14ac:dyDescent="0.25">
      <c r="B4" s="5"/>
      <c r="C4" s="5"/>
      <c r="D4" s="5"/>
      <c r="E4" s="5"/>
      <c r="F4" s="5"/>
      <c r="G4" s="21"/>
      <c r="H4" s="22" t="s">
        <v>27</v>
      </c>
      <c r="I4" s="5"/>
    </row>
    <row r="5" spans="1:10" ht="16.5" customHeight="1" x14ac:dyDescent="0.25">
      <c r="B5" s="5"/>
      <c r="C5" s="5"/>
      <c r="D5" s="5"/>
      <c r="E5" s="5"/>
      <c r="F5" s="5"/>
      <c r="G5" s="21"/>
      <c r="H5" s="22" t="s">
        <v>220</v>
      </c>
      <c r="I5" s="5"/>
    </row>
    <row r="6" spans="1:10" ht="13.9" customHeight="1" x14ac:dyDescent="0.25">
      <c r="B6" s="5"/>
      <c r="C6" s="5"/>
      <c r="D6" s="5"/>
      <c r="E6" s="5"/>
      <c r="F6" s="5"/>
      <c r="G6" s="21"/>
      <c r="H6" s="22" t="s">
        <v>318</v>
      </c>
      <c r="I6" s="5"/>
    </row>
    <row r="7" spans="1:10" ht="13.5" customHeight="1" x14ac:dyDescent="0.25">
      <c r="B7" s="5"/>
      <c r="C7" s="5"/>
      <c r="D7" s="5"/>
      <c r="E7" s="5"/>
      <c r="F7" s="5"/>
      <c r="G7" s="23"/>
      <c r="H7" s="23"/>
      <c r="I7" s="5"/>
    </row>
    <row r="8" spans="1:10" ht="13.15" customHeight="1" x14ac:dyDescent="0.25">
      <c r="B8" s="5"/>
      <c r="C8" s="5"/>
      <c r="D8" s="11"/>
      <c r="E8" s="4"/>
      <c r="F8" s="6"/>
      <c r="G8" s="21"/>
      <c r="H8" s="22" t="s">
        <v>141</v>
      </c>
      <c r="I8" s="7"/>
    </row>
    <row r="9" spans="1:10" ht="12.6" customHeight="1" x14ac:dyDescent="0.25">
      <c r="B9" s="5"/>
      <c r="C9" s="5"/>
      <c r="D9" s="4"/>
      <c r="E9" s="4"/>
      <c r="F9" s="6"/>
      <c r="G9" s="21"/>
      <c r="H9" s="22" t="s">
        <v>26</v>
      </c>
      <c r="I9" s="7"/>
    </row>
    <row r="10" spans="1:10" ht="13.9" customHeight="1" x14ac:dyDescent="0.25">
      <c r="B10" s="5"/>
      <c r="C10" s="5"/>
      <c r="D10" s="4"/>
      <c r="E10" s="4"/>
      <c r="F10" s="6"/>
      <c r="G10" s="21"/>
      <c r="H10" s="22" t="s">
        <v>27</v>
      </c>
      <c r="I10" s="7"/>
    </row>
    <row r="11" spans="1:10" ht="16.149999999999999" customHeight="1" x14ac:dyDescent="0.25">
      <c r="B11" s="5"/>
      <c r="C11" s="5"/>
      <c r="D11" s="4"/>
      <c r="E11" s="4"/>
      <c r="F11" s="6"/>
      <c r="G11" s="21"/>
      <c r="H11" s="22" t="s">
        <v>220</v>
      </c>
      <c r="I11" s="7"/>
    </row>
    <row r="12" spans="1:10" ht="13.9" customHeight="1" x14ac:dyDescent="0.25">
      <c r="B12" s="5"/>
      <c r="C12" s="5"/>
      <c r="D12" s="4"/>
      <c r="E12" s="4"/>
      <c r="F12" s="6"/>
      <c r="G12" s="21"/>
      <c r="H12" s="22" t="s">
        <v>319</v>
      </c>
      <c r="I12" s="7"/>
    </row>
    <row r="13" spans="1:10" ht="5.45" customHeight="1" x14ac:dyDescent="0.25">
      <c r="B13" s="5"/>
      <c r="C13" s="5"/>
      <c r="D13" s="5"/>
      <c r="E13" s="5"/>
      <c r="F13" s="5"/>
      <c r="G13" s="5"/>
      <c r="H13" s="5"/>
      <c r="I13" s="5"/>
    </row>
    <row r="14" spans="1:10" ht="13.9" customHeight="1" x14ac:dyDescent="0.25">
      <c r="B14" s="151" t="s">
        <v>149</v>
      </c>
      <c r="C14" s="151"/>
      <c r="D14" s="151"/>
      <c r="E14" s="151"/>
      <c r="F14" s="151"/>
      <c r="G14" s="151"/>
      <c r="H14" s="151"/>
      <c r="I14" s="12"/>
    </row>
    <row r="15" spans="1:10" ht="16.149999999999999" customHeight="1" x14ac:dyDescent="0.25">
      <c r="B15" s="13"/>
      <c r="C15" s="13"/>
      <c r="D15" s="13"/>
      <c r="E15" s="13"/>
      <c r="F15" s="13"/>
      <c r="G15" s="13"/>
      <c r="H15" s="14" t="s">
        <v>28</v>
      </c>
      <c r="I15" s="14"/>
    </row>
    <row r="16" spans="1:10" ht="27" customHeight="1" x14ac:dyDescent="0.25">
      <c r="A16" s="147" t="s">
        <v>144</v>
      </c>
      <c r="B16" s="156" t="s">
        <v>23</v>
      </c>
      <c r="C16" s="154" t="s">
        <v>24</v>
      </c>
      <c r="D16" s="149" t="s">
        <v>25</v>
      </c>
      <c r="E16" s="150"/>
      <c r="F16" s="149" t="s">
        <v>67</v>
      </c>
      <c r="G16" s="150"/>
      <c r="H16" s="149" t="s">
        <v>150</v>
      </c>
      <c r="I16" s="150"/>
      <c r="J16" s="2"/>
    </row>
    <row r="17" spans="1:10" ht="61.5" customHeight="1" x14ac:dyDescent="0.25">
      <c r="A17" s="148"/>
      <c r="B17" s="157"/>
      <c r="C17" s="155"/>
      <c r="D17" s="19" t="s">
        <v>52</v>
      </c>
      <c r="E17" s="9" t="s">
        <v>59</v>
      </c>
      <c r="F17" s="19" t="s">
        <v>52</v>
      </c>
      <c r="G17" s="9" t="s">
        <v>59</v>
      </c>
      <c r="H17" s="19" t="s">
        <v>52</v>
      </c>
      <c r="I17" s="9" t="s">
        <v>59</v>
      </c>
      <c r="J17" s="2"/>
    </row>
    <row r="18" spans="1:10" ht="15.75" customHeight="1" x14ac:dyDescent="0.25">
      <c r="A18" s="18"/>
      <c r="B18" s="17">
        <v>1</v>
      </c>
      <c r="C18" s="9">
        <v>2</v>
      </c>
      <c r="D18" s="20">
        <v>3</v>
      </c>
      <c r="E18" s="10">
        <v>4</v>
      </c>
      <c r="F18" s="20">
        <v>5</v>
      </c>
      <c r="G18" s="10">
        <v>6</v>
      </c>
      <c r="H18" s="20">
        <v>7</v>
      </c>
      <c r="I18" s="9">
        <v>8</v>
      </c>
      <c r="J18" s="2"/>
    </row>
    <row r="19" spans="1:10" ht="27.75" customHeight="1" x14ac:dyDescent="0.25">
      <c r="A19" s="141">
        <v>1</v>
      </c>
      <c r="B19" s="30" t="s">
        <v>210</v>
      </c>
      <c r="C19" s="31">
        <v>1200000000</v>
      </c>
      <c r="D19" s="32">
        <f>D20</f>
        <v>120000</v>
      </c>
      <c r="E19" s="32">
        <f t="shared" ref="E19:I19" si="0">E20</f>
        <v>120000</v>
      </c>
      <c r="F19" s="32">
        <f t="shared" si="0"/>
        <v>0</v>
      </c>
      <c r="G19" s="32">
        <f t="shared" si="0"/>
        <v>0</v>
      </c>
      <c r="H19" s="32">
        <f t="shared" si="0"/>
        <v>0</v>
      </c>
      <c r="I19" s="32">
        <f t="shared" si="0"/>
        <v>0</v>
      </c>
      <c r="J19" s="2"/>
    </row>
    <row r="20" spans="1:10" ht="25.5" customHeight="1" x14ac:dyDescent="0.25">
      <c r="A20" s="142"/>
      <c r="B20" s="33" t="s">
        <v>211</v>
      </c>
      <c r="C20" s="34">
        <v>1200100000</v>
      </c>
      <c r="D20" s="35">
        <f>D21</f>
        <v>120000</v>
      </c>
      <c r="E20" s="35">
        <f t="shared" ref="E20:I20" si="1">E21</f>
        <v>120000</v>
      </c>
      <c r="F20" s="35">
        <f t="shared" si="1"/>
        <v>0</v>
      </c>
      <c r="G20" s="35">
        <f t="shared" si="1"/>
        <v>0</v>
      </c>
      <c r="H20" s="35">
        <f t="shared" si="1"/>
        <v>0</v>
      </c>
      <c r="I20" s="35">
        <f t="shared" si="1"/>
        <v>0</v>
      </c>
      <c r="J20" s="2"/>
    </row>
    <row r="21" spans="1:10" ht="32.25" customHeight="1" x14ac:dyDescent="0.25">
      <c r="A21" s="143"/>
      <c r="B21" s="36" t="s">
        <v>212</v>
      </c>
      <c r="C21" s="37">
        <v>1200112010</v>
      </c>
      <c r="D21" s="38">
        <v>120000</v>
      </c>
      <c r="E21" s="38">
        <v>120000</v>
      </c>
      <c r="F21" s="38">
        <v>0</v>
      </c>
      <c r="G21" s="38">
        <v>0</v>
      </c>
      <c r="H21" s="38">
        <v>0</v>
      </c>
      <c r="I21" s="39">
        <v>0</v>
      </c>
      <c r="J21" s="2"/>
    </row>
    <row r="22" spans="1:10" ht="28.15" customHeight="1" x14ac:dyDescent="0.25">
      <c r="A22" s="141">
        <v>2</v>
      </c>
      <c r="B22" s="40" t="s">
        <v>146</v>
      </c>
      <c r="C22" s="41">
        <v>1500000000</v>
      </c>
      <c r="D22" s="42">
        <f>D23+D27+D41+D43+D50+D54+J52+D56+D35+D48</f>
        <v>736618595.54999995</v>
      </c>
      <c r="E22" s="42">
        <f t="shared" ref="E22" si="2">E23+E27+E41+E43+E50+E54+K52+E56+E35+E48</f>
        <v>184981562</v>
      </c>
      <c r="F22" s="42">
        <f>F23+F27+F41+F43+F50+F54+L52+F56+F35+F48</f>
        <v>494999859.47999996</v>
      </c>
      <c r="G22" s="42">
        <f t="shared" ref="G22:I22" si="3">G23+G27+G41+G43+G50+G54+M52+G56+G35+G48</f>
        <v>151244506.07999998</v>
      </c>
      <c r="H22" s="42">
        <f t="shared" si="3"/>
        <v>446669946.02999997</v>
      </c>
      <c r="I22" s="43">
        <f t="shared" si="3"/>
        <v>137367803.63</v>
      </c>
      <c r="J22" s="2"/>
    </row>
    <row r="23" spans="1:10" ht="30" customHeight="1" outlineLevel="1" x14ac:dyDescent="0.25">
      <c r="A23" s="144"/>
      <c r="B23" s="44" t="s">
        <v>61</v>
      </c>
      <c r="C23" s="45" t="s">
        <v>62</v>
      </c>
      <c r="D23" s="46">
        <f>D24+D25+D26</f>
        <v>131904315.15000001</v>
      </c>
      <c r="E23" s="46">
        <f t="shared" ref="E23:I23" si="4">E24+E25+E26</f>
        <v>55027546.149999999</v>
      </c>
      <c r="F23" s="46">
        <f t="shared" si="4"/>
        <v>115724912</v>
      </c>
      <c r="G23" s="46">
        <f t="shared" si="4"/>
        <v>46864720</v>
      </c>
      <c r="H23" s="46">
        <f t="shared" si="4"/>
        <v>116374802</v>
      </c>
      <c r="I23" s="46">
        <f t="shared" si="4"/>
        <v>43367690</v>
      </c>
      <c r="J23" s="2"/>
    </row>
    <row r="24" spans="1:10" ht="26.45" customHeight="1" outlineLevel="2" x14ac:dyDescent="0.25">
      <c r="A24" s="144"/>
      <c r="B24" s="47" t="s">
        <v>5</v>
      </c>
      <c r="C24" s="48" t="s">
        <v>63</v>
      </c>
      <c r="D24" s="49">
        <v>8887706.1500000004</v>
      </c>
      <c r="E24" s="49">
        <f>D24</f>
        <v>8887706.1500000004</v>
      </c>
      <c r="F24" s="49">
        <v>8803800</v>
      </c>
      <c r="G24" s="49">
        <f>F24</f>
        <v>8803800</v>
      </c>
      <c r="H24" s="49">
        <v>8803800</v>
      </c>
      <c r="I24" s="49">
        <f>H24</f>
        <v>8803800</v>
      </c>
      <c r="J24" s="2"/>
    </row>
    <row r="25" spans="1:10" ht="24.6" customHeight="1" outlineLevel="3" x14ac:dyDescent="0.25">
      <c r="A25" s="144"/>
      <c r="B25" s="47" t="s">
        <v>64</v>
      </c>
      <c r="C25" s="48" t="s">
        <v>65</v>
      </c>
      <c r="D25" s="49">
        <v>46139840</v>
      </c>
      <c r="E25" s="49">
        <f>D25</f>
        <v>46139840</v>
      </c>
      <c r="F25" s="49">
        <v>38060920</v>
      </c>
      <c r="G25" s="49">
        <f>F25</f>
        <v>38060920</v>
      </c>
      <c r="H25" s="49">
        <v>34563890</v>
      </c>
      <c r="I25" s="49">
        <f>H25</f>
        <v>34563890</v>
      </c>
      <c r="J25" s="2"/>
    </row>
    <row r="26" spans="1:10" ht="34.9" customHeight="1" outlineLevel="4" x14ac:dyDescent="0.25">
      <c r="A26" s="144"/>
      <c r="B26" s="47" t="s">
        <v>30</v>
      </c>
      <c r="C26" s="48" t="s">
        <v>66</v>
      </c>
      <c r="D26" s="49">
        <v>76876769</v>
      </c>
      <c r="E26" s="49">
        <v>0</v>
      </c>
      <c r="F26" s="49">
        <v>68860192</v>
      </c>
      <c r="G26" s="49">
        <v>0</v>
      </c>
      <c r="H26" s="49">
        <v>73007112</v>
      </c>
      <c r="I26" s="49">
        <v>0</v>
      </c>
      <c r="J26" s="2"/>
    </row>
    <row r="27" spans="1:10" ht="22.15" customHeight="1" outlineLevel="5" x14ac:dyDescent="0.25">
      <c r="A27" s="144"/>
      <c r="B27" s="44" t="s">
        <v>145</v>
      </c>
      <c r="C27" s="45" t="s">
        <v>68</v>
      </c>
      <c r="D27" s="46">
        <f>D28+D29+D31+D32+D33+D34+D30</f>
        <v>237997195.66</v>
      </c>
      <c r="E27" s="46">
        <f>E28+E29+E31+E32+E33+E34+E30</f>
        <v>65445016.659999996</v>
      </c>
      <c r="F27" s="46">
        <f t="shared" ref="F27:I27" si="5">F28+F29+F31+F32+F33+F34+F30</f>
        <v>270287033.07999998</v>
      </c>
      <c r="G27" s="46">
        <f t="shared" si="5"/>
        <v>51655146.079999998</v>
      </c>
      <c r="H27" s="46">
        <f t="shared" si="5"/>
        <v>277268232.48000002</v>
      </c>
      <c r="I27" s="50">
        <f t="shared" si="5"/>
        <v>47236476.479999997</v>
      </c>
      <c r="J27" s="2"/>
    </row>
    <row r="28" spans="1:10" ht="22.9" customHeight="1" outlineLevel="6" x14ac:dyDescent="0.25">
      <c r="A28" s="144"/>
      <c r="B28" s="47" t="s">
        <v>6</v>
      </c>
      <c r="C28" s="48" t="s">
        <v>69</v>
      </c>
      <c r="D28" s="49">
        <v>249000</v>
      </c>
      <c r="E28" s="49">
        <f>D28</f>
        <v>249000</v>
      </c>
      <c r="F28" s="49">
        <v>0</v>
      </c>
      <c r="G28" s="49">
        <v>0</v>
      </c>
      <c r="H28" s="49">
        <v>0</v>
      </c>
      <c r="I28" s="49">
        <v>0</v>
      </c>
      <c r="J28" s="2"/>
    </row>
    <row r="29" spans="1:10" ht="19.149999999999999" customHeight="1" outlineLevel="7" x14ac:dyDescent="0.25">
      <c r="A29" s="144"/>
      <c r="B29" s="47" t="s">
        <v>70</v>
      </c>
      <c r="C29" s="48" t="s">
        <v>71</v>
      </c>
      <c r="D29" s="49">
        <v>64935491.659999996</v>
      </c>
      <c r="E29" s="49">
        <v>64935491.659999996</v>
      </c>
      <c r="F29" s="49">
        <v>51655146.079999998</v>
      </c>
      <c r="G29" s="49">
        <f>F29</f>
        <v>51655146.079999998</v>
      </c>
      <c r="H29" s="49">
        <v>47236476.479999997</v>
      </c>
      <c r="I29" s="49">
        <f>H29</f>
        <v>47236476.479999997</v>
      </c>
      <c r="J29" s="2"/>
    </row>
    <row r="30" spans="1:10" ht="44.45" customHeight="1" outlineLevel="7" x14ac:dyDescent="0.25">
      <c r="A30" s="144"/>
      <c r="B30" s="51" t="s">
        <v>237</v>
      </c>
      <c r="C30" s="48">
        <v>1500221993</v>
      </c>
      <c r="D30" s="49">
        <f>E30</f>
        <v>260525</v>
      </c>
      <c r="E30" s="49">
        <v>260525</v>
      </c>
      <c r="F30" s="49"/>
      <c r="G30" s="49"/>
      <c r="H30" s="49"/>
      <c r="I30" s="49"/>
      <c r="J30" s="2"/>
    </row>
    <row r="31" spans="1:10" ht="33" customHeight="1" outlineLevel="2" x14ac:dyDescent="0.25">
      <c r="A31" s="144"/>
      <c r="B31" s="47" t="s">
        <v>29</v>
      </c>
      <c r="C31" s="48" t="s">
        <v>72</v>
      </c>
      <c r="D31" s="49">
        <v>17128800</v>
      </c>
      <c r="E31" s="49">
        <v>0</v>
      </c>
      <c r="F31" s="49">
        <v>25833600</v>
      </c>
      <c r="G31" s="49">
        <v>0</v>
      </c>
      <c r="H31" s="49">
        <v>25833600</v>
      </c>
      <c r="I31" s="49">
        <v>0</v>
      </c>
      <c r="J31" s="2"/>
    </row>
    <row r="32" spans="1:10" ht="51" customHeight="1" outlineLevel="3" x14ac:dyDescent="0.25">
      <c r="A32" s="144"/>
      <c r="B32" s="47" t="s">
        <v>73</v>
      </c>
      <c r="C32" s="48" t="s">
        <v>74</v>
      </c>
      <c r="D32" s="49">
        <v>143108579</v>
      </c>
      <c r="E32" s="49">
        <v>0</v>
      </c>
      <c r="F32" s="49">
        <v>180483487</v>
      </c>
      <c r="G32" s="49">
        <v>0</v>
      </c>
      <c r="H32" s="49">
        <v>191738856</v>
      </c>
      <c r="I32" s="49">
        <v>0</v>
      </c>
      <c r="J32" s="2"/>
    </row>
    <row r="33" spans="1:10" ht="51" customHeight="1" outlineLevel="4" x14ac:dyDescent="0.25">
      <c r="A33" s="144"/>
      <c r="B33" s="47" t="s">
        <v>7</v>
      </c>
      <c r="C33" s="48" t="s">
        <v>75</v>
      </c>
      <c r="D33" s="49">
        <v>3890450</v>
      </c>
      <c r="E33" s="49">
        <v>0</v>
      </c>
      <c r="F33" s="49">
        <v>3890450</v>
      </c>
      <c r="G33" s="49">
        <v>0</v>
      </c>
      <c r="H33" s="49">
        <v>3890450</v>
      </c>
      <c r="I33" s="49">
        <v>0</v>
      </c>
      <c r="J33" s="2"/>
    </row>
    <row r="34" spans="1:10" ht="48.6" customHeight="1" outlineLevel="4" x14ac:dyDescent="0.25">
      <c r="A34" s="144"/>
      <c r="B34" s="47" t="s">
        <v>76</v>
      </c>
      <c r="C34" s="48" t="s">
        <v>77</v>
      </c>
      <c r="D34" s="49">
        <v>8424350</v>
      </c>
      <c r="E34" s="49">
        <v>0</v>
      </c>
      <c r="F34" s="49">
        <v>8424350</v>
      </c>
      <c r="G34" s="49">
        <v>0</v>
      </c>
      <c r="H34" s="49">
        <v>8568850</v>
      </c>
      <c r="I34" s="49">
        <v>0</v>
      </c>
      <c r="J34" s="2"/>
    </row>
    <row r="35" spans="1:10" ht="28.9" customHeight="1" outlineLevel="4" x14ac:dyDescent="0.25">
      <c r="A35" s="144"/>
      <c r="B35" s="47" t="s">
        <v>229</v>
      </c>
      <c r="C35" s="48">
        <v>1500400000</v>
      </c>
      <c r="D35" s="49">
        <f>D36+D37+D38+D39+D40</f>
        <v>34553578.129999995</v>
      </c>
      <c r="E35" s="49">
        <f>E36+E37+E38+E39+E40</f>
        <v>1231486.78</v>
      </c>
      <c r="F35" s="49">
        <f t="shared" ref="F35:I35" si="6">F36+F37+F38</f>
        <v>0</v>
      </c>
      <c r="G35" s="49">
        <f t="shared" si="6"/>
        <v>0</v>
      </c>
      <c r="H35" s="49">
        <f t="shared" si="6"/>
        <v>0</v>
      </c>
      <c r="I35" s="49">
        <f t="shared" si="6"/>
        <v>0</v>
      </c>
      <c r="J35" s="2"/>
    </row>
    <row r="36" spans="1:10" ht="18" customHeight="1" outlineLevel="4" x14ac:dyDescent="0.25">
      <c r="A36" s="144"/>
      <c r="B36" s="47" t="s">
        <v>228</v>
      </c>
      <c r="C36" s="48">
        <v>1500492340</v>
      </c>
      <c r="D36" s="49">
        <v>3195919.98</v>
      </c>
      <c r="E36" s="49">
        <v>0</v>
      </c>
      <c r="F36" s="49"/>
      <c r="G36" s="49"/>
      <c r="H36" s="49"/>
      <c r="I36" s="49"/>
      <c r="J36" s="2"/>
    </row>
    <row r="37" spans="1:10" ht="29.45" customHeight="1" outlineLevel="4" x14ac:dyDescent="0.25">
      <c r="A37" s="144"/>
      <c r="B37" s="47" t="s">
        <v>227</v>
      </c>
      <c r="C37" s="48" t="s">
        <v>226</v>
      </c>
      <c r="D37" s="49">
        <v>32282.02</v>
      </c>
      <c r="E37" s="49">
        <v>32282.02</v>
      </c>
      <c r="F37" s="49"/>
      <c r="G37" s="49"/>
      <c r="H37" s="49"/>
      <c r="I37" s="49"/>
      <c r="J37" s="2"/>
    </row>
    <row r="38" spans="1:10" ht="31.9" customHeight="1" outlineLevel="4" x14ac:dyDescent="0.25">
      <c r="A38" s="144"/>
      <c r="B38" s="47" t="s">
        <v>225</v>
      </c>
      <c r="C38" s="48" t="s">
        <v>224</v>
      </c>
      <c r="D38" s="49">
        <v>30430476.129999999</v>
      </c>
      <c r="E38" s="49">
        <v>304304.76</v>
      </c>
      <c r="F38" s="49"/>
      <c r="G38" s="49"/>
      <c r="H38" s="49"/>
      <c r="I38" s="49"/>
      <c r="J38" s="2"/>
    </row>
    <row r="39" spans="1:10" ht="22.15" customHeight="1" outlineLevel="4" x14ac:dyDescent="0.25">
      <c r="A39" s="144"/>
      <c r="B39" s="51" t="s">
        <v>238</v>
      </c>
      <c r="C39" s="48">
        <v>1500402440</v>
      </c>
      <c r="D39" s="49">
        <v>295000</v>
      </c>
      <c r="E39" s="49">
        <f>D39</f>
        <v>295000</v>
      </c>
      <c r="F39" s="49"/>
      <c r="G39" s="49"/>
      <c r="H39" s="49"/>
      <c r="I39" s="49"/>
      <c r="J39" s="2"/>
    </row>
    <row r="40" spans="1:10" ht="25.9" customHeight="1" outlineLevel="4" x14ac:dyDescent="0.25">
      <c r="A40" s="144"/>
      <c r="B40" s="52" t="s">
        <v>306</v>
      </c>
      <c r="C40" s="48">
        <v>1500404660</v>
      </c>
      <c r="D40" s="49">
        <f>E40</f>
        <v>599900</v>
      </c>
      <c r="E40" s="49">
        <v>599900</v>
      </c>
      <c r="F40" s="49"/>
      <c r="G40" s="49"/>
      <c r="H40" s="49"/>
      <c r="I40" s="49"/>
      <c r="J40" s="2"/>
    </row>
    <row r="41" spans="1:10" ht="27" customHeight="1" outlineLevel="4" x14ac:dyDescent="0.25">
      <c r="A41" s="144"/>
      <c r="B41" s="44" t="s">
        <v>97</v>
      </c>
      <c r="C41" s="45" t="s">
        <v>99</v>
      </c>
      <c r="D41" s="46">
        <f>D42</f>
        <v>473547.91</v>
      </c>
      <c r="E41" s="46">
        <f t="shared" ref="E41:I41" si="7">E42</f>
        <v>473547.91</v>
      </c>
      <c r="F41" s="46">
        <f t="shared" si="7"/>
        <v>30000</v>
      </c>
      <c r="G41" s="46">
        <f t="shared" si="7"/>
        <v>30000</v>
      </c>
      <c r="H41" s="46">
        <f t="shared" si="7"/>
        <v>0</v>
      </c>
      <c r="I41" s="46">
        <f t="shared" si="7"/>
        <v>0</v>
      </c>
      <c r="J41" s="2"/>
    </row>
    <row r="42" spans="1:10" ht="37.15" customHeight="1" outlineLevel="4" x14ac:dyDescent="0.25">
      <c r="A42" s="144"/>
      <c r="B42" s="47" t="s">
        <v>98</v>
      </c>
      <c r="C42" s="48" t="s">
        <v>100</v>
      </c>
      <c r="D42" s="49">
        <f>E42</f>
        <v>473547.91</v>
      </c>
      <c r="E42" s="49">
        <v>473547.91</v>
      </c>
      <c r="F42" s="49">
        <v>30000</v>
      </c>
      <c r="G42" s="49">
        <v>30000</v>
      </c>
      <c r="H42" s="49">
        <v>0</v>
      </c>
      <c r="I42" s="49">
        <v>0</v>
      </c>
      <c r="J42" s="2"/>
    </row>
    <row r="43" spans="1:10" ht="39.6" customHeight="1" outlineLevel="4" x14ac:dyDescent="0.25">
      <c r="A43" s="144"/>
      <c r="B43" s="44" t="s">
        <v>101</v>
      </c>
      <c r="C43" s="45" t="s">
        <v>89</v>
      </c>
      <c r="D43" s="46">
        <f>D44+D47+D45+D46</f>
        <v>272404394.34999996</v>
      </c>
      <c r="E43" s="46">
        <f t="shared" ref="E43:I43" si="8">E44+E47+E45+E46</f>
        <v>3756395.15</v>
      </c>
      <c r="F43" s="46">
        <f t="shared" si="8"/>
        <v>53295000</v>
      </c>
      <c r="G43" s="46">
        <f t="shared" si="8"/>
        <v>0</v>
      </c>
      <c r="H43" s="46">
        <f t="shared" si="8"/>
        <v>3295000</v>
      </c>
      <c r="I43" s="50">
        <f t="shared" si="8"/>
        <v>0</v>
      </c>
      <c r="J43" s="2"/>
    </row>
    <row r="44" spans="1:10" ht="34.15" customHeight="1" outlineLevel="4" x14ac:dyDescent="0.25">
      <c r="A44" s="144"/>
      <c r="B44" s="51" t="s">
        <v>260</v>
      </c>
      <c r="C44" s="48" t="s">
        <v>102</v>
      </c>
      <c r="D44" s="49">
        <v>266992999.19999999</v>
      </c>
      <c r="E44" s="53">
        <v>0</v>
      </c>
      <c r="F44" s="49">
        <v>50000000</v>
      </c>
      <c r="G44" s="49">
        <v>0</v>
      </c>
      <c r="H44" s="49">
        <v>0</v>
      </c>
      <c r="I44" s="49">
        <v>0</v>
      </c>
      <c r="J44" s="2"/>
    </row>
    <row r="45" spans="1:10" ht="23.45" customHeight="1" outlineLevel="4" x14ac:dyDescent="0.25">
      <c r="A45" s="144"/>
      <c r="B45" s="51" t="s">
        <v>256</v>
      </c>
      <c r="C45" s="54" t="s">
        <v>257</v>
      </c>
      <c r="D45" s="49">
        <v>2556395.15</v>
      </c>
      <c r="E45" s="55">
        <f>D45</f>
        <v>2556395.15</v>
      </c>
      <c r="F45" s="49"/>
      <c r="G45" s="49"/>
      <c r="H45" s="49"/>
      <c r="I45" s="49"/>
      <c r="J45" s="2"/>
    </row>
    <row r="46" spans="1:10" ht="21" customHeight="1" outlineLevel="4" x14ac:dyDescent="0.25">
      <c r="A46" s="144"/>
      <c r="B46" s="51" t="s">
        <v>259</v>
      </c>
      <c r="C46" s="54" t="s">
        <v>258</v>
      </c>
      <c r="D46" s="49">
        <v>1200000</v>
      </c>
      <c r="E46" s="55">
        <f>D46</f>
        <v>1200000</v>
      </c>
      <c r="F46" s="49"/>
      <c r="G46" s="49"/>
      <c r="H46" s="49"/>
      <c r="I46" s="49"/>
      <c r="J46" s="2"/>
    </row>
    <row r="47" spans="1:10" ht="39" customHeight="1" outlineLevel="4" x14ac:dyDescent="0.25">
      <c r="A47" s="144"/>
      <c r="B47" s="47" t="s">
        <v>88</v>
      </c>
      <c r="C47" s="48" t="s">
        <v>90</v>
      </c>
      <c r="D47" s="49">
        <v>1655000</v>
      </c>
      <c r="E47" s="56">
        <v>0</v>
      </c>
      <c r="F47" s="49">
        <v>3295000</v>
      </c>
      <c r="G47" s="49">
        <v>0</v>
      </c>
      <c r="H47" s="49">
        <v>3295000</v>
      </c>
      <c r="I47" s="49">
        <v>0</v>
      </c>
      <c r="J47" s="2"/>
    </row>
    <row r="48" spans="1:10" ht="37.9" customHeight="1" outlineLevel="4" x14ac:dyDescent="0.25">
      <c r="A48" s="144"/>
      <c r="B48" s="44" t="s">
        <v>255</v>
      </c>
      <c r="C48" s="48" t="s">
        <v>254</v>
      </c>
      <c r="D48" s="49">
        <f>D49</f>
        <v>237995</v>
      </c>
      <c r="E48" s="49">
        <f t="shared" ref="E48:I48" si="9">E49</f>
        <v>0</v>
      </c>
      <c r="F48" s="49">
        <f t="shared" si="9"/>
        <v>2968274.4</v>
      </c>
      <c r="G48" s="49">
        <f t="shared" si="9"/>
        <v>0</v>
      </c>
      <c r="H48" s="49">
        <f t="shared" si="9"/>
        <v>2968274.4</v>
      </c>
      <c r="I48" s="57">
        <f t="shared" si="9"/>
        <v>0</v>
      </c>
      <c r="J48" s="2"/>
    </row>
    <row r="49" spans="1:10" ht="39" customHeight="1" outlineLevel="4" x14ac:dyDescent="0.25">
      <c r="A49" s="144"/>
      <c r="B49" s="47" t="s">
        <v>234</v>
      </c>
      <c r="C49" s="48" t="s">
        <v>253</v>
      </c>
      <c r="D49" s="49">
        <v>237995</v>
      </c>
      <c r="E49" s="49">
        <v>0</v>
      </c>
      <c r="F49" s="49">
        <v>2968274.4</v>
      </c>
      <c r="G49" s="49">
        <v>0</v>
      </c>
      <c r="H49" s="49">
        <v>2968274.4</v>
      </c>
      <c r="I49" s="49">
        <v>0</v>
      </c>
      <c r="J49" s="2"/>
    </row>
    <row r="50" spans="1:10" ht="27.6" customHeight="1" outlineLevel="5" x14ac:dyDescent="0.25">
      <c r="A50" s="144"/>
      <c r="B50" s="44" t="s">
        <v>78</v>
      </c>
      <c r="C50" s="45" t="s">
        <v>80</v>
      </c>
      <c r="D50" s="46">
        <f>D51+D52+D53</f>
        <v>36531101.350000001</v>
      </c>
      <c r="E50" s="46">
        <f t="shared" ref="E50:I50" si="10">E51+E52+E53</f>
        <v>36531101.350000001</v>
      </c>
      <c r="F50" s="46">
        <f t="shared" si="10"/>
        <v>32239720</v>
      </c>
      <c r="G50" s="46">
        <f t="shared" si="10"/>
        <v>32239720</v>
      </c>
      <c r="H50" s="46">
        <f t="shared" si="10"/>
        <v>28711367.149999999</v>
      </c>
      <c r="I50" s="46">
        <f t="shared" si="10"/>
        <v>28711367.149999999</v>
      </c>
      <c r="J50" s="2"/>
    </row>
    <row r="51" spans="1:10" ht="19.899999999999999" customHeight="1" outlineLevel="6" x14ac:dyDescent="0.25">
      <c r="A51" s="144"/>
      <c r="B51" s="47" t="s">
        <v>79</v>
      </c>
      <c r="C51" s="48" t="s">
        <v>81</v>
      </c>
      <c r="D51" s="49">
        <v>691105.7</v>
      </c>
      <c r="E51" s="55">
        <f>D51</f>
        <v>691105.7</v>
      </c>
      <c r="F51" s="49">
        <v>412800</v>
      </c>
      <c r="G51" s="49">
        <v>412800</v>
      </c>
      <c r="H51" s="49">
        <v>412800</v>
      </c>
      <c r="I51" s="49">
        <v>412800</v>
      </c>
      <c r="J51" s="2"/>
    </row>
    <row r="52" spans="1:10" ht="19.149999999999999" customHeight="1" outlineLevel="7" x14ac:dyDescent="0.25">
      <c r="A52" s="144"/>
      <c r="B52" s="47" t="s">
        <v>82</v>
      </c>
      <c r="C52" s="48" t="s">
        <v>83</v>
      </c>
      <c r="D52" s="49">
        <v>35692111.119999997</v>
      </c>
      <c r="E52" s="56">
        <f>D52</f>
        <v>35692111.119999997</v>
      </c>
      <c r="F52" s="49">
        <v>31022905</v>
      </c>
      <c r="G52" s="49">
        <f>F52</f>
        <v>31022905</v>
      </c>
      <c r="H52" s="49">
        <v>28298567.149999999</v>
      </c>
      <c r="I52" s="49">
        <f>H52</f>
        <v>28298567.149999999</v>
      </c>
      <c r="J52" s="2"/>
    </row>
    <row r="53" spans="1:10" ht="18" customHeight="1" outlineLevel="7" x14ac:dyDescent="0.25">
      <c r="A53" s="144"/>
      <c r="B53" s="47" t="s">
        <v>209</v>
      </c>
      <c r="C53" s="48">
        <v>1500623994</v>
      </c>
      <c r="D53" s="58">
        <v>147884.53</v>
      </c>
      <c r="E53" s="59">
        <v>147884.53</v>
      </c>
      <c r="F53" s="60">
        <v>804015</v>
      </c>
      <c r="G53" s="49">
        <v>804015</v>
      </c>
      <c r="H53" s="49">
        <v>0</v>
      </c>
      <c r="I53" s="49">
        <v>0</v>
      </c>
      <c r="J53" s="2"/>
    </row>
    <row r="54" spans="1:10" ht="30" outlineLevel="6" x14ac:dyDescent="0.25">
      <c r="A54" s="144"/>
      <c r="B54" s="44" t="s">
        <v>84</v>
      </c>
      <c r="C54" s="45" t="s">
        <v>86</v>
      </c>
      <c r="D54" s="46">
        <f>D55</f>
        <v>22416468</v>
      </c>
      <c r="E54" s="61">
        <f t="shared" ref="E54:I54" si="11">E55</f>
        <v>22416468</v>
      </c>
      <c r="F54" s="46">
        <f t="shared" si="11"/>
        <v>20454920</v>
      </c>
      <c r="G54" s="46">
        <f t="shared" si="11"/>
        <v>20454920</v>
      </c>
      <c r="H54" s="46">
        <f t="shared" si="11"/>
        <v>18052270</v>
      </c>
      <c r="I54" s="46">
        <f t="shared" si="11"/>
        <v>18052270</v>
      </c>
      <c r="J54" s="2"/>
    </row>
    <row r="55" spans="1:10" ht="34.15" customHeight="1" outlineLevel="7" x14ac:dyDescent="0.25">
      <c r="A55" s="144"/>
      <c r="B55" s="47" t="s">
        <v>85</v>
      </c>
      <c r="C55" s="48" t="s">
        <v>87</v>
      </c>
      <c r="D55" s="58">
        <v>22416468</v>
      </c>
      <c r="E55" s="59">
        <f>D55</f>
        <v>22416468</v>
      </c>
      <c r="F55" s="60">
        <v>20454920</v>
      </c>
      <c r="G55" s="49">
        <f>F55</f>
        <v>20454920</v>
      </c>
      <c r="H55" s="49">
        <v>18052270</v>
      </c>
      <c r="I55" s="49">
        <f>H55</f>
        <v>18052270</v>
      </c>
      <c r="J55" s="2"/>
    </row>
    <row r="56" spans="1:10" ht="43.9" customHeight="1" outlineLevel="7" x14ac:dyDescent="0.25">
      <c r="A56" s="142"/>
      <c r="B56" s="44" t="s">
        <v>206</v>
      </c>
      <c r="C56" s="45" t="s">
        <v>208</v>
      </c>
      <c r="D56" s="62">
        <v>100000</v>
      </c>
      <c r="E56" s="63">
        <v>100000</v>
      </c>
      <c r="F56" s="64">
        <v>0</v>
      </c>
      <c r="G56" s="46">
        <v>0</v>
      </c>
      <c r="H56" s="46">
        <v>0</v>
      </c>
      <c r="I56" s="46">
        <v>0</v>
      </c>
      <c r="J56" s="2"/>
    </row>
    <row r="57" spans="1:10" ht="33.6" customHeight="1" outlineLevel="7" x14ac:dyDescent="0.25">
      <c r="A57" s="143"/>
      <c r="B57" s="47" t="s">
        <v>207</v>
      </c>
      <c r="C57" s="48">
        <v>1500921556</v>
      </c>
      <c r="D57" s="58">
        <v>100000</v>
      </c>
      <c r="E57" s="59">
        <v>100000</v>
      </c>
      <c r="F57" s="60">
        <v>0</v>
      </c>
      <c r="G57" s="49">
        <v>0</v>
      </c>
      <c r="H57" s="49">
        <v>0</v>
      </c>
      <c r="I57" s="49">
        <v>0</v>
      </c>
      <c r="J57" s="2"/>
    </row>
    <row r="58" spans="1:10" ht="30" outlineLevel="7" x14ac:dyDescent="0.25">
      <c r="A58" s="27">
        <v>3</v>
      </c>
      <c r="B58" s="51" t="s">
        <v>261</v>
      </c>
      <c r="C58" s="48">
        <v>1600000000</v>
      </c>
      <c r="D58" s="58">
        <f>D59+D62</f>
        <v>8463485.1500000004</v>
      </c>
      <c r="E58" s="65">
        <f>E59+E62</f>
        <v>84634.85</v>
      </c>
      <c r="F58" s="60"/>
      <c r="G58" s="49"/>
      <c r="H58" s="49"/>
      <c r="I58" s="49"/>
      <c r="J58" s="2"/>
    </row>
    <row r="59" spans="1:10" ht="21.6" customHeight="1" outlineLevel="7" x14ac:dyDescent="0.25">
      <c r="A59" s="27"/>
      <c r="B59" s="51" t="s">
        <v>262</v>
      </c>
      <c r="C59" s="48">
        <v>1601700000</v>
      </c>
      <c r="D59" s="58">
        <f>D60+D61</f>
        <v>1530591.41</v>
      </c>
      <c r="E59" s="65">
        <f>E60+E61</f>
        <v>15305.91</v>
      </c>
      <c r="F59" s="60"/>
      <c r="G59" s="49"/>
      <c r="H59" s="49"/>
      <c r="I59" s="49"/>
      <c r="J59" s="2"/>
    </row>
    <row r="60" spans="1:10" ht="20.45" customHeight="1" outlineLevel="7" x14ac:dyDescent="0.25">
      <c r="A60" s="27"/>
      <c r="B60" s="51" t="s">
        <v>263</v>
      </c>
      <c r="C60" s="48">
        <v>1601792271</v>
      </c>
      <c r="D60" s="58">
        <v>1515285.5</v>
      </c>
      <c r="E60" s="59">
        <v>0</v>
      </c>
      <c r="F60" s="60"/>
      <c r="G60" s="49"/>
      <c r="H60" s="49"/>
      <c r="I60" s="49"/>
      <c r="J60" s="2"/>
    </row>
    <row r="61" spans="1:10" ht="21" customHeight="1" outlineLevel="7" x14ac:dyDescent="0.25">
      <c r="A61" s="27"/>
      <c r="B61" s="51" t="s">
        <v>264</v>
      </c>
      <c r="C61" s="48" t="s">
        <v>270</v>
      </c>
      <c r="D61" s="58">
        <v>15305.91</v>
      </c>
      <c r="E61" s="59">
        <v>15305.91</v>
      </c>
      <c r="F61" s="60"/>
      <c r="G61" s="49"/>
      <c r="H61" s="49"/>
      <c r="I61" s="49"/>
      <c r="J61" s="2"/>
    </row>
    <row r="62" spans="1:10" ht="30" outlineLevel="7" x14ac:dyDescent="0.25">
      <c r="A62" s="27"/>
      <c r="B62" s="51" t="s">
        <v>265</v>
      </c>
      <c r="C62" s="48">
        <v>1601800000</v>
      </c>
      <c r="D62" s="58">
        <f>D63+D64</f>
        <v>6932893.7400000002</v>
      </c>
      <c r="E62" s="65">
        <f>E63+E64</f>
        <v>69328.94</v>
      </c>
      <c r="F62" s="60"/>
      <c r="G62" s="49"/>
      <c r="H62" s="49"/>
      <c r="I62" s="49"/>
      <c r="J62" s="2"/>
    </row>
    <row r="63" spans="1:10" ht="43.15" customHeight="1" outlineLevel="7" x14ac:dyDescent="0.25">
      <c r="A63" s="27"/>
      <c r="B63" s="51" t="s">
        <v>266</v>
      </c>
      <c r="C63" s="48">
        <v>1601892272</v>
      </c>
      <c r="D63" s="58">
        <v>6863564.7999999998</v>
      </c>
      <c r="E63" s="59">
        <v>0</v>
      </c>
      <c r="F63" s="60"/>
      <c r="G63" s="49"/>
      <c r="H63" s="49"/>
      <c r="I63" s="49"/>
      <c r="J63" s="2"/>
    </row>
    <row r="64" spans="1:10" ht="33.6" customHeight="1" outlineLevel="7" x14ac:dyDescent="0.25">
      <c r="A64" s="27"/>
      <c r="B64" s="51" t="s">
        <v>267</v>
      </c>
      <c r="C64" s="48" t="s">
        <v>271</v>
      </c>
      <c r="D64" s="58">
        <v>69328.94</v>
      </c>
      <c r="E64" s="59">
        <v>69328.94</v>
      </c>
      <c r="F64" s="60"/>
      <c r="G64" s="49"/>
      <c r="H64" s="49"/>
      <c r="I64" s="49"/>
      <c r="J64" s="2"/>
    </row>
    <row r="65" spans="1:10" ht="30.6" customHeight="1" outlineLevel="7" x14ac:dyDescent="0.25">
      <c r="A65" s="141">
        <v>4</v>
      </c>
      <c r="B65" s="40" t="s">
        <v>139</v>
      </c>
      <c r="C65" s="41">
        <v>1700000000</v>
      </c>
      <c r="D65" s="42">
        <f>D66+D68+D72+D83</f>
        <v>19340606.079999998</v>
      </c>
      <c r="E65" s="66">
        <f t="shared" ref="E65" si="12">E66+E68+E72+E83</f>
        <v>13340606.08</v>
      </c>
      <c r="F65" s="42">
        <f t="shared" ref="F65" si="13">F66+F68+F72+F83</f>
        <v>7042533.7200000007</v>
      </c>
      <c r="G65" s="42">
        <f t="shared" ref="G65" si="14">G66+G68+G72+G83</f>
        <v>664425.34</v>
      </c>
      <c r="H65" s="42">
        <f t="shared" ref="H65" si="15">H66+H68+H72+H83</f>
        <v>6442533.7200000007</v>
      </c>
      <c r="I65" s="42">
        <f t="shared" ref="I65" si="16">I66+I68+I72+I83</f>
        <v>64425.340000000011</v>
      </c>
      <c r="J65" s="2"/>
    </row>
    <row r="66" spans="1:10" ht="18" customHeight="1" outlineLevel="2" x14ac:dyDescent="0.25">
      <c r="A66" s="144"/>
      <c r="B66" s="44" t="s">
        <v>45</v>
      </c>
      <c r="C66" s="45" t="s">
        <v>94</v>
      </c>
      <c r="D66" s="46">
        <f>D67</f>
        <v>50000</v>
      </c>
      <c r="E66" s="46">
        <f t="shared" ref="E66:I66" si="17">E67</f>
        <v>50000</v>
      </c>
      <c r="F66" s="46">
        <f t="shared" si="17"/>
        <v>0</v>
      </c>
      <c r="G66" s="46">
        <f t="shared" si="17"/>
        <v>0</v>
      </c>
      <c r="H66" s="46">
        <f t="shared" si="17"/>
        <v>0</v>
      </c>
      <c r="I66" s="46">
        <f t="shared" si="17"/>
        <v>0</v>
      </c>
      <c r="J66" s="2"/>
    </row>
    <row r="67" spans="1:10" outlineLevel="3" x14ac:dyDescent="0.25">
      <c r="A67" s="144"/>
      <c r="B67" s="47" t="s">
        <v>93</v>
      </c>
      <c r="C67" s="67">
        <v>1700117011</v>
      </c>
      <c r="D67" s="68">
        <v>50000</v>
      </c>
      <c r="E67" s="69">
        <v>50000</v>
      </c>
      <c r="F67" s="68">
        <v>0</v>
      </c>
      <c r="G67" s="68">
        <v>0</v>
      </c>
      <c r="H67" s="68">
        <v>0</v>
      </c>
      <c r="I67" s="68">
        <v>0</v>
      </c>
      <c r="J67" s="2"/>
    </row>
    <row r="68" spans="1:10" ht="20.45" customHeight="1" outlineLevel="4" x14ac:dyDescent="0.25">
      <c r="A68" s="144"/>
      <c r="B68" s="70" t="s">
        <v>95</v>
      </c>
      <c r="C68" s="71" t="s">
        <v>57</v>
      </c>
      <c r="D68" s="72">
        <f>D69+D70+D71</f>
        <v>5036246.95</v>
      </c>
      <c r="E68" s="72">
        <f>E69+E70+E71</f>
        <v>5036246.95</v>
      </c>
      <c r="F68" s="73">
        <v>600000</v>
      </c>
      <c r="G68" s="73">
        <f t="shared" ref="G68:I68" si="18">G69</f>
        <v>600000</v>
      </c>
      <c r="H68" s="73">
        <f t="shared" si="18"/>
        <v>0</v>
      </c>
      <c r="I68" s="73">
        <f t="shared" si="18"/>
        <v>0</v>
      </c>
      <c r="J68" s="2"/>
    </row>
    <row r="69" spans="1:10" ht="19.899999999999999" customHeight="1" outlineLevel="5" x14ac:dyDescent="0.25">
      <c r="A69" s="144"/>
      <c r="B69" s="74" t="s">
        <v>96</v>
      </c>
      <c r="C69" s="75">
        <v>1700217021</v>
      </c>
      <c r="D69" s="76">
        <v>2817000</v>
      </c>
      <c r="E69" s="77">
        <v>2817000</v>
      </c>
      <c r="F69" s="65">
        <v>600000</v>
      </c>
      <c r="G69" s="65">
        <v>600000</v>
      </c>
      <c r="H69" s="65">
        <v>0</v>
      </c>
      <c r="I69" s="65">
        <v>0</v>
      </c>
      <c r="J69" s="2"/>
    </row>
    <row r="70" spans="1:10" ht="30.6" customHeight="1" outlineLevel="5" x14ac:dyDescent="0.25">
      <c r="A70" s="144"/>
      <c r="B70" s="74" t="s">
        <v>305</v>
      </c>
      <c r="C70" s="75">
        <v>1700217022</v>
      </c>
      <c r="D70" s="76">
        <v>1806246.95</v>
      </c>
      <c r="E70" s="77">
        <f>D70</f>
        <v>1806246.95</v>
      </c>
      <c r="F70" s="65"/>
      <c r="G70" s="65"/>
      <c r="H70" s="65"/>
      <c r="I70" s="65"/>
      <c r="J70" s="2"/>
    </row>
    <row r="71" spans="1:10" ht="21" customHeight="1" outlineLevel="5" x14ac:dyDescent="0.25">
      <c r="A71" s="144"/>
      <c r="B71" s="74" t="s">
        <v>307</v>
      </c>
      <c r="C71" s="75">
        <v>1700217023</v>
      </c>
      <c r="D71" s="78">
        <f>E71</f>
        <v>413000</v>
      </c>
      <c r="E71" s="79">
        <v>413000</v>
      </c>
      <c r="F71" s="80"/>
      <c r="G71" s="80"/>
      <c r="H71" s="80"/>
      <c r="I71" s="80"/>
      <c r="J71" s="2"/>
    </row>
    <row r="72" spans="1:10" ht="19.149999999999999" customHeight="1" outlineLevel="5" x14ac:dyDescent="0.25">
      <c r="A72" s="144"/>
      <c r="B72" s="44" t="s">
        <v>91</v>
      </c>
      <c r="C72" s="81" t="s">
        <v>92</v>
      </c>
      <c r="D72" s="82">
        <f>D73+D74+D75+D76+D77+D78+D79+D80+D81+D82</f>
        <v>3030303.0399999996</v>
      </c>
      <c r="E72" s="82">
        <f t="shared" ref="E72" si="19">E73+E74+E75+E76+E77+E78+E79+E80+E81+E82</f>
        <v>30303.040000000001</v>
      </c>
      <c r="F72" s="82">
        <f>F73+F74+F75+F76+F77+F78+F79+F80+F81+F82</f>
        <v>2886174.1</v>
      </c>
      <c r="G72" s="82">
        <f t="shared" ref="G72:I72" si="20">G73+G74+G75+G76+G77+G78+G79+G80+G81+G82</f>
        <v>28861.74</v>
      </c>
      <c r="H72" s="82">
        <f t="shared" si="20"/>
        <v>2886174.1</v>
      </c>
      <c r="I72" s="82">
        <f t="shared" si="20"/>
        <v>28861.74</v>
      </c>
      <c r="J72" s="2"/>
    </row>
    <row r="73" spans="1:10" ht="36" customHeight="1" outlineLevel="5" x14ac:dyDescent="0.25">
      <c r="A73" s="144"/>
      <c r="B73" s="47" t="s">
        <v>183</v>
      </c>
      <c r="C73" s="83">
        <v>1700392610</v>
      </c>
      <c r="D73" s="65">
        <v>1209136.81</v>
      </c>
      <c r="E73" s="84">
        <v>0</v>
      </c>
      <c r="F73" s="65">
        <v>0</v>
      </c>
      <c r="G73" s="85">
        <v>0</v>
      </c>
      <c r="H73" s="65">
        <v>1428656.18</v>
      </c>
      <c r="I73" s="86">
        <v>0</v>
      </c>
      <c r="J73" s="2"/>
    </row>
    <row r="74" spans="1:10" ht="21.6" customHeight="1" outlineLevel="5" x14ac:dyDescent="0.25">
      <c r="A74" s="144"/>
      <c r="B74" s="47" t="s">
        <v>184</v>
      </c>
      <c r="C74" s="83" t="s">
        <v>187</v>
      </c>
      <c r="D74" s="65">
        <v>12213.51</v>
      </c>
      <c r="E74" s="87">
        <v>12213.51</v>
      </c>
      <c r="F74" s="65">
        <v>0</v>
      </c>
      <c r="G74" s="85">
        <v>0</v>
      </c>
      <c r="H74" s="65">
        <v>14430.87</v>
      </c>
      <c r="I74" s="86">
        <v>14430.87</v>
      </c>
      <c r="J74" s="2"/>
    </row>
    <row r="75" spans="1:10" ht="31.9" customHeight="1" outlineLevel="5" x14ac:dyDescent="0.25">
      <c r="A75" s="144"/>
      <c r="B75" s="47" t="s">
        <v>103</v>
      </c>
      <c r="C75" s="83">
        <v>1700392611</v>
      </c>
      <c r="D75" s="65">
        <v>1790863.19</v>
      </c>
      <c r="E75" s="84">
        <v>0</v>
      </c>
      <c r="F75" s="65">
        <v>0</v>
      </c>
      <c r="G75" s="85">
        <v>0</v>
      </c>
      <c r="H75" s="65">
        <v>0</v>
      </c>
      <c r="I75" s="86">
        <v>0</v>
      </c>
      <c r="J75" s="2"/>
    </row>
    <row r="76" spans="1:10" ht="25.15" customHeight="1" outlineLevel="5" x14ac:dyDescent="0.25">
      <c r="A76" s="144"/>
      <c r="B76" s="47" t="s">
        <v>104</v>
      </c>
      <c r="C76" s="83" t="s">
        <v>188</v>
      </c>
      <c r="D76" s="65">
        <v>18089.53</v>
      </c>
      <c r="E76" s="88">
        <v>18089.53</v>
      </c>
      <c r="F76" s="65">
        <v>0</v>
      </c>
      <c r="G76" s="85">
        <v>0</v>
      </c>
      <c r="H76" s="65">
        <v>0</v>
      </c>
      <c r="I76" s="86">
        <v>0</v>
      </c>
      <c r="J76" s="2"/>
    </row>
    <row r="77" spans="1:10" ht="30" outlineLevel="5" x14ac:dyDescent="0.25">
      <c r="A77" s="144"/>
      <c r="B77" s="47" t="s">
        <v>185</v>
      </c>
      <c r="C77" s="83">
        <v>1700392612</v>
      </c>
      <c r="D77" s="65">
        <v>0</v>
      </c>
      <c r="E77" s="65">
        <v>0</v>
      </c>
      <c r="F77" s="65">
        <v>0</v>
      </c>
      <c r="G77" s="85">
        <v>0</v>
      </c>
      <c r="H77" s="49">
        <v>1428656.18</v>
      </c>
      <c r="I77" s="86">
        <v>0</v>
      </c>
      <c r="J77" s="2"/>
    </row>
    <row r="78" spans="1:10" ht="25.9" customHeight="1" outlineLevel="5" x14ac:dyDescent="0.25">
      <c r="A78" s="144"/>
      <c r="B78" s="47" t="s">
        <v>186</v>
      </c>
      <c r="C78" s="83" t="s">
        <v>189</v>
      </c>
      <c r="D78" s="65">
        <v>0</v>
      </c>
      <c r="E78" s="65">
        <v>0</v>
      </c>
      <c r="F78" s="65">
        <v>0</v>
      </c>
      <c r="G78" s="85">
        <v>0</v>
      </c>
      <c r="H78" s="49">
        <v>14430.87</v>
      </c>
      <c r="I78" s="86">
        <v>14430.87</v>
      </c>
      <c r="J78" s="2"/>
    </row>
    <row r="79" spans="1:10" ht="30" outlineLevel="5" x14ac:dyDescent="0.25">
      <c r="A79" s="144"/>
      <c r="B79" s="47" t="s">
        <v>105</v>
      </c>
      <c r="C79" s="83">
        <v>1700392614</v>
      </c>
      <c r="D79" s="65">
        <v>0</v>
      </c>
      <c r="E79" s="65">
        <v>0</v>
      </c>
      <c r="F79" s="65">
        <v>1428656.18</v>
      </c>
      <c r="G79" s="85">
        <v>0</v>
      </c>
      <c r="H79" s="49">
        <v>0</v>
      </c>
      <c r="I79" s="86">
        <v>0</v>
      </c>
      <c r="J79" s="2"/>
    </row>
    <row r="80" spans="1:10" ht="23.45" customHeight="1" outlineLevel="5" x14ac:dyDescent="0.25">
      <c r="A80" s="144"/>
      <c r="B80" s="47" t="s">
        <v>107</v>
      </c>
      <c r="C80" s="83" t="s">
        <v>190</v>
      </c>
      <c r="D80" s="65">
        <v>0</v>
      </c>
      <c r="E80" s="65">
        <v>0</v>
      </c>
      <c r="F80" s="65">
        <v>14430.87</v>
      </c>
      <c r="G80" s="89">
        <f>F80</f>
        <v>14430.87</v>
      </c>
      <c r="H80" s="49">
        <v>0</v>
      </c>
      <c r="I80" s="86">
        <v>0</v>
      </c>
      <c r="J80" s="2"/>
    </row>
    <row r="81" spans="1:10" ht="33" customHeight="1" outlineLevel="5" x14ac:dyDescent="0.25">
      <c r="A81" s="144"/>
      <c r="B81" s="47" t="s">
        <v>106</v>
      </c>
      <c r="C81" s="83">
        <v>1700392615</v>
      </c>
      <c r="D81" s="65">
        <v>0</v>
      </c>
      <c r="E81" s="59">
        <v>0</v>
      </c>
      <c r="F81" s="65">
        <v>1428656.18</v>
      </c>
      <c r="G81" s="65">
        <v>0</v>
      </c>
      <c r="H81" s="49">
        <v>0</v>
      </c>
      <c r="I81" s="86">
        <v>0</v>
      </c>
      <c r="J81" s="2"/>
    </row>
    <row r="82" spans="1:10" ht="21.6" customHeight="1" outlineLevel="5" x14ac:dyDescent="0.25">
      <c r="A82" s="144"/>
      <c r="B82" s="47" t="s">
        <v>109</v>
      </c>
      <c r="C82" s="83" t="s">
        <v>191</v>
      </c>
      <c r="D82" s="65">
        <v>0</v>
      </c>
      <c r="E82" s="59">
        <v>0</v>
      </c>
      <c r="F82" s="65">
        <v>14430.87</v>
      </c>
      <c r="G82" s="65">
        <f>F82</f>
        <v>14430.87</v>
      </c>
      <c r="H82" s="49">
        <v>0</v>
      </c>
      <c r="I82" s="86">
        <v>0</v>
      </c>
      <c r="J82" s="2"/>
    </row>
    <row r="83" spans="1:10" ht="25.9" customHeight="1" outlineLevel="5" x14ac:dyDescent="0.25">
      <c r="A83" s="144"/>
      <c r="B83" s="44" t="s">
        <v>108</v>
      </c>
      <c r="C83" s="90">
        <v>1700400000</v>
      </c>
      <c r="D83" s="91">
        <f>D90+D91+D92+D93+D94+D95+D96+D97+D98+D99+D100+D101+D84+D85+D86+D87+D88+D89</f>
        <v>11224056.09</v>
      </c>
      <c r="E83" s="91">
        <f>E90+E91+E92+E93+E94+E95+E96+E97+E98+E99+E100+E101+E84+E85+E86+E87+E88+E89</f>
        <v>8224056.0899999999</v>
      </c>
      <c r="F83" s="91">
        <f t="shared" ref="F83:I83" si="21">F90+F91+F92+F93+F94+F95+F96+F97+F98+F99+F100+F101</f>
        <v>3556359.62</v>
      </c>
      <c r="G83" s="91">
        <f t="shared" si="21"/>
        <v>35563.600000000006</v>
      </c>
      <c r="H83" s="91">
        <f t="shared" si="21"/>
        <v>3556359.62</v>
      </c>
      <c r="I83" s="91">
        <f t="shared" si="21"/>
        <v>35563.600000000006</v>
      </c>
      <c r="J83" s="2"/>
    </row>
    <row r="84" spans="1:10" ht="22.15" customHeight="1" outlineLevel="5" x14ac:dyDescent="0.25">
      <c r="A84" s="144"/>
      <c r="B84" s="51" t="s">
        <v>274</v>
      </c>
      <c r="C84" s="90">
        <v>1700492616</v>
      </c>
      <c r="D84" s="91">
        <v>1516406.91</v>
      </c>
      <c r="E84" s="91">
        <v>0</v>
      </c>
      <c r="F84" s="91"/>
      <c r="G84" s="91"/>
      <c r="H84" s="91"/>
      <c r="I84" s="91"/>
      <c r="J84" s="2"/>
    </row>
    <row r="85" spans="1:10" ht="24.6" customHeight="1" outlineLevel="5" x14ac:dyDescent="0.25">
      <c r="A85" s="144"/>
      <c r="B85" s="51" t="s">
        <v>275</v>
      </c>
      <c r="C85" s="90" t="s">
        <v>268</v>
      </c>
      <c r="D85" s="91">
        <v>15317.24</v>
      </c>
      <c r="E85" s="91">
        <v>15317.24</v>
      </c>
      <c r="F85" s="91"/>
      <c r="G85" s="91"/>
      <c r="H85" s="91"/>
      <c r="I85" s="91"/>
      <c r="J85" s="2"/>
    </row>
    <row r="86" spans="1:10" ht="22.9" customHeight="1" outlineLevel="5" x14ac:dyDescent="0.25">
      <c r="A86" s="144"/>
      <c r="B86" s="51" t="s">
        <v>272</v>
      </c>
      <c r="C86" s="90">
        <v>1700492617</v>
      </c>
      <c r="D86" s="91">
        <v>1483593.09</v>
      </c>
      <c r="E86" s="91">
        <v>0</v>
      </c>
      <c r="F86" s="91"/>
      <c r="G86" s="91"/>
      <c r="H86" s="91"/>
      <c r="I86" s="91"/>
      <c r="J86" s="2"/>
    </row>
    <row r="87" spans="1:10" ht="21" customHeight="1" outlineLevel="5" x14ac:dyDescent="0.25">
      <c r="A87" s="144"/>
      <c r="B87" s="51" t="s">
        <v>273</v>
      </c>
      <c r="C87" s="90" t="s">
        <v>269</v>
      </c>
      <c r="D87" s="91">
        <v>14985.8</v>
      </c>
      <c r="E87" s="91">
        <v>14985.8</v>
      </c>
      <c r="F87" s="91"/>
      <c r="G87" s="91"/>
      <c r="H87" s="91"/>
      <c r="I87" s="91"/>
      <c r="J87" s="2"/>
    </row>
    <row r="88" spans="1:10" ht="23.45" customHeight="1" outlineLevel="5" x14ac:dyDescent="0.25">
      <c r="A88" s="144"/>
      <c r="B88" s="51" t="s">
        <v>303</v>
      </c>
      <c r="C88" s="92">
        <v>1700418023</v>
      </c>
      <c r="D88" s="91">
        <v>4991985.05</v>
      </c>
      <c r="E88" s="91">
        <f>D88</f>
        <v>4991985.05</v>
      </c>
      <c r="F88" s="91"/>
      <c r="G88" s="91"/>
      <c r="H88" s="91"/>
      <c r="I88" s="91"/>
      <c r="J88" s="2"/>
    </row>
    <row r="89" spans="1:10" ht="16.899999999999999" customHeight="1" outlineLevel="5" x14ac:dyDescent="0.25">
      <c r="A89" s="144"/>
      <c r="B89" s="51" t="s">
        <v>304</v>
      </c>
      <c r="C89" s="92">
        <v>1700418024</v>
      </c>
      <c r="D89" s="91">
        <v>3201768</v>
      </c>
      <c r="E89" s="91">
        <f>D89</f>
        <v>3201768</v>
      </c>
      <c r="F89" s="91"/>
      <c r="G89" s="91"/>
      <c r="H89" s="91"/>
      <c r="I89" s="91"/>
      <c r="J89" s="2"/>
    </row>
    <row r="90" spans="1:10" ht="34.15" customHeight="1" outlineLevel="5" x14ac:dyDescent="0.25">
      <c r="A90" s="144"/>
      <c r="B90" s="93" t="s">
        <v>110</v>
      </c>
      <c r="C90" s="83">
        <v>1700492618</v>
      </c>
      <c r="D90" s="65">
        <v>0</v>
      </c>
      <c r="E90" s="59">
        <v>0</v>
      </c>
      <c r="F90" s="65">
        <v>1172715.6299999999</v>
      </c>
      <c r="G90" s="65">
        <v>0</v>
      </c>
      <c r="H90" s="65">
        <v>0</v>
      </c>
      <c r="I90" s="65">
        <v>0</v>
      </c>
      <c r="J90" s="2"/>
    </row>
    <row r="91" spans="1:10" ht="30" outlineLevel="5" x14ac:dyDescent="0.25">
      <c r="A91" s="144"/>
      <c r="B91" s="47" t="s">
        <v>113</v>
      </c>
      <c r="C91" s="83" t="s">
        <v>198</v>
      </c>
      <c r="D91" s="65">
        <v>0</v>
      </c>
      <c r="E91" s="59">
        <v>0</v>
      </c>
      <c r="F91" s="65">
        <v>11845.61</v>
      </c>
      <c r="G91" s="80">
        <v>11845.61</v>
      </c>
      <c r="H91" s="86">
        <v>0</v>
      </c>
      <c r="I91" s="86">
        <v>0</v>
      </c>
      <c r="J91" s="2"/>
    </row>
    <row r="92" spans="1:10" ht="33.6" customHeight="1" outlineLevel="5" x14ac:dyDescent="0.25">
      <c r="A92" s="144"/>
      <c r="B92" s="47" t="s">
        <v>111</v>
      </c>
      <c r="C92" s="83">
        <v>1700492619</v>
      </c>
      <c r="D92" s="65">
        <v>0</v>
      </c>
      <c r="E92" s="59">
        <v>0</v>
      </c>
      <c r="F92" s="65">
        <v>1172715.6299999999</v>
      </c>
      <c r="G92" s="65">
        <v>0</v>
      </c>
      <c r="H92" s="49">
        <v>0</v>
      </c>
      <c r="I92" s="86">
        <v>0</v>
      </c>
      <c r="J92" s="2"/>
    </row>
    <row r="93" spans="1:10" ht="22.9" customHeight="1" outlineLevel="5" x14ac:dyDescent="0.25">
      <c r="A93" s="144"/>
      <c r="B93" s="47" t="s">
        <v>114</v>
      </c>
      <c r="C93" s="83" t="s">
        <v>199</v>
      </c>
      <c r="D93" s="65">
        <v>0</v>
      </c>
      <c r="E93" s="59">
        <v>0</v>
      </c>
      <c r="F93" s="65">
        <v>11845.62</v>
      </c>
      <c r="G93" s="65">
        <v>11845.62</v>
      </c>
      <c r="H93" s="49">
        <v>0</v>
      </c>
      <c r="I93" s="86">
        <v>0</v>
      </c>
      <c r="J93" s="2"/>
    </row>
    <row r="94" spans="1:10" ht="41.45" customHeight="1" outlineLevel="5" x14ac:dyDescent="0.25">
      <c r="A94" s="144"/>
      <c r="B94" s="94" t="s">
        <v>112</v>
      </c>
      <c r="C94" s="83" t="s">
        <v>200</v>
      </c>
      <c r="D94" s="65">
        <v>0</v>
      </c>
      <c r="E94" s="59">
        <v>0</v>
      </c>
      <c r="F94" s="65">
        <v>1175364.76</v>
      </c>
      <c r="G94" s="65">
        <v>0</v>
      </c>
      <c r="H94" s="49">
        <v>0</v>
      </c>
      <c r="I94" s="86">
        <v>0</v>
      </c>
      <c r="J94" s="2"/>
    </row>
    <row r="95" spans="1:10" ht="22.9" customHeight="1" outlineLevel="5" x14ac:dyDescent="0.25">
      <c r="A95" s="144"/>
      <c r="B95" s="47" t="s">
        <v>115</v>
      </c>
      <c r="C95" s="83" t="s">
        <v>201</v>
      </c>
      <c r="D95" s="65">
        <v>0</v>
      </c>
      <c r="E95" s="59">
        <v>0</v>
      </c>
      <c r="F95" s="65">
        <v>11872.37</v>
      </c>
      <c r="G95" s="65">
        <v>11872.37</v>
      </c>
      <c r="H95" s="49">
        <v>0</v>
      </c>
      <c r="I95" s="86">
        <v>0</v>
      </c>
      <c r="J95" s="2"/>
    </row>
    <row r="96" spans="1:10" ht="34.15" customHeight="1" outlineLevel="5" x14ac:dyDescent="0.25">
      <c r="A96" s="144"/>
      <c r="B96" s="47" t="s">
        <v>192</v>
      </c>
      <c r="C96" s="83" t="s">
        <v>202</v>
      </c>
      <c r="D96" s="95">
        <v>0</v>
      </c>
      <c r="E96" s="96">
        <v>0</v>
      </c>
      <c r="F96" s="95">
        <v>0</v>
      </c>
      <c r="G96" s="65">
        <v>0</v>
      </c>
      <c r="H96" s="97">
        <v>1172715.6299999999</v>
      </c>
      <c r="I96" s="86">
        <v>0</v>
      </c>
      <c r="J96" s="2"/>
    </row>
    <row r="97" spans="1:10" ht="28.15" customHeight="1" outlineLevel="5" x14ac:dyDescent="0.25">
      <c r="A97" s="144"/>
      <c r="B97" s="47" t="s">
        <v>193</v>
      </c>
      <c r="C97" s="83" t="s">
        <v>203</v>
      </c>
      <c r="D97" s="95">
        <v>0</v>
      </c>
      <c r="E97" s="96">
        <v>0</v>
      </c>
      <c r="F97" s="95">
        <v>0</v>
      </c>
      <c r="G97" s="65">
        <v>0</v>
      </c>
      <c r="H97" s="65">
        <v>11845.62</v>
      </c>
      <c r="I97" s="60">
        <v>11845.62</v>
      </c>
      <c r="J97" s="2"/>
    </row>
    <row r="98" spans="1:10" ht="55.15" customHeight="1" outlineLevel="5" x14ac:dyDescent="0.25">
      <c r="A98" s="144"/>
      <c r="B98" s="47" t="s">
        <v>195</v>
      </c>
      <c r="C98" s="83" t="s">
        <v>204</v>
      </c>
      <c r="D98" s="95">
        <v>0</v>
      </c>
      <c r="E98" s="96">
        <v>0</v>
      </c>
      <c r="F98" s="95">
        <v>0</v>
      </c>
      <c r="G98" s="65">
        <v>0</v>
      </c>
      <c r="H98" s="65">
        <v>1172715.6299999999</v>
      </c>
      <c r="I98" s="60">
        <v>0</v>
      </c>
      <c r="J98" s="2"/>
    </row>
    <row r="99" spans="1:10" ht="42.6" customHeight="1" outlineLevel="5" x14ac:dyDescent="0.25">
      <c r="A99" s="144"/>
      <c r="B99" s="47" t="s">
        <v>194</v>
      </c>
      <c r="C99" s="83" t="s">
        <v>205</v>
      </c>
      <c r="D99" s="95">
        <v>0</v>
      </c>
      <c r="E99" s="96">
        <v>0</v>
      </c>
      <c r="F99" s="95">
        <v>0</v>
      </c>
      <c r="G99" s="65">
        <v>0</v>
      </c>
      <c r="H99" s="65">
        <v>11845.61</v>
      </c>
      <c r="I99" s="60">
        <v>11845.61</v>
      </c>
      <c r="J99" s="2"/>
    </row>
    <row r="100" spans="1:10" ht="37.15" customHeight="1" outlineLevel="5" x14ac:dyDescent="0.25">
      <c r="A100" s="144"/>
      <c r="B100" s="47" t="s">
        <v>196</v>
      </c>
      <c r="C100" s="83" t="s">
        <v>252</v>
      </c>
      <c r="D100" s="95">
        <v>0</v>
      </c>
      <c r="E100" s="96">
        <v>0</v>
      </c>
      <c r="F100" s="95">
        <v>0</v>
      </c>
      <c r="G100" s="65">
        <v>0</v>
      </c>
      <c r="H100" s="65">
        <v>1175364.76</v>
      </c>
      <c r="I100" s="60">
        <v>0</v>
      </c>
      <c r="J100" s="2"/>
    </row>
    <row r="101" spans="1:10" ht="25.9" customHeight="1" outlineLevel="5" x14ac:dyDescent="0.25">
      <c r="A101" s="144"/>
      <c r="B101" s="47" t="s">
        <v>197</v>
      </c>
      <c r="C101" s="83" t="s">
        <v>251</v>
      </c>
      <c r="D101" s="95">
        <v>0</v>
      </c>
      <c r="E101" s="96">
        <v>0</v>
      </c>
      <c r="F101" s="95">
        <v>0</v>
      </c>
      <c r="G101" s="65">
        <v>0</v>
      </c>
      <c r="H101" s="65">
        <v>11872.37</v>
      </c>
      <c r="I101" s="60">
        <v>11872.37</v>
      </c>
      <c r="J101" s="2"/>
    </row>
    <row r="102" spans="1:10" ht="25.15" customHeight="1" outlineLevel="6" x14ac:dyDescent="0.25">
      <c r="A102" s="141">
        <v>5</v>
      </c>
      <c r="B102" s="40" t="s">
        <v>46</v>
      </c>
      <c r="C102" s="98">
        <v>1800000000</v>
      </c>
      <c r="D102" s="99">
        <f>D103+D105</f>
        <v>421000</v>
      </c>
      <c r="E102" s="99">
        <f>E103+E105</f>
        <v>421000</v>
      </c>
      <c r="F102" s="99">
        <f t="shared" ref="F102:I102" si="22">F103</f>
        <v>0</v>
      </c>
      <c r="G102" s="100">
        <f t="shared" si="22"/>
        <v>0</v>
      </c>
      <c r="H102" s="66">
        <f t="shared" si="22"/>
        <v>0</v>
      </c>
      <c r="I102" s="66">
        <f t="shared" si="22"/>
        <v>0</v>
      </c>
      <c r="J102" s="2"/>
    </row>
    <row r="103" spans="1:10" ht="18.600000000000001" customHeight="1" outlineLevel="7" x14ac:dyDescent="0.25">
      <c r="A103" s="144"/>
      <c r="B103" s="44" t="s">
        <v>116</v>
      </c>
      <c r="C103" s="45" t="s">
        <v>118</v>
      </c>
      <c r="D103" s="101">
        <f>D104</f>
        <v>221000</v>
      </c>
      <c r="E103" s="101">
        <f t="shared" ref="E103:I103" si="23">E104</f>
        <v>221000</v>
      </c>
      <c r="F103" s="101">
        <f t="shared" si="23"/>
        <v>0</v>
      </c>
      <c r="G103" s="46">
        <f t="shared" si="23"/>
        <v>0</v>
      </c>
      <c r="H103" s="46">
        <f t="shared" si="23"/>
        <v>0</v>
      </c>
      <c r="I103" s="46">
        <f t="shared" si="23"/>
        <v>0</v>
      </c>
      <c r="J103" s="2"/>
    </row>
    <row r="104" spans="1:10" ht="21" customHeight="1" outlineLevel="2" x14ac:dyDescent="0.25">
      <c r="A104" s="145"/>
      <c r="B104" s="47" t="s">
        <v>117</v>
      </c>
      <c r="C104" s="48" t="s">
        <v>119</v>
      </c>
      <c r="D104" s="49">
        <v>221000</v>
      </c>
      <c r="E104" s="49">
        <v>221000</v>
      </c>
      <c r="F104" s="49">
        <v>0</v>
      </c>
      <c r="G104" s="49">
        <v>0</v>
      </c>
      <c r="H104" s="49">
        <v>0</v>
      </c>
      <c r="I104" s="49">
        <v>0</v>
      </c>
      <c r="J104" s="2"/>
    </row>
    <row r="105" spans="1:10" ht="18.600000000000001" customHeight="1" outlineLevel="2" x14ac:dyDescent="0.25">
      <c r="A105" s="28"/>
      <c r="B105" s="102" t="s">
        <v>278</v>
      </c>
      <c r="C105" s="48">
        <v>1800306024</v>
      </c>
      <c r="D105" s="49">
        <f>D106</f>
        <v>200000</v>
      </c>
      <c r="E105" s="49">
        <f>E106</f>
        <v>200000</v>
      </c>
      <c r="F105" s="49"/>
      <c r="G105" s="49"/>
      <c r="H105" s="49"/>
      <c r="I105" s="49"/>
      <c r="J105" s="2"/>
    </row>
    <row r="106" spans="1:10" ht="18.600000000000001" customHeight="1" outlineLevel="2" x14ac:dyDescent="0.25">
      <c r="A106" s="28"/>
      <c r="B106" s="47" t="s">
        <v>277</v>
      </c>
      <c r="C106" s="48">
        <v>1800306024</v>
      </c>
      <c r="D106" s="49">
        <v>200000</v>
      </c>
      <c r="E106" s="49">
        <v>200000</v>
      </c>
      <c r="F106" s="49"/>
      <c r="G106" s="49"/>
      <c r="H106" s="49"/>
      <c r="I106" s="49"/>
      <c r="J106" s="2"/>
    </row>
    <row r="107" spans="1:10" ht="27.6" customHeight="1" outlineLevel="3" x14ac:dyDescent="0.25">
      <c r="A107" s="141">
        <v>6</v>
      </c>
      <c r="B107" s="40" t="s">
        <v>47</v>
      </c>
      <c r="C107" s="41">
        <v>1900000000</v>
      </c>
      <c r="D107" s="42">
        <f>D108</f>
        <v>3567112.81</v>
      </c>
      <c r="E107" s="42">
        <f t="shared" ref="E107:I107" si="24">E108</f>
        <v>57811.22</v>
      </c>
      <c r="F107" s="42">
        <f t="shared" si="24"/>
        <v>0</v>
      </c>
      <c r="G107" s="42">
        <f t="shared" si="24"/>
        <v>0</v>
      </c>
      <c r="H107" s="42">
        <f t="shared" si="24"/>
        <v>0</v>
      </c>
      <c r="I107" s="42">
        <f t="shared" si="24"/>
        <v>0</v>
      </c>
      <c r="J107" s="2"/>
    </row>
    <row r="108" spans="1:10" ht="37.15" customHeight="1" outlineLevel="4" x14ac:dyDescent="0.25">
      <c r="A108" s="144"/>
      <c r="B108" s="44" t="s">
        <v>48</v>
      </c>
      <c r="C108" s="45">
        <v>1900100000</v>
      </c>
      <c r="D108" s="46">
        <f>D109+D110</f>
        <v>3567112.81</v>
      </c>
      <c r="E108" s="46">
        <f t="shared" ref="E108:I108" si="25">E109+E110</f>
        <v>57811.22</v>
      </c>
      <c r="F108" s="46">
        <f t="shared" si="25"/>
        <v>0</v>
      </c>
      <c r="G108" s="46">
        <f t="shared" si="25"/>
        <v>0</v>
      </c>
      <c r="H108" s="46">
        <f t="shared" si="25"/>
        <v>0</v>
      </c>
      <c r="I108" s="46">
        <f t="shared" si="25"/>
        <v>0</v>
      </c>
      <c r="J108" s="2"/>
    </row>
    <row r="109" spans="1:10" ht="31.15" customHeight="1" outlineLevel="6" x14ac:dyDescent="0.25">
      <c r="A109" s="144"/>
      <c r="B109" s="47" t="s">
        <v>120</v>
      </c>
      <c r="C109" s="48">
        <v>1900192620</v>
      </c>
      <c r="D109" s="49">
        <v>3509301.59</v>
      </c>
      <c r="E109" s="49">
        <v>0</v>
      </c>
      <c r="F109" s="49">
        <v>0</v>
      </c>
      <c r="G109" s="49">
        <v>0</v>
      </c>
      <c r="H109" s="49">
        <v>0</v>
      </c>
      <c r="I109" s="49">
        <v>0</v>
      </c>
      <c r="J109" s="2"/>
    </row>
    <row r="110" spans="1:10" ht="31.9" customHeight="1" outlineLevel="6" x14ac:dyDescent="0.25">
      <c r="A110" s="145"/>
      <c r="B110" s="47" t="s">
        <v>121</v>
      </c>
      <c r="C110" s="48" t="s">
        <v>49</v>
      </c>
      <c r="D110" s="49">
        <v>57811.22</v>
      </c>
      <c r="E110" s="49">
        <v>57811.22</v>
      </c>
      <c r="F110" s="49">
        <v>0</v>
      </c>
      <c r="G110" s="49">
        <v>0</v>
      </c>
      <c r="H110" s="49">
        <v>0</v>
      </c>
      <c r="I110" s="49">
        <v>0</v>
      </c>
      <c r="J110" s="2"/>
    </row>
    <row r="111" spans="1:10" ht="31.9" customHeight="1" outlineLevel="6" x14ac:dyDescent="0.25">
      <c r="A111" s="141">
        <v>7</v>
      </c>
      <c r="B111" s="40" t="s">
        <v>55</v>
      </c>
      <c r="C111" s="103">
        <v>2000000000</v>
      </c>
      <c r="D111" s="42">
        <f>D112</f>
        <v>5060659.82</v>
      </c>
      <c r="E111" s="42">
        <f t="shared" ref="E111:I111" si="26">E112</f>
        <v>2994529.8200000003</v>
      </c>
      <c r="F111" s="42">
        <f t="shared" si="26"/>
        <v>0</v>
      </c>
      <c r="G111" s="42">
        <f t="shared" si="26"/>
        <v>0</v>
      </c>
      <c r="H111" s="42">
        <f t="shared" si="26"/>
        <v>0</v>
      </c>
      <c r="I111" s="42">
        <f t="shared" si="26"/>
        <v>0</v>
      </c>
      <c r="J111" s="2"/>
    </row>
    <row r="112" spans="1:10" ht="30" customHeight="1" outlineLevel="6" x14ac:dyDescent="0.25">
      <c r="A112" s="144"/>
      <c r="B112" s="44" t="s">
        <v>56</v>
      </c>
      <c r="C112" s="104">
        <v>2000100000</v>
      </c>
      <c r="D112" s="46">
        <f>D113+D117+D118+D115+D116+D114</f>
        <v>5060659.82</v>
      </c>
      <c r="E112" s="46">
        <f>E113+E117+E118+E115+E116+E114</f>
        <v>2994529.8200000003</v>
      </c>
      <c r="F112" s="46">
        <f t="shared" ref="F112:I112" si="27">F113+F117+F118</f>
        <v>0</v>
      </c>
      <c r="G112" s="46">
        <f t="shared" si="27"/>
        <v>0</v>
      </c>
      <c r="H112" s="46">
        <f t="shared" si="27"/>
        <v>0</v>
      </c>
      <c r="I112" s="46">
        <f t="shared" si="27"/>
        <v>0</v>
      </c>
      <c r="J112" s="2"/>
    </row>
    <row r="113" spans="1:10" ht="33" customHeight="1" outlineLevel="6" x14ac:dyDescent="0.25">
      <c r="A113" s="144"/>
      <c r="B113" s="105" t="s">
        <v>223</v>
      </c>
      <c r="C113" s="106">
        <v>2000120001</v>
      </c>
      <c r="D113" s="49">
        <v>1230000</v>
      </c>
      <c r="E113" s="49">
        <v>1230000</v>
      </c>
      <c r="F113" s="49">
        <v>0</v>
      </c>
      <c r="G113" s="49">
        <v>0</v>
      </c>
      <c r="H113" s="49">
        <v>0</v>
      </c>
      <c r="I113" s="49">
        <v>0</v>
      </c>
      <c r="J113" s="2"/>
    </row>
    <row r="114" spans="1:10" ht="47.45" customHeight="1" outlineLevel="6" x14ac:dyDescent="0.25">
      <c r="A114" s="144"/>
      <c r="B114" s="107" t="s">
        <v>287</v>
      </c>
      <c r="C114" s="106">
        <v>2000120002</v>
      </c>
      <c r="D114" s="49">
        <v>132800</v>
      </c>
      <c r="E114" s="49">
        <v>132800</v>
      </c>
      <c r="F114" s="49">
        <v>0</v>
      </c>
      <c r="G114" s="49">
        <v>0</v>
      </c>
      <c r="H114" s="49">
        <v>0</v>
      </c>
      <c r="I114" s="49">
        <v>0</v>
      </c>
      <c r="J114" s="2"/>
    </row>
    <row r="115" spans="1:10" ht="36.6" customHeight="1" outlineLevel="6" x14ac:dyDescent="0.25">
      <c r="A115" s="144"/>
      <c r="B115" s="51" t="s">
        <v>288</v>
      </c>
      <c r="C115" s="75">
        <v>2000120012</v>
      </c>
      <c r="D115" s="60">
        <v>275000</v>
      </c>
      <c r="E115" s="49">
        <v>275000</v>
      </c>
      <c r="F115" s="49"/>
      <c r="G115" s="49"/>
      <c r="H115" s="49"/>
      <c r="I115" s="49"/>
      <c r="J115" s="2"/>
    </row>
    <row r="116" spans="1:10" ht="37.9" customHeight="1" outlineLevel="6" x14ac:dyDescent="0.25">
      <c r="A116" s="144"/>
      <c r="B116" s="51" t="s">
        <v>289</v>
      </c>
      <c r="C116" s="75">
        <v>2000124313</v>
      </c>
      <c r="D116" s="60">
        <v>1329919.82</v>
      </c>
      <c r="E116" s="49">
        <v>1329919.82</v>
      </c>
      <c r="F116" s="49"/>
      <c r="G116" s="49"/>
      <c r="H116" s="49"/>
      <c r="I116" s="49"/>
      <c r="J116" s="2"/>
    </row>
    <row r="117" spans="1:10" ht="30" outlineLevel="6" x14ac:dyDescent="0.25">
      <c r="A117" s="144"/>
      <c r="B117" s="93" t="s">
        <v>213</v>
      </c>
      <c r="C117" s="108">
        <v>2000192230</v>
      </c>
      <c r="D117" s="49">
        <v>2066130</v>
      </c>
      <c r="E117" s="49">
        <v>0</v>
      </c>
      <c r="F117" s="49">
        <v>0</v>
      </c>
      <c r="G117" s="49">
        <v>0</v>
      </c>
      <c r="H117" s="49">
        <v>0</v>
      </c>
      <c r="I117" s="49">
        <v>0</v>
      </c>
      <c r="J117" s="2"/>
    </row>
    <row r="118" spans="1:10" ht="30" outlineLevel="6" x14ac:dyDescent="0.25">
      <c r="A118" s="143"/>
      <c r="B118" s="47" t="s">
        <v>214</v>
      </c>
      <c r="C118" s="48" t="s">
        <v>215</v>
      </c>
      <c r="D118" s="49">
        <v>26810</v>
      </c>
      <c r="E118" s="49">
        <f>D118</f>
        <v>26810</v>
      </c>
      <c r="F118" s="49">
        <v>0</v>
      </c>
      <c r="G118" s="49">
        <v>0</v>
      </c>
      <c r="H118" s="49">
        <v>0</v>
      </c>
      <c r="I118" s="49">
        <v>0</v>
      </c>
      <c r="J118" s="2"/>
    </row>
    <row r="119" spans="1:10" ht="33.6" customHeight="1" outlineLevel="6" x14ac:dyDescent="0.25">
      <c r="A119" s="140"/>
      <c r="B119" s="40" t="s">
        <v>310</v>
      </c>
      <c r="C119" s="41" t="s">
        <v>313</v>
      </c>
      <c r="D119" s="42">
        <f>D120</f>
        <v>0</v>
      </c>
      <c r="E119" s="42">
        <f t="shared" ref="E119:I119" si="28">E120</f>
        <v>0</v>
      </c>
      <c r="F119" s="42">
        <f t="shared" si="28"/>
        <v>0</v>
      </c>
      <c r="G119" s="42">
        <f t="shared" si="28"/>
        <v>0</v>
      </c>
      <c r="H119" s="42">
        <f t="shared" si="28"/>
        <v>0</v>
      </c>
      <c r="I119" s="42">
        <f t="shared" si="28"/>
        <v>0</v>
      </c>
      <c r="J119" s="2"/>
    </row>
    <row r="120" spans="1:10" ht="20.45" customHeight="1" outlineLevel="6" x14ac:dyDescent="0.25">
      <c r="A120" s="140"/>
      <c r="B120" s="47" t="s">
        <v>311</v>
      </c>
      <c r="C120" s="48">
        <v>2500500000</v>
      </c>
      <c r="D120" s="49">
        <f>D121</f>
        <v>0</v>
      </c>
      <c r="E120" s="49">
        <f t="shared" ref="E120:I120" si="29">E121</f>
        <v>0</v>
      </c>
      <c r="F120" s="49">
        <f t="shared" si="29"/>
        <v>0</v>
      </c>
      <c r="G120" s="49">
        <f t="shared" si="29"/>
        <v>0</v>
      </c>
      <c r="H120" s="49">
        <f t="shared" si="29"/>
        <v>0</v>
      </c>
      <c r="I120" s="49">
        <f t="shared" si="29"/>
        <v>0</v>
      </c>
      <c r="J120" s="2"/>
    </row>
    <row r="121" spans="1:10" ht="30" outlineLevel="6" x14ac:dyDescent="0.25">
      <c r="A121" s="140"/>
      <c r="B121" s="47" t="s">
        <v>312</v>
      </c>
      <c r="C121" s="48">
        <v>2500525050</v>
      </c>
      <c r="D121" s="49">
        <v>0</v>
      </c>
      <c r="E121" s="49">
        <v>0</v>
      </c>
      <c r="F121" s="49">
        <v>0</v>
      </c>
      <c r="G121" s="49">
        <v>0</v>
      </c>
      <c r="H121" s="49">
        <v>0</v>
      </c>
      <c r="I121" s="49">
        <v>0</v>
      </c>
      <c r="J121" s="2"/>
    </row>
    <row r="122" spans="1:10" ht="29.45" customHeight="1" outlineLevel="7" x14ac:dyDescent="0.25">
      <c r="A122" s="141">
        <v>8</v>
      </c>
      <c r="B122" s="40" t="s">
        <v>50</v>
      </c>
      <c r="C122" s="41">
        <v>3300000000</v>
      </c>
      <c r="D122" s="42">
        <f>D123</f>
        <v>4685310</v>
      </c>
      <c r="E122" s="42">
        <f t="shared" ref="E122:I122" si="30">E123</f>
        <v>1200000</v>
      </c>
      <c r="F122" s="42">
        <f t="shared" si="30"/>
        <v>4784020.07</v>
      </c>
      <c r="G122" s="42">
        <f t="shared" si="30"/>
        <v>1200000</v>
      </c>
      <c r="H122" s="42">
        <f t="shared" si="30"/>
        <v>2487726.2000000002</v>
      </c>
      <c r="I122" s="42">
        <f t="shared" si="30"/>
        <v>1200000</v>
      </c>
      <c r="J122" s="2"/>
    </row>
    <row r="123" spans="1:10" ht="28.15" customHeight="1" outlineLevel="2" x14ac:dyDescent="0.25">
      <c r="A123" s="144"/>
      <c r="B123" s="44" t="s">
        <v>20</v>
      </c>
      <c r="C123" s="45">
        <v>3000100000</v>
      </c>
      <c r="D123" s="46">
        <f>D124</f>
        <v>4685310</v>
      </c>
      <c r="E123" s="46">
        <f t="shared" ref="E123:I123" si="31">E124</f>
        <v>1200000</v>
      </c>
      <c r="F123" s="46">
        <f t="shared" si="31"/>
        <v>4784020.07</v>
      </c>
      <c r="G123" s="46">
        <f t="shared" si="31"/>
        <v>1200000</v>
      </c>
      <c r="H123" s="46">
        <f t="shared" si="31"/>
        <v>2487726.2000000002</v>
      </c>
      <c r="I123" s="46">
        <f t="shared" si="31"/>
        <v>1200000</v>
      </c>
      <c r="J123" s="2"/>
    </row>
    <row r="124" spans="1:10" ht="31.15" customHeight="1" outlineLevel="3" x14ac:dyDescent="0.25">
      <c r="A124" s="145"/>
      <c r="B124" s="47" t="s">
        <v>21</v>
      </c>
      <c r="C124" s="48" t="s">
        <v>22</v>
      </c>
      <c r="D124" s="49">
        <v>4685310</v>
      </c>
      <c r="E124" s="49">
        <v>1200000</v>
      </c>
      <c r="F124" s="49">
        <v>4784020.07</v>
      </c>
      <c r="G124" s="49">
        <v>1200000</v>
      </c>
      <c r="H124" s="49">
        <v>2487726.2000000002</v>
      </c>
      <c r="I124" s="49">
        <v>1200000</v>
      </c>
      <c r="J124" s="2"/>
    </row>
    <row r="125" spans="1:10" ht="37.9" customHeight="1" outlineLevel="4" x14ac:dyDescent="0.25">
      <c r="A125" s="141">
        <v>9</v>
      </c>
      <c r="B125" s="40" t="s">
        <v>33</v>
      </c>
      <c r="C125" s="41">
        <v>4000000000</v>
      </c>
      <c r="D125" s="42">
        <f>D126+D136+D152</f>
        <v>168184904.84</v>
      </c>
      <c r="E125" s="42">
        <f t="shared" ref="E125:I125" si="32">E126+E136+E152</f>
        <v>34272621.899999999</v>
      </c>
      <c r="F125" s="42">
        <f t="shared" si="32"/>
        <v>27336550</v>
      </c>
      <c r="G125" s="42">
        <f t="shared" si="32"/>
        <v>27336550</v>
      </c>
      <c r="H125" s="42">
        <f t="shared" si="32"/>
        <v>27336550</v>
      </c>
      <c r="I125" s="42">
        <f t="shared" si="32"/>
        <v>27336550</v>
      </c>
      <c r="J125" s="2"/>
    </row>
    <row r="126" spans="1:10" ht="31.15" customHeight="1" outlineLevel="5" x14ac:dyDescent="0.25">
      <c r="A126" s="144"/>
      <c r="B126" s="44" t="s">
        <v>0</v>
      </c>
      <c r="C126" s="45">
        <v>4000100000</v>
      </c>
      <c r="D126" s="46">
        <f>D127+D128+D129+D130+D131+D132+D133+D134+D135</f>
        <v>15629304.050000001</v>
      </c>
      <c r="E126" s="46">
        <f t="shared" ref="E126:I126" si="33">E127+E128+E129+E130+E131+E132+E133+E134+E135</f>
        <v>15629304.050000001</v>
      </c>
      <c r="F126" s="46">
        <f t="shared" si="33"/>
        <v>19058395</v>
      </c>
      <c r="G126" s="46">
        <f t="shared" si="33"/>
        <v>19058395</v>
      </c>
      <c r="H126" s="46">
        <f t="shared" si="33"/>
        <v>19218395</v>
      </c>
      <c r="I126" s="46">
        <f t="shared" si="33"/>
        <v>19218395</v>
      </c>
      <c r="J126" s="2"/>
    </row>
    <row r="127" spans="1:10" ht="30" outlineLevel="6" x14ac:dyDescent="0.25">
      <c r="A127" s="144"/>
      <c r="B127" s="47" t="s">
        <v>34</v>
      </c>
      <c r="C127" s="48">
        <v>4000140101</v>
      </c>
      <c r="D127" s="49">
        <v>3000000</v>
      </c>
      <c r="E127" s="49">
        <v>3000000</v>
      </c>
      <c r="F127" s="49">
        <v>3100000</v>
      </c>
      <c r="G127" s="49">
        <v>3100000</v>
      </c>
      <c r="H127" s="49">
        <v>3100000</v>
      </c>
      <c r="I127" s="49">
        <v>3100000</v>
      </c>
      <c r="J127" s="2"/>
    </row>
    <row r="128" spans="1:10" ht="30" outlineLevel="7" x14ac:dyDescent="0.25">
      <c r="A128" s="144"/>
      <c r="B128" s="47" t="s">
        <v>35</v>
      </c>
      <c r="C128" s="48">
        <v>4000140102</v>
      </c>
      <c r="D128" s="49">
        <v>3168953</v>
      </c>
      <c r="E128" s="49">
        <v>3168953</v>
      </c>
      <c r="F128" s="49">
        <v>2618000</v>
      </c>
      <c r="G128" s="49">
        <v>2618000</v>
      </c>
      <c r="H128" s="49">
        <v>2618000</v>
      </c>
      <c r="I128" s="49">
        <v>2618000</v>
      </c>
      <c r="J128" s="2"/>
    </row>
    <row r="129" spans="1:10" ht="35.450000000000003" customHeight="1" outlineLevel="3" x14ac:dyDescent="0.25">
      <c r="A129" s="144"/>
      <c r="B129" s="47" t="s">
        <v>36</v>
      </c>
      <c r="C129" s="48">
        <v>4000140103</v>
      </c>
      <c r="D129" s="49">
        <v>400000</v>
      </c>
      <c r="E129" s="49">
        <v>400000</v>
      </c>
      <c r="F129" s="49">
        <v>450000</v>
      </c>
      <c r="G129" s="49">
        <v>450000</v>
      </c>
      <c r="H129" s="49">
        <v>500000</v>
      </c>
      <c r="I129" s="49">
        <v>500000</v>
      </c>
      <c r="J129" s="2"/>
    </row>
    <row r="130" spans="1:10" ht="33.6" customHeight="1" outlineLevel="4" x14ac:dyDescent="0.25">
      <c r="A130" s="144"/>
      <c r="B130" s="47" t="s">
        <v>37</v>
      </c>
      <c r="C130" s="48">
        <v>4000140104</v>
      </c>
      <c r="D130" s="49">
        <v>5126056.12</v>
      </c>
      <c r="E130" s="49">
        <v>5126056.12</v>
      </c>
      <c r="F130" s="49">
        <v>5512000</v>
      </c>
      <c r="G130" s="49">
        <v>5512000</v>
      </c>
      <c r="H130" s="49">
        <v>5512000</v>
      </c>
      <c r="I130" s="49">
        <v>5512000</v>
      </c>
      <c r="J130" s="2"/>
    </row>
    <row r="131" spans="1:10" ht="33.6" customHeight="1" outlineLevel="5" x14ac:dyDescent="0.25">
      <c r="A131" s="144"/>
      <c r="B131" s="47" t="s">
        <v>38</v>
      </c>
      <c r="C131" s="48">
        <v>4000140105</v>
      </c>
      <c r="D131" s="49">
        <v>100000</v>
      </c>
      <c r="E131" s="49">
        <v>100000</v>
      </c>
      <c r="F131" s="49">
        <v>120000</v>
      </c>
      <c r="G131" s="49">
        <v>120000</v>
      </c>
      <c r="H131" s="49">
        <v>150000</v>
      </c>
      <c r="I131" s="49">
        <v>150000</v>
      </c>
      <c r="J131" s="2"/>
    </row>
    <row r="132" spans="1:10" ht="41.45" customHeight="1" outlineLevel="6" x14ac:dyDescent="0.25">
      <c r="A132" s="144"/>
      <c r="B132" s="47" t="s">
        <v>290</v>
      </c>
      <c r="C132" s="48">
        <v>4000140106</v>
      </c>
      <c r="D132" s="49">
        <v>300000</v>
      </c>
      <c r="E132" s="49">
        <v>300000</v>
      </c>
      <c r="F132" s="49">
        <v>3000000</v>
      </c>
      <c r="G132" s="49">
        <v>3000000</v>
      </c>
      <c r="H132" s="49">
        <v>3000000</v>
      </c>
      <c r="I132" s="49">
        <v>3000000</v>
      </c>
      <c r="J132" s="2"/>
    </row>
    <row r="133" spans="1:10" ht="31.9" customHeight="1" outlineLevel="6" x14ac:dyDescent="0.25">
      <c r="A133" s="144"/>
      <c r="B133" s="47" t="s">
        <v>122</v>
      </c>
      <c r="C133" s="48">
        <v>4000140107</v>
      </c>
      <c r="D133" s="49">
        <v>1534294.93</v>
      </c>
      <c r="E133" s="56">
        <f>D133</f>
        <v>1534294.93</v>
      </c>
      <c r="F133" s="49">
        <v>3608395</v>
      </c>
      <c r="G133" s="49">
        <v>3608395</v>
      </c>
      <c r="H133" s="49">
        <v>3638395</v>
      </c>
      <c r="I133" s="49">
        <v>3638395</v>
      </c>
      <c r="J133" s="2"/>
    </row>
    <row r="134" spans="1:10" ht="31.9" customHeight="1" outlineLevel="6" x14ac:dyDescent="0.25">
      <c r="A134" s="144"/>
      <c r="B134" s="47" t="s">
        <v>167</v>
      </c>
      <c r="C134" s="48">
        <v>4000140108</v>
      </c>
      <c r="D134" s="58">
        <v>1000000</v>
      </c>
      <c r="E134" s="59">
        <f>D134</f>
        <v>1000000</v>
      </c>
      <c r="F134" s="60">
        <v>650000</v>
      </c>
      <c r="G134" s="49">
        <v>650000</v>
      </c>
      <c r="H134" s="49">
        <v>700000</v>
      </c>
      <c r="I134" s="49">
        <v>700000</v>
      </c>
      <c r="J134" s="2"/>
    </row>
    <row r="135" spans="1:10" ht="25.15" customHeight="1" outlineLevel="6" x14ac:dyDescent="0.25">
      <c r="A135" s="144"/>
      <c r="B135" s="47" t="s">
        <v>291</v>
      </c>
      <c r="C135" s="48">
        <v>4000140110</v>
      </c>
      <c r="D135" s="58">
        <v>1000000</v>
      </c>
      <c r="E135" s="59">
        <f>D135</f>
        <v>1000000</v>
      </c>
      <c r="F135" s="60">
        <v>0</v>
      </c>
      <c r="G135" s="49">
        <v>0</v>
      </c>
      <c r="H135" s="49">
        <v>0</v>
      </c>
      <c r="I135" s="49">
        <v>0</v>
      </c>
      <c r="J135" s="2"/>
    </row>
    <row r="136" spans="1:10" ht="35.450000000000003" customHeight="1" outlineLevel="7" x14ac:dyDescent="0.25">
      <c r="A136" s="144"/>
      <c r="B136" s="44" t="s">
        <v>1</v>
      </c>
      <c r="C136" s="45">
        <v>4000200000</v>
      </c>
      <c r="D136" s="46">
        <f>D137+D138+D139+D146+D147+D140+D141+D142+D143+D144+D145+D148+D149+D150+D151</f>
        <v>143648133.88999999</v>
      </c>
      <c r="E136" s="46">
        <f>E137+E138+E139+E146+E147+E140+E141+E142+E143+E144+E145+E148+E149+E150+E151</f>
        <v>9735850.9499999993</v>
      </c>
      <c r="F136" s="46">
        <f t="shared" ref="F136:I136" si="34">F137+F138+F139+F146+F147+F140+F141+F142+F143</f>
        <v>5278395</v>
      </c>
      <c r="G136" s="46">
        <f t="shared" si="34"/>
        <v>5278395</v>
      </c>
      <c r="H136" s="46">
        <f t="shared" si="34"/>
        <v>5438395</v>
      </c>
      <c r="I136" s="46">
        <f t="shared" si="34"/>
        <v>5438395</v>
      </c>
      <c r="J136" s="2"/>
    </row>
    <row r="137" spans="1:10" ht="21" customHeight="1" outlineLevel="6" x14ac:dyDescent="0.25">
      <c r="A137" s="144"/>
      <c r="B137" s="47" t="s">
        <v>123</v>
      </c>
      <c r="C137" s="48">
        <v>4000240201</v>
      </c>
      <c r="D137" s="49">
        <v>707251.09</v>
      </c>
      <c r="E137" s="49">
        <f>D137</f>
        <v>707251.09</v>
      </c>
      <c r="F137" s="49">
        <v>2628395</v>
      </c>
      <c r="G137" s="49">
        <v>2628395</v>
      </c>
      <c r="H137" s="49">
        <v>2788395</v>
      </c>
      <c r="I137" s="49">
        <v>2788395</v>
      </c>
      <c r="J137" s="2"/>
    </row>
    <row r="138" spans="1:10" ht="30" outlineLevel="6" x14ac:dyDescent="0.25">
      <c r="A138" s="144"/>
      <c r="B138" s="47" t="s">
        <v>168</v>
      </c>
      <c r="C138" s="48">
        <v>4000240202</v>
      </c>
      <c r="D138" s="49">
        <v>2235315.87</v>
      </c>
      <c r="E138" s="49">
        <f>D138</f>
        <v>2235315.87</v>
      </c>
      <c r="F138" s="49">
        <v>1000000</v>
      </c>
      <c r="G138" s="49">
        <v>1000000</v>
      </c>
      <c r="H138" s="49">
        <v>1000000</v>
      </c>
      <c r="I138" s="49">
        <v>1000000</v>
      </c>
      <c r="J138" s="2"/>
    </row>
    <row r="139" spans="1:10" ht="33.6" customHeight="1" outlineLevel="7" x14ac:dyDescent="0.25">
      <c r="A139" s="144"/>
      <c r="B139" s="47" t="s">
        <v>169</v>
      </c>
      <c r="C139" s="48">
        <v>4000240203</v>
      </c>
      <c r="D139" s="49">
        <v>1351684.13</v>
      </c>
      <c r="E139" s="49">
        <f>D139</f>
        <v>1351684.13</v>
      </c>
      <c r="F139" s="49">
        <v>750000</v>
      </c>
      <c r="G139" s="49">
        <v>750000</v>
      </c>
      <c r="H139" s="49">
        <v>750000</v>
      </c>
      <c r="I139" s="49">
        <v>750000</v>
      </c>
      <c r="J139" s="2"/>
    </row>
    <row r="140" spans="1:10" ht="33.6" customHeight="1" outlineLevel="7" x14ac:dyDescent="0.25">
      <c r="A140" s="144"/>
      <c r="B140" s="47" t="s">
        <v>171</v>
      </c>
      <c r="C140" s="48">
        <v>4000240204</v>
      </c>
      <c r="D140" s="49">
        <v>500000</v>
      </c>
      <c r="E140" s="49">
        <v>500000</v>
      </c>
      <c r="F140" s="49">
        <v>500000</v>
      </c>
      <c r="G140" s="49">
        <v>500000</v>
      </c>
      <c r="H140" s="49">
        <v>500000</v>
      </c>
      <c r="I140" s="49">
        <v>500000</v>
      </c>
      <c r="J140" s="2"/>
    </row>
    <row r="141" spans="1:10" ht="30" outlineLevel="7" x14ac:dyDescent="0.25">
      <c r="A141" s="144"/>
      <c r="B141" s="47" t="s">
        <v>170</v>
      </c>
      <c r="C141" s="48">
        <v>4000240205</v>
      </c>
      <c r="D141" s="49">
        <v>400000</v>
      </c>
      <c r="E141" s="49">
        <v>400000</v>
      </c>
      <c r="F141" s="49">
        <v>400000</v>
      </c>
      <c r="G141" s="49">
        <v>400000</v>
      </c>
      <c r="H141" s="49">
        <v>400000</v>
      </c>
      <c r="I141" s="49">
        <v>400000</v>
      </c>
      <c r="J141" s="2"/>
    </row>
    <row r="142" spans="1:10" ht="21" customHeight="1" outlineLevel="7" x14ac:dyDescent="0.25">
      <c r="A142" s="144"/>
      <c r="B142" s="47" t="s">
        <v>172</v>
      </c>
      <c r="C142" s="48">
        <v>4000240206</v>
      </c>
      <c r="D142" s="49">
        <v>200000</v>
      </c>
      <c r="E142" s="49">
        <v>200000</v>
      </c>
      <c r="F142" s="49">
        <v>0</v>
      </c>
      <c r="G142" s="49">
        <v>0</v>
      </c>
      <c r="H142" s="49">
        <v>0</v>
      </c>
      <c r="I142" s="49">
        <v>0</v>
      </c>
      <c r="J142" s="2"/>
    </row>
    <row r="143" spans="1:10" ht="22.15" customHeight="1" outlineLevel="7" x14ac:dyDescent="0.25">
      <c r="A143" s="144"/>
      <c r="B143" s="47" t="s">
        <v>173</v>
      </c>
      <c r="C143" s="48">
        <v>4000240207</v>
      </c>
      <c r="D143" s="49">
        <v>161510</v>
      </c>
      <c r="E143" s="49">
        <v>161510</v>
      </c>
      <c r="F143" s="49">
        <v>0</v>
      </c>
      <c r="G143" s="49">
        <v>0</v>
      </c>
      <c r="H143" s="49">
        <v>0</v>
      </c>
      <c r="I143" s="49">
        <v>0</v>
      </c>
      <c r="J143" s="2"/>
    </row>
    <row r="144" spans="1:10" ht="33" customHeight="1" outlineLevel="7" x14ac:dyDescent="0.25">
      <c r="A144" s="144"/>
      <c r="B144" s="47" t="s">
        <v>292</v>
      </c>
      <c r="C144" s="48">
        <v>4000240209</v>
      </c>
      <c r="D144" s="49">
        <v>456365.36</v>
      </c>
      <c r="E144" s="49">
        <f>D144</f>
        <v>456365.36</v>
      </c>
      <c r="F144" s="49"/>
      <c r="G144" s="49"/>
      <c r="H144" s="49"/>
      <c r="I144" s="49"/>
      <c r="J144" s="2"/>
    </row>
    <row r="145" spans="1:13" ht="33" customHeight="1" outlineLevel="7" x14ac:dyDescent="0.25">
      <c r="A145" s="144"/>
      <c r="B145" s="47" t="s">
        <v>293</v>
      </c>
      <c r="C145" s="48">
        <v>4000240210</v>
      </c>
      <c r="D145" s="49">
        <v>2162805.2799999998</v>
      </c>
      <c r="E145" s="49">
        <f>D145</f>
        <v>2162805.2799999998</v>
      </c>
      <c r="F145" s="49"/>
      <c r="G145" s="49"/>
      <c r="H145" s="49"/>
      <c r="I145" s="49"/>
      <c r="J145" s="2"/>
    </row>
    <row r="146" spans="1:13" ht="92.45" customHeight="1" outlineLevel="7" x14ac:dyDescent="0.25">
      <c r="A146" s="144"/>
      <c r="B146" s="47" t="s">
        <v>174</v>
      </c>
      <c r="C146" s="48">
        <v>4000292250</v>
      </c>
      <c r="D146" s="49">
        <v>123912282.94</v>
      </c>
      <c r="E146" s="49">
        <v>0</v>
      </c>
      <c r="F146" s="49">
        <v>0</v>
      </c>
      <c r="G146" s="49">
        <v>0</v>
      </c>
      <c r="H146" s="49">
        <v>0</v>
      </c>
      <c r="I146" s="49">
        <v>0</v>
      </c>
      <c r="J146" s="2"/>
    </row>
    <row r="147" spans="1:13" ht="49.15" customHeight="1" outlineLevel="7" x14ac:dyDescent="0.25">
      <c r="A147" s="144"/>
      <c r="B147" s="47" t="s">
        <v>175</v>
      </c>
      <c r="C147" s="109" t="s">
        <v>176</v>
      </c>
      <c r="D147" s="49">
        <v>1251639.22</v>
      </c>
      <c r="E147" s="49">
        <v>1251639.22</v>
      </c>
      <c r="F147" s="49">
        <v>0</v>
      </c>
      <c r="G147" s="49">
        <v>0</v>
      </c>
      <c r="H147" s="49">
        <v>0</v>
      </c>
      <c r="I147" s="49">
        <v>0</v>
      </c>
      <c r="J147" s="2"/>
    </row>
    <row r="148" spans="1:13" ht="49.15" customHeight="1" outlineLevel="7" x14ac:dyDescent="0.25">
      <c r="A148" s="144"/>
      <c r="B148" s="47" t="s">
        <v>294</v>
      </c>
      <c r="C148" s="110">
        <v>4000292391</v>
      </c>
      <c r="D148" s="49">
        <v>5000000</v>
      </c>
      <c r="E148" s="49"/>
      <c r="F148" s="49"/>
      <c r="G148" s="49"/>
      <c r="H148" s="49"/>
      <c r="I148" s="49"/>
      <c r="J148" s="2"/>
    </row>
    <row r="149" spans="1:13" ht="41.45" customHeight="1" outlineLevel="7" x14ac:dyDescent="0.25">
      <c r="A149" s="144"/>
      <c r="B149" s="47" t="s">
        <v>297</v>
      </c>
      <c r="C149" s="110" t="s">
        <v>296</v>
      </c>
      <c r="D149" s="49">
        <v>228360</v>
      </c>
      <c r="E149" s="49">
        <f>D149</f>
        <v>228360</v>
      </c>
      <c r="F149" s="49"/>
      <c r="G149" s="49"/>
      <c r="H149" s="49"/>
      <c r="I149" s="49"/>
      <c r="J149" s="2"/>
    </row>
    <row r="150" spans="1:13" ht="41.45" customHeight="1" outlineLevel="7" x14ac:dyDescent="0.25">
      <c r="A150" s="144"/>
      <c r="B150" s="47" t="s">
        <v>295</v>
      </c>
      <c r="C150" s="110">
        <v>4000292392</v>
      </c>
      <c r="D150" s="49">
        <v>5000000</v>
      </c>
      <c r="E150" s="49"/>
      <c r="F150" s="49"/>
      <c r="G150" s="49"/>
      <c r="H150" s="49"/>
      <c r="I150" s="49"/>
      <c r="J150" s="2"/>
    </row>
    <row r="151" spans="1:13" ht="36.6" customHeight="1" outlineLevel="7" x14ac:dyDescent="0.25">
      <c r="A151" s="144"/>
      <c r="B151" s="47" t="s">
        <v>299</v>
      </c>
      <c r="C151" s="110" t="s">
        <v>298</v>
      </c>
      <c r="D151" s="49">
        <v>80920</v>
      </c>
      <c r="E151" s="49">
        <f>D151</f>
        <v>80920</v>
      </c>
      <c r="F151" s="49"/>
      <c r="G151" s="49"/>
      <c r="H151" s="49"/>
      <c r="I151" s="49"/>
      <c r="J151" s="2"/>
    </row>
    <row r="152" spans="1:13" outlineLevel="7" x14ac:dyDescent="0.25">
      <c r="A152" s="144"/>
      <c r="B152" s="44" t="s">
        <v>221</v>
      </c>
      <c r="C152" s="45">
        <v>4000300000</v>
      </c>
      <c r="D152" s="46">
        <f>D153+D154+D155+D156+D157+D158+D159+D160+D161</f>
        <v>8907466.9000000004</v>
      </c>
      <c r="E152" s="46">
        <f>E153+E154+E155+E156+E157+E158+E159+E160+E161</f>
        <v>8907466.9000000004</v>
      </c>
      <c r="F152" s="46">
        <f t="shared" ref="F152:I152" si="35">F153+F154+F155+F156+F157+F158</f>
        <v>2999760</v>
      </c>
      <c r="G152" s="46">
        <f t="shared" si="35"/>
        <v>2999760</v>
      </c>
      <c r="H152" s="46">
        <f t="shared" si="35"/>
        <v>2679760</v>
      </c>
      <c r="I152" s="46">
        <f t="shared" si="35"/>
        <v>2679760</v>
      </c>
      <c r="J152" s="2"/>
    </row>
    <row r="153" spans="1:13" outlineLevel="7" x14ac:dyDescent="0.25">
      <c r="A153" s="144"/>
      <c r="B153" s="47" t="s">
        <v>177</v>
      </c>
      <c r="C153" s="67">
        <v>4000340301</v>
      </c>
      <c r="D153" s="68">
        <v>751140</v>
      </c>
      <c r="E153" s="68">
        <v>751140</v>
      </c>
      <c r="F153" s="68">
        <v>800000</v>
      </c>
      <c r="G153" s="68">
        <v>800000</v>
      </c>
      <c r="H153" s="111">
        <v>800000</v>
      </c>
      <c r="I153" s="65">
        <v>800000</v>
      </c>
      <c r="J153" s="2"/>
    </row>
    <row r="154" spans="1:13" outlineLevel="7" x14ac:dyDescent="0.25">
      <c r="A154" s="144"/>
      <c r="B154" s="112" t="s">
        <v>39</v>
      </c>
      <c r="C154" s="67">
        <v>4000340302</v>
      </c>
      <c r="D154" s="49">
        <v>969570</v>
      </c>
      <c r="E154" s="49">
        <f>D154</f>
        <v>969570</v>
      </c>
      <c r="F154" s="49">
        <v>800000</v>
      </c>
      <c r="G154" s="49">
        <v>800000</v>
      </c>
      <c r="H154" s="58">
        <v>800000</v>
      </c>
      <c r="I154" s="65">
        <v>800000</v>
      </c>
      <c r="J154" s="8"/>
      <c r="K154" s="8"/>
      <c r="L154" s="8"/>
      <c r="M154" s="8"/>
    </row>
    <row r="155" spans="1:13" ht="30" outlineLevel="7" x14ac:dyDescent="0.25">
      <c r="A155" s="144"/>
      <c r="B155" s="112" t="s">
        <v>40</v>
      </c>
      <c r="C155" s="67">
        <v>4000340303</v>
      </c>
      <c r="D155" s="68">
        <v>1083007.2</v>
      </c>
      <c r="E155" s="68">
        <f>D155</f>
        <v>1083007.2</v>
      </c>
      <c r="F155" s="68">
        <v>524880</v>
      </c>
      <c r="G155" s="68">
        <v>524880</v>
      </c>
      <c r="H155" s="111">
        <v>524880</v>
      </c>
      <c r="I155" s="65">
        <v>524880</v>
      </c>
      <c r="J155" s="8"/>
      <c r="K155" s="8"/>
      <c r="L155" s="8"/>
      <c r="M155" s="8"/>
    </row>
    <row r="156" spans="1:13" ht="30" outlineLevel="7" x14ac:dyDescent="0.25">
      <c r="A156" s="144"/>
      <c r="B156" s="113" t="s">
        <v>219</v>
      </c>
      <c r="C156" s="67">
        <v>4000340304</v>
      </c>
      <c r="D156" s="95">
        <v>624880</v>
      </c>
      <c r="E156" s="95">
        <f>D156</f>
        <v>624880</v>
      </c>
      <c r="F156" s="95">
        <v>524880</v>
      </c>
      <c r="G156" s="95">
        <v>524880</v>
      </c>
      <c r="H156" s="114">
        <v>554880</v>
      </c>
      <c r="I156" s="95">
        <v>554880</v>
      </c>
      <c r="J156" s="8"/>
      <c r="K156" s="8"/>
      <c r="L156" s="8"/>
      <c r="M156" s="8"/>
    </row>
    <row r="157" spans="1:13" ht="31.15" customHeight="1" outlineLevel="7" x14ac:dyDescent="0.25">
      <c r="A157" s="142"/>
      <c r="B157" s="115" t="s">
        <v>178</v>
      </c>
      <c r="C157" s="67">
        <v>4000340305</v>
      </c>
      <c r="D157" s="95">
        <v>0</v>
      </c>
      <c r="E157" s="95">
        <v>0</v>
      </c>
      <c r="F157" s="95">
        <v>350000</v>
      </c>
      <c r="G157" s="95">
        <v>350000</v>
      </c>
      <c r="H157" s="114">
        <v>0</v>
      </c>
      <c r="I157" s="95">
        <v>0</v>
      </c>
      <c r="J157" s="8"/>
      <c r="K157" s="8"/>
      <c r="L157" s="8"/>
      <c r="M157" s="8"/>
    </row>
    <row r="158" spans="1:13" outlineLevel="7" x14ac:dyDescent="0.25">
      <c r="A158" s="143"/>
      <c r="B158" s="115" t="s">
        <v>179</v>
      </c>
      <c r="C158" s="116">
        <v>4000340306</v>
      </c>
      <c r="D158" s="95">
        <v>250000</v>
      </c>
      <c r="E158" s="95">
        <v>250000</v>
      </c>
      <c r="F158" s="95">
        <v>0</v>
      </c>
      <c r="G158" s="95">
        <v>0</v>
      </c>
      <c r="H158" s="114">
        <v>0</v>
      </c>
      <c r="I158" s="95">
        <v>0</v>
      </c>
      <c r="J158" s="8"/>
      <c r="K158" s="8"/>
      <c r="L158" s="8"/>
      <c r="M158" s="8"/>
    </row>
    <row r="159" spans="1:13" ht="19.899999999999999" customHeight="1" outlineLevel="7" x14ac:dyDescent="0.25">
      <c r="A159" s="27"/>
      <c r="B159" s="51" t="s">
        <v>236</v>
      </c>
      <c r="C159" s="116">
        <v>4000340307</v>
      </c>
      <c r="D159" s="95">
        <v>650000</v>
      </c>
      <c r="E159" s="95">
        <v>650000</v>
      </c>
      <c r="F159" s="95"/>
      <c r="G159" s="95"/>
      <c r="H159" s="114"/>
      <c r="I159" s="95"/>
      <c r="J159" s="8"/>
      <c r="K159" s="8"/>
      <c r="L159" s="8"/>
      <c r="M159" s="8"/>
    </row>
    <row r="160" spans="1:13" ht="19.899999999999999" customHeight="1" outlineLevel="7" x14ac:dyDescent="0.25">
      <c r="A160" s="27"/>
      <c r="B160" s="117" t="s">
        <v>300</v>
      </c>
      <c r="C160" s="116">
        <v>4000340308</v>
      </c>
      <c r="D160" s="95">
        <v>3775030.12</v>
      </c>
      <c r="E160" s="95">
        <v>3775030.12</v>
      </c>
      <c r="F160" s="95"/>
      <c r="G160" s="95"/>
      <c r="H160" s="114"/>
      <c r="I160" s="95"/>
      <c r="J160" s="8"/>
      <c r="K160" s="8"/>
      <c r="L160" s="8"/>
      <c r="M160" s="8"/>
    </row>
    <row r="161" spans="1:13" ht="19.899999999999999" customHeight="1" outlineLevel="7" x14ac:dyDescent="0.25">
      <c r="A161" s="27"/>
      <c r="B161" s="117" t="s">
        <v>301</v>
      </c>
      <c r="C161" s="116">
        <v>4000340309</v>
      </c>
      <c r="D161" s="95">
        <v>803839.58</v>
      </c>
      <c r="E161" s="95">
        <f>D161</f>
        <v>803839.58</v>
      </c>
      <c r="F161" s="95"/>
      <c r="G161" s="95"/>
      <c r="H161" s="114"/>
      <c r="I161" s="95"/>
      <c r="J161" s="8"/>
      <c r="K161" s="8"/>
      <c r="L161" s="8"/>
      <c r="M161" s="8"/>
    </row>
    <row r="162" spans="1:13" ht="28.5" outlineLevel="7" x14ac:dyDescent="0.25">
      <c r="A162" s="141">
        <v>10</v>
      </c>
      <c r="B162" s="118" t="s">
        <v>127</v>
      </c>
      <c r="C162" s="119" t="s">
        <v>129</v>
      </c>
      <c r="D162" s="99">
        <f>D163+D166</f>
        <v>23000</v>
      </c>
      <c r="E162" s="99">
        <f>E163+E166</f>
        <v>23000</v>
      </c>
      <c r="F162" s="99">
        <f>F163+F166</f>
        <v>0</v>
      </c>
      <c r="G162" s="99">
        <f t="shared" ref="G162:I162" si="36">G163+G166</f>
        <v>0</v>
      </c>
      <c r="H162" s="99">
        <f t="shared" si="36"/>
        <v>0</v>
      </c>
      <c r="I162" s="99">
        <f t="shared" si="36"/>
        <v>0</v>
      </c>
      <c r="J162" s="8"/>
      <c r="K162" s="8"/>
      <c r="L162" s="8"/>
      <c r="M162" s="8"/>
    </row>
    <row r="163" spans="1:13" ht="25.15" customHeight="1" outlineLevel="7" x14ac:dyDescent="0.25">
      <c r="A163" s="144"/>
      <c r="B163" s="120" t="s">
        <v>128</v>
      </c>
      <c r="C163" s="121" t="s">
        <v>130</v>
      </c>
      <c r="D163" s="91">
        <f>D164</f>
        <v>3000</v>
      </c>
      <c r="E163" s="91">
        <f>E164</f>
        <v>3000</v>
      </c>
      <c r="F163" s="91">
        <f t="shared" ref="F163:I163" si="37">F164+F165</f>
        <v>0</v>
      </c>
      <c r="G163" s="91">
        <f t="shared" si="37"/>
        <v>0</v>
      </c>
      <c r="H163" s="91">
        <f t="shared" si="37"/>
        <v>0</v>
      </c>
      <c r="I163" s="91">
        <f t="shared" si="37"/>
        <v>0</v>
      </c>
      <c r="J163" s="8"/>
      <c r="K163" s="8"/>
      <c r="L163" s="8"/>
      <c r="M163" s="8"/>
    </row>
    <row r="164" spans="1:13" ht="37.9" customHeight="1" outlineLevel="7" x14ac:dyDescent="0.25">
      <c r="A164" s="144"/>
      <c r="B164" s="122" t="s">
        <v>151</v>
      </c>
      <c r="C164" s="123" t="s">
        <v>131</v>
      </c>
      <c r="D164" s="65">
        <v>3000</v>
      </c>
      <c r="E164" s="65">
        <v>3000</v>
      </c>
      <c r="F164" s="65">
        <v>0</v>
      </c>
      <c r="G164" s="65">
        <v>0</v>
      </c>
      <c r="H164" s="65">
        <v>0</v>
      </c>
      <c r="I164" s="65">
        <v>0</v>
      </c>
      <c r="J164" s="8"/>
      <c r="K164" s="8"/>
      <c r="L164" s="8"/>
      <c r="M164" s="8"/>
    </row>
    <row r="165" spans="1:13" ht="29.25" customHeight="1" outlineLevel="7" x14ac:dyDescent="0.25">
      <c r="A165" s="144"/>
      <c r="B165" s="120" t="s">
        <v>132</v>
      </c>
      <c r="C165" s="123">
        <v>4600300000</v>
      </c>
      <c r="D165" s="65">
        <f>D166</f>
        <v>20000</v>
      </c>
      <c r="E165" s="65">
        <f>E166</f>
        <v>20000</v>
      </c>
      <c r="F165" s="65">
        <v>0</v>
      </c>
      <c r="G165" s="65">
        <v>0</v>
      </c>
      <c r="H165" s="65">
        <v>0</v>
      </c>
      <c r="I165" s="65">
        <v>0</v>
      </c>
      <c r="J165" s="8"/>
      <c r="K165" s="8"/>
      <c r="L165" s="8"/>
      <c r="M165" s="8"/>
    </row>
    <row r="166" spans="1:13" ht="31.9" customHeight="1" outlineLevel="7" x14ac:dyDescent="0.25">
      <c r="A166" s="144"/>
      <c r="B166" s="124" t="s">
        <v>152</v>
      </c>
      <c r="C166" s="121">
        <v>4600346001</v>
      </c>
      <c r="D166" s="91">
        <v>20000</v>
      </c>
      <c r="E166" s="91">
        <v>20000</v>
      </c>
      <c r="F166" s="91">
        <v>0</v>
      </c>
      <c r="G166" s="91">
        <v>0</v>
      </c>
      <c r="H166" s="91">
        <v>0</v>
      </c>
      <c r="I166" s="91">
        <v>0</v>
      </c>
      <c r="J166" s="8"/>
      <c r="K166" s="8"/>
      <c r="L166" s="8"/>
      <c r="M166" s="8"/>
    </row>
    <row r="167" spans="1:13" ht="33" customHeight="1" outlineLevel="6" x14ac:dyDescent="0.25">
      <c r="A167" s="141">
        <v>11</v>
      </c>
      <c r="B167" s="125" t="s">
        <v>140</v>
      </c>
      <c r="C167" s="126">
        <v>5600000000</v>
      </c>
      <c r="D167" s="66">
        <f>D168+D170+D175+D180+D185+D188+D193+D195+D173</f>
        <v>72322467.569999993</v>
      </c>
      <c r="E167" s="66">
        <f t="shared" ref="E167:I167" si="38">E168+E170+E175+E180+E185+E188+E193+E195+E173</f>
        <v>29974571.109999999</v>
      </c>
      <c r="F167" s="66">
        <f t="shared" si="38"/>
        <v>23313328.030000001</v>
      </c>
      <c r="G167" s="66">
        <f t="shared" si="38"/>
        <v>22145323.030000001</v>
      </c>
      <c r="H167" s="66">
        <f t="shared" si="38"/>
        <v>20841433.030000001</v>
      </c>
      <c r="I167" s="66">
        <f t="shared" si="38"/>
        <v>19673428.030000001</v>
      </c>
      <c r="J167" s="2"/>
    </row>
    <row r="168" spans="1:13" ht="24" customHeight="1" outlineLevel="7" x14ac:dyDescent="0.25">
      <c r="A168" s="144"/>
      <c r="B168" s="44" t="s">
        <v>15</v>
      </c>
      <c r="C168" s="45">
        <v>5600100000</v>
      </c>
      <c r="D168" s="46">
        <f>D169</f>
        <v>200000</v>
      </c>
      <c r="E168" s="46">
        <f t="shared" ref="E168:I168" si="39">E169</f>
        <v>200000</v>
      </c>
      <c r="F168" s="46">
        <f t="shared" si="39"/>
        <v>0</v>
      </c>
      <c r="G168" s="46">
        <f t="shared" si="39"/>
        <v>0</v>
      </c>
      <c r="H168" s="46">
        <f t="shared" si="39"/>
        <v>0</v>
      </c>
      <c r="I168" s="46">
        <f t="shared" si="39"/>
        <v>0</v>
      </c>
      <c r="J168" s="2"/>
    </row>
    <row r="169" spans="1:13" ht="21.6" customHeight="1" outlineLevel="6" x14ac:dyDescent="0.25">
      <c r="A169" s="144"/>
      <c r="B169" s="47" t="s">
        <v>16</v>
      </c>
      <c r="C169" s="48">
        <v>5600108010</v>
      </c>
      <c r="D169" s="49">
        <v>200000</v>
      </c>
      <c r="E169" s="49">
        <v>200000</v>
      </c>
      <c r="F169" s="49">
        <v>0</v>
      </c>
      <c r="G169" s="49">
        <v>0</v>
      </c>
      <c r="H169" s="49">
        <v>0</v>
      </c>
      <c r="I169" s="49">
        <v>0</v>
      </c>
      <c r="J169" s="2"/>
    </row>
    <row r="170" spans="1:13" ht="30" outlineLevel="7" x14ac:dyDescent="0.25">
      <c r="A170" s="144"/>
      <c r="B170" s="44" t="s">
        <v>133</v>
      </c>
      <c r="C170" s="45" t="s">
        <v>135</v>
      </c>
      <c r="D170" s="46">
        <f>D171+D172</f>
        <v>1462000</v>
      </c>
      <c r="E170" s="46">
        <f>E171+E172</f>
        <v>1462000</v>
      </c>
      <c r="F170" s="46">
        <f t="shared" ref="F170:I170" si="40">F171</f>
        <v>0</v>
      </c>
      <c r="G170" s="46">
        <f t="shared" si="40"/>
        <v>0</v>
      </c>
      <c r="H170" s="46">
        <f t="shared" si="40"/>
        <v>0</v>
      </c>
      <c r="I170" s="46">
        <f t="shared" si="40"/>
        <v>0</v>
      </c>
      <c r="J170" s="2"/>
    </row>
    <row r="171" spans="1:13" ht="21.6" customHeight="1" outlineLevel="6" x14ac:dyDescent="0.25">
      <c r="A171" s="144"/>
      <c r="B171" s="47" t="s">
        <v>134</v>
      </c>
      <c r="C171" s="48" t="s">
        <v>136</v>
      </c>
      <c r="D171" s="49">
        <v>800000</v>
      </c>
      <c r="E171" s="49">
        <v>800000</v>
      </c>
      <c r="F171" s="49">
        <v>0</v>
      </c>
      <c r="G171" s="49">
        <v>0</v>
      </c>
      <c r="H171" s="49">
        <v>0</v>
      </c>
      <c r="I171" s="49">
        <v>0</v>
      </c>
      <c r="J171" s="2"/>
    </row>
    <row r="172" spans="1:13" ht="30.6" customHeight="1" outlineLevel="6" x14ac:dyDescent="0.25">
      <c r="A172" s="144"/>
      <c r="B172" s="47" t="s">
        <v>276</v>
      </c>
      <c r="C172" s="48">
        <v>5600240992</v>
      </c>
      <c r="D172" s="49">
        <v>662000</v>
      </c>
      <c r="E172" s="49">
        <v>662000</v>
      </c>
      <c r="F172" s="49">
        <v>0</v>
      </c>
      <c r="G172" s="49">
        <v>0</v>
      </c>
      <c r="H172" s="49">
        <v>0</v>
      </c>
      <c r="I172" s="49">
        <v>0</v>
      </c>
      <c r="J172" s="2"/>
    </row>
    <row r="173" spans="1:13" ht="26.25" customHeight="1" outlineLevel="6" x14ac:dyDescent="0.25">
      <c r="A173" s="144"/>
      <c r="B173" s="47" t="s">
        <v>314</v>
      </c>
      <c r="C173" s="48">
        <v>5600300000</v>
      </c>
      <c r="D173" s="49">
        <f>D174</f>
        <v>850000</v>
      </c>
      <c r="E173" s="49">
        <f>E174</f>
        <v>850000</v>
      </c>
      <c r="F173" s="49">
        <v>0</v>
      </c>
      <c r="G173" s="49">
        <v>0</v>
      </c>
      <c r="H173" s="49">
        <v>0</v>
      </c>
      <c r="I173" s="49">
        <v>0</v>
      </c>
      <c r="J173" s="2"/>
    </row>
    <row r="174" spans="1:13" ht="24" customHeight="1" outlineLevel="6" x14ac:dyDescent="0.25">
      <c r="A174" s="144"/>
      <c r="B174" s="47" t="s">
        <v>315</v>
      </c>
      <c r="C174" s="48">
        <v>5600356030</v>
      </c>
      <c r="D174" s="49">
        <v>850000</v>
      </c>
      <c r="E174" s="49">
        <v>850000</v>
      </c>
      <c r="F174" s="49">
        <v>0</v>
      </c>
      <c r="G174" s="49">
        <v>0</v>
      </c>
      <c r="H174" s="49">
        <v>0</v>
      </c>
      <c r="I174" s="49">
        <v>0</v>
      </c>
      <c r="J174" s="2"/>
    </row>
    <row r="175" spans="1:13" ht="25.9" customHeight="1" outlineLevel="7" x14ac:dyDescent="0.25">
      <c r="A175" s="144"/>
      <c r="B175" s="44" t="s">
        <v>8</v>
      </c>
      <c r="C175" s="45">
        <v>5600400000</v>
      </c>
      <c r="D175" s="46">
        <f>D177+D179+D178+D176</f>
        <v>4468263.1099999994</v>
      </c>
      <c r="E175" s="46">
        <f>E177+E179+E178+E176</f>
        <v>378807.63</v>
      </c>
      <c r="F175" s="46">
        <f t="shared" ref="F175:I175" si="41">F177+F179+F178</f>
        <v>169702.02</v>
      </c>
      <c r="G175" s="46">
        <f t="shared" si="41"/>
        <v>1697.02</v>
      </c>
      <c r="H175" s="46">
        <f t="shared" si="41"/>
        <v>169702.02</v>
      </c>
      <c r="I175" s="46">
        <f t="shared" si="41"/>
        <v>1697.02</v>
      </c>
      <c r="J175" s="2"/>
    </row>
    <row r="176" spans="1:13" ht="25.9" customHeight="1" outlineLevel="7" x14ac:dyDescent="0.25">
      <c r="A176" s="144"/>
      <c r="B176" s="47" t="s">
        <v>316</v>
      </c>
      <c r="C176" s="45">
        <v>5600440908</v>
      </c>
      <c r="D176" s="46">
        <v>337500</v>
      </c>
      <c r="E176" s="46">
        <v>337500</v>
      </c>
      <c r="F176" s="46"/>
      <c r="G176" s="46"/>
      <c r="H176" s="46"/>
      <c r="I176" s="46"/>
      <c r="J176" s="2"/>
    </row>
    <row r="177" spans="1:10" ht="30" outlineLevel="6" x14ac:dyDescent="0.25">
      <c r="A177" s="144"/>
      <c r="B177" s="47" t="s">
        <v>17</v>
      </c>
      <c r="C177" s="48">
        <v>5600492540</v>
      </c>
      <c r="D177" s="49">
        <v>168005</v>
      </c>
      <c r="E177" s="49">
        <v>0</v>
      </c>
      <c r="F177" s="49">
        <v>168005</v>
      </c>
      <c r="G177" s="49">
        <v>0</v>
      </c>
      <c r="H177" s="49">
        <v>168005</v>
      </c>
      <c r="I177" s="49">
        <v>0</v>
      </c>
      <c r="J177" s="2"/>
    </row>
    <row r="178" spans="1:10" ht="30" outlineLevel="7" x14ac:dyDescent="0.25">
      <c r="A178" s="144"/>
      <c r="B178" s="47" t="s">
        <v>18</v>
      </c>
      <c r="C178" s="48" t="s">
        <v>19</v>
      </c>
      <c r="D178" s="49">
        <v>1697.02</v>
      </c>
      <c r="E178" s="49">
        <v>1697.02</v>
      </c>
      <c r="F178" s="49">
        <v>1697.02</v>
      </c>
      <c r="G178" s="49">
        <v>1697.02</v>
      </c>
      <c r="H178" s="49">
        <v>1697.02</v>
      </c>
      <c r="I178" s="49">
        <v>1697.02</v>
      </c>
      <c r="J178" s="2"/>
    </row>
    <row r="179" spans="1:10" ht="48" customHeight="1" outlineLevel="7" x14ac:dyDescent="0.25">
      <c r="A179" s="144"/>
      <c r="B179" s="47" t="s">
        <v>137</v>
      </c>
      <c r="C179" s="48" t="s">
        <v>58</v>
      </c>
      <c r="D179" s="49">
        <v>3961061.09</v>
      </c>
      <c r="E179" s="49">
        <v>39610.61</v>
      </c>
      <c r="F179" s="49">
        <v>0</v>
      </c>
      <c r="G179" s="49">
        <v>0</v>
      </c>
      <c r="H179" s="49">
        <v>0</v>
      </c>
      <c r="I179" s="49">
        <v>0</v>
      </c>
      <c r="J179" s="2"/>
    </row>
    <row r="180" spans="1:10" ht="29.45" customHeight="1" outlineLevel="6" x14ac:dyDescent="0.25">
      <c r="A180" s="144"/>
      <c r="B180" s="44" t="s">
        <v>142</v>
      </c>
      <c r="C180" s="45">
        <v>5600700000</v>
      </c>
      <c r="D180" s="46">
        <f>D181+D182+D183+D184</f>
        <v>19000800.050000001</v>
      </c>
      <c r="E180" s="46">
        <f t="shared" ref="E180:I180" si="42">E181+E182+E183+E184</f>
        <v>18000800.050000001</v>
      </c>
      <c r="F180" s="46">
        <f t="shared" si="42"/>
        <v>15937596.01</v>
      </c>
      <c r="G180" s="46">
        <f t="shared" si="42"/>
        <v>14937596.01</v>
      </c>
      <c r="H180" s="46">
        <f t="shared" si="42"/>
        <v>14304241.01</v>
      </c>
      <c r="I180" s="46">
        <f t="shared" si="42"/>
        <v>13304241.01</v>
      </c>
      <c r="J180" s="2"/>
    </row>
    <row r="181" spans="1:10" ht="22.9" customHeight="1" outlineLevel="7" x14ac:dyDescent="0.25">
      <c r="A181" s="144"/>
      <c r="B181" s="47" t="s">
        <v>42</v>
      </c>
      <c r="C181" s="48">
        <v>5600740700</v>
      </c>
      <c r="D181" s="49">
        <v>96000</v>
      </c>
      <c r="E181" s="49">
        <v>96000</v>
      </c>
      <c r="F181" s="49">
        <v>96000</v>
      </c>
      <c r="G181" s="49">
        <v>96000</v>
      </c>
      <c r="H181" s="49">
        <v>96000</v>
      </c>
      <c r="I181" s="49">
        <v>96000</v>
      </c>
      <c r="J181" s="2"/>
    </row>
    <row r="182" spans="1:10" ht="22.9" customHeight="1" outlineLevel="6" x14ac:dyDescent="0.25">
      <c r="A182" s="144"/>
      <c r="B182" s="47" t="s">
        <v>41</v>
      </c>
      <c r="C182" s="48">
        <v>5600740990</v>
      </c>
      <c r="D182" s="49">
        <v>17894699.039999999</v>
      </c>
      <c r="E182" s="49">
        <v>17894699.039999999</v>
      </c>
      <c r="F182" s="49">
        <v>14831495</v>
      </c>
      <c r="G182" s="49">
        <v>14831495</v>
      </c>
      <c r="H182" s="49">
        <v>13198140</v>
      </c>
      <c r="I182" s="49">
        <v>13198140</v>
      </c>
      <c r="J182" s="2"/>
    </row>
    <row r="183" spans="1:10" ht="41.45" customHeight="1" outlineLevel="7" x14ac:dyDescent="0.25">
      <c r="A183" s="144"/>
      <c r="B183" s="47" t="s">
        <v>31</v>
      </c>
      <c r="C183" s="48">
        <v>5600792480</v>
      </c>
      <c r="D183" s="49">
        <v>1000000</v>
      </c>
      <c r="E183" s="49">
        <v>0</v>
      </c>
      <c r="F183" s="49">
        <v>1000000</v>
      </c>
      <c r="G183" s="49">
        <v>0</v>
      </c>
      <c r="H183" s="49">
        <v>1000000</v>
      </c>
      <c r="I183" s="49">
        <v>0</v>
      </c>
      <c r="J183" s="2"/>
    </row>
    <row r="184" spans="1:10" ht="31.15" customHeight="1" outlineLevel="4" x14ac:dyDescent="0.25">
      <c r="A184" s="144"/>
      <c r="B184" s="47" t="s">
        <v>60</v>
      </c>
      <c r="C184" s="48" t="s">
        <v>51</v>
      </c>
      <c r="D184" s="49">
        <v>10101.01</v>
      </c>
      <c r="E184" s="49">
        <v>10101.01</v>
      </c>
      <c r="F184" s="49">
        <v>10101.01</v>
      </c>
      <c r="G184" s="49">
        <v>10101.01</v>
      </c>
      <c r="H184" s="49">
        <v>10101.01</v>
      </c>
      <c r="I184" s="49">
        <v>10101.01</v>
      </c>
      <c r="J184" s="2"/>
    </row>
    <row r="185" spans="1:10" ht="27.6" customHeight="1" outlineLevel="6" x14ac:dyDescent="0.25">
      <c r="A185" s="144"/>
      <c r="B185" s="44" t="s">
        <v>143</v>
      </c>
      <c r="C185" s="45">
        <v>5600800000</v>
      </c>
      <c r="D185" s="46">
        <f>D186+D187</f>
        <v>8298351</v>
      </c>
      <c r="E185" s="46">
        <f t="shared" ref="E185:I185" si="43">E186+E187</f>
        <v>8298351</v>
      </c>
      <c r="F185" s="46">
        <f t="shared" si="43"/>
        <v>7206030</v>
      </c>
      <c r="G185" s="46">
        <f t="shared" si="43"/>
        <v>7206030</v>
      </c>
      <c r="H185" s="46">
        <f t="shared" si="43"/>
        <v>6367490</v>
      </c>
      <c r="I185" s="46">
        <f t="shared" si="43"/>
        <v>6367490</v>
      </c>
      <c r="J185" s="2"/>
    </row>
    <row r="186" spans="1:10" ht="29.45" customHeight="1" outlineLevel="7" x14ac:dyDescent="0.25">
      <c r="A186" s="144"/>
      <c r="B186" s="47" t="s">
        <v>43</v>
      </c>
      <c r="C186" s="48">
        <v>5600842990</v>
      </c>
      <c r="D186" s="49">
        <v>8291851</v>
      </c>
      <c r="E186" s="49">
        <f>D186</f>
        <v>8291851</v>
      </c>
      <c r="F186" s="49">
        <v>7199530</v>
      </c>
      <c r="G186" s="49">
        <v>7199530</v>
      </c>
      <c r="H186" s="49">
        <v>6360990</v>
      </c>
      <c r="I186" s="49">
        <v>6360990</v>
      </c>
      <c r="J186" s="2"/>
    </row>
    <row r="187" spans="1:10" ht="23.45" customHeight="1" outlineLevel="7" x14ac:dyDescent="0.25">
      <c r="A187" s="144"/>
      <c r="B187" s="74" t="s">
        <v>44</v>
      </c>
      <c r="C187" s="127" t="s">
        <v>53</v>
      </c>
      <c r="D187" s="49">
        <v>6500</v>
      </c>
      <c r="E187" s="49">
        <v>6500</v>
      </c>
      <c r="F187" s="49">
        <v>6500</v>
      </c>
      <c r="G187" s="49">
        <v>6500</v>
      </c>
      <c r="H187" s="49">
        <v>6500</v>
      </c>
      <c r="I187" s="49">
        <v>6500</v>
      </c>
      <c r="J187" s="2"/>
    </row>
    <row r="188" spans="1:10" ht="31.15" customHeight="1" outlineLevel="7" x14ac:dyDescent="0.25">
      <c r="A188" s="142"/>
      <c r="B188" s="70" t="s">
        <v>216</v>
      </c>
      <c r="C188" s="128">
        <v>5601000000</v>
      </c>
      <c r="D188" s="46">
        <f>D189+D190+D191+D192</f>
        <v>5025085.33</v>
      </c>
      <c r="E188" s="46">
        <f t="shared" ref="E188:I188" si="44">E189+E190+E191+E192</f>
        <v>55383.55</v>
      </c>
      <c r="F188" s="46">
        <f t="shared" si="44"/>
        <v>0</v>
      </c>
      <c r="G188" s="46">
        <f t="shared" si="44"/>
        <v>0</v>
      </c>
      <c r="H188" s="46">
        <f t="shared" si="44"/>
        <v>0</v>
      </c>
      <c r="I188" s="50">
        <f t="shared" si="44"/>
        <v>0</v>
      </c>
      <c r="J188" s="2"/>
    </row>
    <row r="189" spans="1:10" ht="23.45" customHeight="1" outlineLevel="7" x14ac:dyDescent="0.25">
      <c r="A189" s="142"/>
      <c r="B189" s="51" t="s">
        <v>243</v>
      </c>
      <c r="C189" s="128" t="s">
        <v>246</v>
      </c>
      <c r="D189" s="46">
        <v>2482971.7799999998</v>
      </c>
      <c r="E189" s="46"/>
      <c r="F189" s="46"/>
      <c r="G189" s="46"/>
      <c r="H189" s="46"/>
      <c r="I189" s="46"/>
      <c r="J189" s="2"/>
    </row>
    <row r="190" spans="1:10" ht="28.9" customHeight="1" outlineLevel="7" x14ac:dyDescent="0.25">
      <c r="A190" s="142"/>
      <c r="B190" s="51" t="s">
        <v>247</v>
      </c>
      <c r="C190" s="54" t="s">
        <v>248</v>
      </c>
      <c r="D190" s="46">
        <v>25080.52</v>
      </c>
      <c r="E190" s="46">
        <v>25080.52</v>
      </c>
      <c r="F190" s="46"/>
      <c r="G190" s="46"/>
      <c r="H190" s="46"/>
      <c r="I190" s="46"/>
      <c r="J190" s="2"/>
    </row>
    <row r="191" spans="1:10" ht="18" customHeight="1" outlineLevel="7" x14ac:dyDescent="0.25">
      <c r="A191" s="142"/>
      <c r="B191" s="51" t="s">
        <v>245</v>
      </c>
      <c r="C191" s="128" t="s">
        <v>244</v>
      </c>
      <c r="D191" s="46">
        <v>2486730</v>
      </c>
      <c r="E191" s="46"/>
      <c r="F191" s="46"/>
      <c r="G191" s="46"/>
      <c r="H191" s="46"/>
      <c r="I191" s="46"/>
      <c r="J191" s="2"/>
    </row>
    <row r="192" spans="1:10" outlineLevel="7" x14ac:dyDescent="0.25">
      <c r="A192" s="142"/>
      <c r="B192" s="51" t="s">
        <v>249</v>
      </c>
      <c r="C192" s="54" t="s">
        <v>250</v>
      </c>
      <c r="D192" s="46">
        <v>30303.03</v>
      </c>
      <c r="E192" s="46">
        <v>30303.03</v>
      </c>
      <c r="F192" s="46"/>
      <c r="G192" s="46"/>
      <c r="H192" s="46"/>
      <c r="I192" s="46"/>
      <c r="J192" s="2"/>
    </row>
    <row r="193" spans="1:10" outlineLevel="7" x14ac:dyDescent="0.25">
      <c r="A193" s="27"/>
      <c r="B193" s="51" t="s">
        <v>230</v>
      </c>
      <c r="C193" s="127" t="s">
        <v>233</v>
      </c>
      <c r="D193" s="49">
        <f>D194</f>
        <v>32614888.079999998</v>
      </c>
      <c r="E193" s="49">
        <f>E194</f>
        <v>326148.88</v>
      </c>
      <c r="F193" s="49"/>
      <c r="G193" s="49"/>
      <c r="H193" s="49"/>
      <c r="I193" s="49"/>
      <c r="J193" s="2"/>
    </row>
    <row r="194" spans="1:10" ht="33.6" customHeight="1" outlineLevel="7" x14ac:dyDescent="0.25">
      <c r="A194" s="27"/>
      <c r="B194" s="51" t="s">
        <v>231</v>
      </c>
      <c r="C194" s="127" t="s">
        <v>232</v>
      </c>
      <c r="D194" s="49">
        <v>32614888.079999998</v>
      </c>
      <c r="E194" s="49">
        <v>326148.88</v>
      </c>
      <c r="F194" s="49"/>
      <c r="G194" s="49"/>
      <c r="H194" s="49"/>
      <c r="I194" s="49"/>
      <c r="J194" s="2"/>
    </row>
    <row r="195" spans="1:10" ht="34.15" customHeight="1" outlineLevel="7" x14ac:dyDescent="0.25">
      <c r="A195" s="27"/>
      <c r="B195" s="51" t="s">
        <v>242</v>
      </c>
      <c r="C195" s="127" t="s">
        <v>241</v>
      </c>
      <c r="D195" s="49">
        <f>D196+D197</f>
        <v>403080</v>
      </c>
      <c r="E195" s="49">
        <f>E196+E197</f>
        <v>403080</v>
      </c>
      <c r="F195" s="49"/>
      <c r="G195" s="49"/>
      <c r="H195" s="49"/>
      <c r="I195" s="49"/>
      <c r="J195" s="2"/>
    </row>
    <row r="196" spans="1:10" ht="34.9" customHeight="1" outlineLevel="7" x14ac:dyDescent="0.25">
      <c r="A196" s="27"/>
      <c r="B196" s="51" t="s">
        <v>240</v>
      </c>
      <c r="C196" s="127" t="s">
        <v>239</v>
      </c>
      <c r="D196" s="49">
        <v>45080</v>
      </c>
      <c r="E196" s="49">
        <f>D196</f>
        <v>45080</v>
      </c>
      <c r="F196" s="49"/>
      <c r="G196" s="49"/>
      <c r="H196" s="49"/>
      <c r="I196" s="49"/>
      <c r="J196" s="2"/>
    </row>
    <row r="197" spans="1:10" ht="24" customHeight="1" outlineLevel="7" x14ac:dyDescent="0.25">
      <c r="A197" s="27"/>
      <c r="B197" s="52" t="s">
        <v>308</v>
      </c>
      <c r="C197" s="127" t="s">
        <v>309</v>
      </c>
      <c r="D197" s="49">
        <f>E197</f>
        <v>358000</v>
      </c>
      <c r="E197" s="49">
        <v>358000</v>
      </c>
      <c r="F197" s="49"/>
      <c r="G197" s="49"/>
      <c r="H197" s="49"/>
      <c r="I197" s="49"/>
      <c r="J197" s="2"/>
    </row>
    <row r="198" spans="1:10" ht="39" customHeight="1" outlineLevel="7" x14ac:dyDescent="0.25">
      <c r="A198" s="141">
        <v>12</v>
      </c>
      <c r="B198" s="129" t="s">
        <v>124</v>
      </c>
      <c r="C198" s="130" t="s">
        <v>2</v>
      </c>
      <c r="D198" s="42">
        <f>D199</f>
        <v>3060196.53</v>
      </c>
      <c r="E198" s="42">
        <f>E199</f>
        <v>3060196.53</v>
      </c>
      <c r="F198" s="42">
        <f t="shared" ref="F198:I198" si="45">F199</f>
        <v>0</v>
      </c>
      <c r="G198" s="42">
        <f t="shared" si="45"/>
        <v>0</v>
      </c>
      <c r="H198" s="42">
        <f t="shared" si="45"/>
        <v>0</v>
      </c>
      <c r="I198" s="42">
        <f t="shared" si="45"/>
        <v>0</v>
      </c>
      <c r="J198" s="2"/>
    </row>
    <row r="199" spans="1:10" ht="25.15" customHeight="1" outlineLevel="7" x14ac:dyDescent="0.25">
      <c r="A199" s="144"/>
      <c r="B199" s="70" t="s">
        <v>3</v>
      </c>
      <c r="C199" s="104">
        <v>5700100000</v>
      </c>
      <c r="D199" s="46">
        <f>D200+D201</f>
        <v>3060196.53</v>
      </c>
      <c r="E199" s="46">
        <f>E200+E201</f>
        <v>3060196.53</v>
      </c>
      <c r="F199" s="46">
        <f t="shared" ref="F199:I199" si="46">F200</f>
        <v>0</v>
      </c>
      <c r="G199" s="46">
        <f t="shared" si="46"/>
        <v>0</v>
      </c>
      <c r="H199" s="46">
        <f t="shared" si="46"/>
        <v>0</v>
      </c>
      <c r="I199" s="46">
        <f t="shared" si="46"/>
        <v>0</v>
      </c>
      <c r="J199" s="2"/>
    </row>
    <row r="200" spans="1:10" ht="19.149999999999999" customHeight="1" outlineLevel="7" x14ac:dyDescent="0.25">
      <c r="A200" s="145"/>
      <c r="B200" s="74" t="s">
        <v>4</v>
      </c>
      <c r="C200" s="75">
        <v>5700105011</v>
      </c>
      <c r="D200" s="49">
        <v>2406196.5299999998</v>
      </c>
      <c r="E200" s="49">
        <v>2406196.5299999998</v>
      </c>
      <c r="F200" s="49">
        <v>0</v>
      </c>
      <c r="G200" s="49">
        <v>0</v>
      </c>
      <c r="H200" s="49">
        <v>0</v>
      </c>
      <c r="I200" s="49">
        <v>0</v>
      </c>
      <c r="J200" s="2"/>
    </row>
    <row r="201" spans="1:10" ht="23.45" customHeight="1" outlineLevel="7" x14ac:dyDescent="0.25">
      <c r="A201" s="28"/>
      <c r="B201" s="74" t="s">
        <v>302</v>
      </c>
      <c r="C201" s="75">
        <v>5700105012</v>
      </c>
      <c r="D201" s="49">
        <v>654000</v>
      </c>
      <c r="E201" s="49">
        <f>D201</f>
        <v>654000</v>
      </c>
      <c r="F201" s="49">
        <v>0</v>
      </c>
      <c r="G201" s="49">
        <v>0</v>
      </c>
      <c r="H201" s="49">
        <v>0</v>
      </c>
      <c r="I201" s="49">
        <v>0</v>
      </c>
      <c r="J201" s="2"/>
    </row>
    <row r="202" spans="1:10" ht="39" customHeight="1" outlineLevel="7" x14ac:dyDescent="0.25">
      <c r="A202" s="141">
        <v>13</v>
      </c>
      <c r="B202" s="40" t="s">
        <v>217</v>
      </c>
      <c r="C202" s="41">
        <v>6200000000</v>
      </c>
      <c r="D202" s="42">
        <f>D203+D208</f>
        <v>3485239.1900000004</v>
      </c>
      <c r="E202" s="42">
        <f t="shared" ref="E202:I202" si="47">E203+E208</f>
        <v>1939108.73</v>
      </c>
      <c r="F202" s="42">
        <f t="shared" si="47"/>
        <v>3252130</v>
      </c>
      <c r="G202" s="42">
        <f t="shared" si="47"/>
        <v>0</v>
      </c>
      <c r="H202" s="42">
        <f t="shared" si="47"/>
        <v>3252130</v>
      </c>
      <c r="I202" s="42">
        <f t="shared" si="47"/>
        <v>0</v>
      </c>
      <c r="J202" s="2"/>
    </row>
    <row r="203" spans="1:10" ht="25.15" customHeight="1" outlineLevel="7" x14ac:dyDescent="0.25">
      <c r="A203" s="144"/>
      <c r="B203" s="44" t="s">
        <v>9</v>
      </c>
      <c r="C203" s="45">
        <v>6200100000</v>
      </c>
      <c r="D203" s="46">
        <f>D204+D205+D206+D207</f>
        <v>2459711.91</v>
      </c>
      <c r="E203" s="46">
        <f t="shared" ref="E203:I203" si="48">E204+E205+E206+E207</f>
        <v>913581.45</v>
      </c>
      <c r="F203" s="46">
        <f t="shared" si="48"/>
        <v>3252130</v>
      </c>
      <c r="G203" s="46">
        <f t="shared" si="48"/>
        <v>0</v>
      </c>
      <c r="H203" s="46">
        <f t="shared" si="48"/>
        <v>3252130</v>
      </c>
      <c r="I203" s="46">
        <f t="shared" si="48"/>
        <v>0</v>
      </c>
      <c r="J203" s="2"/>
    </row>
    <row r="204" spans="1:10" ht="21.6" customHeight="1" outlineLevel="7" x14ac:dyDescent="0.25">
      <c r="A204" s="144"/>
      <c r="B204" s="47" t="s">
        <v>10</v>
      </c>
      <c r="C204" s="48">
        <v>6200100001</v>
      </c>
      <c r="D204" s="49">
        <f>E204</f>
        <v>823394.36</v>
      </c>
      <c r="E204" s="49">
        <v>823394.36</v>
      </c>
      <c r="F204" s="49">
        <v>0</v>
      </c>
      <c r="G204" s="49">
        <v>0</v>
      </c>
      <c r="H204" s="49">
        <v>0</v>
      </c>
      <c r="I204" s="49">
        <v>0</v>
      </c>
      <c r="J204" s="2"/>
    </row>
    <row r="205" spans="1:10" ht="20.45" customHeight="1" outlineLevel="7" x14ac:dyDescent="0.25">
      <c r="A205" s="144"/>
      <c r="B205" s="47" t="s">
        <v>11</v>
      </c>
      <c r="C205" s="48">
        <v>6200100002</v>
      </c>
      <c r="D205" s="49">
        <f>E205</f>
        <v>90187.09</v>
      </c>
      <c r="E205" s="49">
        <v>90187.09</v>
      </c>
      <c r="F205" s="49">
        <v>0</v>
      </c>
      <c r="G205" s="49">
        <v>0</v>
      </c>
      <c r="H205" s="49">
        <v>0</v>
      </c>
      <c r="I205" s="49">
        <v>0</v>
      </c>
      <c r="J205" s="2"/>
    </row>
    <row r="206" spans="1:10" ht="19.899999999999999" customHeight="1" outlineLevel="7" x14ac:dyDescent="0.25">
      <c r="A206" s="144"/>
      <c r="B206" s="47" t="s">
        <v>12</v>
      </c>
      <c r="C206" s="48">
        <v>6200100003</v>
      </c>
      <c r="D206" s="49">
        <f>E206</f>
        <v>0</v>
      </c>
      <c r="E206" s="49">
        <v>0</v>
      </c>
      <c r="F206" s="49">
        <v>0</v>
      </c>
      <c r="G206" s="49">
        <v>0</v>
      </c>
      <c r="H206" s="49">
        <v>0</v>
      </c>
      <c r="I206" s="49">
        <v>0</v>
      </c>
      <c r="J206" s="2"/>
    </row>
    <row r="207" spans="1:10" ht="60.6" customHeight="1" outlineLevel="7" x14ac:dyDescent="0.25">
      <c r="A207" s="144"/>
      <c r="B207" s="47" t="s">
        <v>125</v>
      </c>
      <c r="C207" s="48">
        <v>6200193080</v>
      </c>
      <c r="D207" s="49">
        <v>1546130.46</v>
      </c>
      <c r="E207" s="49">
        <v>0</v>
      </c>
      <c r="F207" s="49">
        <v>3252130</v>
      </c>
      <c r="G207" s="49">
        <v>0</v>
      </c>
      <c r="H207" s="49">
        <v>3252130</v>
      </c>
      <c r="I207" s="49">
        <v>0</v>
      </c>
      <c r="J207" s="2"/>
    </row>
    <row r="208" spans="1:10" outlineLevel="1" x14ac:dyDescent="0.25">
      <c r="A208" s="144"/>
      <c r="B208" s="44" t="s">
        <v>13</v>
      </c>
      <c r="C208" s="45">
        <v>6200200000</v>
      </c>
      <c r="D208" s="46">
        <f>D209</f>
        <v>1025527.28</v>
      </c>
      <c r="E208" s="46">
        <f t="shared" ref="E208:I208" si="49">E209</f>
        <v>1025527.28</v>
      </c>
      <c r="F208" s="46">
        <f t="shared" si="49"/>
        <v>0</v>
      </c>
      <c r="G208" s="46">
        <f t="shared" si="49"/>
        <v>0</v>
      </c>
      <c r="H208" s="46">
        <f t="shared" si="49"/>
        <v>0</v>
      </c>
      <c r="I208" s="46">
        <f t="shared" si="49"/>
        <v>0</v>
      </c>
      <c r="J208" s="2"/>
    </row>
    <row r="209" spans="1:10" ht="21" customHeight="1" outlineLevel="2" x14ac:dyDescent="0.25">
      <c r="A209" s="145"/>
      <c r="B209" s="47" t="s">
        <v>14</v>
      </c>
      <c r="C209" s="48">
        <v>6200200001</v>
      </c>
      <c r="D209" s="49">
        <f>E209</f>
        <v>1025527.28</v>
      </c>
      <c r="E209" s="49">
        <v>1025527.28</v>
      </c>
      <c r="F209" s="49">
        <v>0</v>
      </c>
      <c r="G209" s="49">
        <v>0</v>
      </c>
      <c r="H209" s="49">
        <v>0</v>
      </c>
      <c r="I209" s="49">
        <v>0</v>
      </c>
      <c r="J209" s="2"/>
    </row>
    <row r="210" spans="1:10" ht="46.9" customHeight="1" outlineLevel="3" x14ac:dyDescent="0.25">
      <c r="A210" s="141">
        <v>14</v>
      </c>
      <c r="B210" s="40" t="s">
        <v>32</v>
      </c>
      <c r="C210" s="41">
        <v>6300000000</v>
      </c>
      <c r="D210" s="42">
        <f>D211</f>
        <v>465608.46</v>
      </c>
      <c r="E210" s="42">
        <f t="shared" ref="E210:I210" si="50">E211</f>
        <v>4656.08</v>
      </c>
      <c r="F210" s="42">
        <f t="shared" si="50"/>
        <v>0</v>
      </c>
      <c r="G210" s="42">
        <f t="shared" si="50"/>
        <v>0</v>
      </c>
      <c r="H210" s="42">
        <f t="shared" si="50"/>
        <v>0</v>
      </c>
      <c r="I210" s="42">
        <f t="shared" si="50"/>
        <v>0</v>
      </c>
      <c r="J210" s="2"/>
    </row>
    <row r="211" spans="1:10" ht="60.6" customHeight="1" outlineLevel="4" x14ac:dyDescent="0.25">
      <c r="A211" s="144"/>
      <c r="B211" s="44" t="s">
        <v>147</v>
      </c>
      <c r="C211" s="45">
        <v>6300100000</v>
      </c>
      <c r="D211" s="46">
        <f>D212</f>
        <v>465608.46</v>
      </c>
      <c r="E211" s="46">
        <f t="shared" ref="E211" si="51">E212</f>
        <v>4656.08</v>
      </c>
      <c r="F211" s="46">
        <v>0</v>
      </c>
      <c r="G211" s="46">
        <v>0</v>
      </c>
      <c r="H211" s="46">
        <v>0</v>
      </c>
      <c r="I211" s="46">
        <f t="shared" ref="I211" si="52">I212</f>
        <v>0</v>
      </c>
      <c r="J211" s="2"/>
    </row>
    <row r="212" spans="1:10" ht="54" customHeight="1" outlineLevel="5" x14ac:dyDescent="0.25">
      <c r="A212" s="145"/>
      <c r="B212" s="47" t="s">
        <v>218</v>
      </c>
      <c r="C212" s="48">
        <v>6300155180</v>
      </c>
      <c r="D212" s="49">
        <v>465608.46</v>
      </c>
      <c r="E212" s="49">
        <v>4656.08</v>
      </c>
      <c r="F212" s="49">
        <v>0</v>
      </c>
      <c r="G212" s="49">
        <v>0</v>
      </c>
      <c r="H212" s="49">
        <v>0</v>
      </c>
      <c r="I212" s="49">
        <v>0</v>
      </c>
      <c r="J212" s="2"/>
    </row>
    <row r="213" spans="1:10" ht="30" customHeight="1" outlineLevel="6" x14ac:dyDescent="0.25">
      <c r="A213" s="141">
        <v>15</v>
      </c>
      <c r="B213" s="40" t="s">
        <v>222</v>
      </c>
      <c r="C213" s="41">
        <v>6700000000</v>
      </c>
      <c r="D213" s="42">
        <f>D214+D225+D223</f>
        <v>4729021.3499999996</v>
      </c>
      <c r="E213" s="42">
        <f>E214+E225+E223</f>
        <v>2313025.35</v>
      </c>
      <c r="F213" s="42">
        <f t="shared" ref="F213:I213" si="53">F214+F225</f>
        <v>0</v>
      </c>
      <c r="G213" s="42">
        <f t="shared" si="53"/>
        <v>0</v>
      </c>
      <c r="H213" s="42">
        <f t="shared" si="53"/>
        <v>0</v>
      </c>
      <c r="I213" s="42">
        <f t="shared" si="53"/>
        <v>0</v>
      </c>
      <c r="J213" s="2"/>
    </row>
    <row r="214" spans="1:10" ht="30" customHeight="1" outlineLevel="3" x14ac:dyDescent="0.25">
      <c r="A214" s="144"/>
      <c r="B214" s="44" t="s">
        <v>148</v>
      </c>
      <c r="C214" s="45">
        <v>6700100000</v>
      </c>
      <c r="D214" s="46">
        <f>D215+D216+D217+D218+D219+D220+D221+D222</f>
        <v>1332690</v>
      </c>
      <c r="E214" s="46">
        <f>E215+E216+E217+E218+E219+E220+E221+E222</f>
        <v>1332690</v>
      </c>
      <c r="F214" s="46">
        <f t="shared" ref="F214:I214" si="54">F215+F216+F217+F218+F219</f>
        <v>0</v>
      </c>
      <c r="G214" s="46">
        <f t="shared" si="54"/>
        <v>0</v>
      </c>
      <c r="H214" s="46">
        <f t="shared" si="54"/>
        <v>0</v>
      </c>
      <c r="I214" s="46">
        <f t="shared" si="54"/>
        <v>0</v>
      </c>
      <c r="J214" s="2"/>
    </row>
    <row r="215" spans="1:10" ht="50.25" customHeight="1" outlineLevel="3" x14ac:dyDescent="0.25">
      <c r="A215" s="144"/>
      <c r="B215" s="131" t="s">
        <v>126</v>
      </c>
      <c r="C215" s="67">
        <v>6700103110</v>
      </c>
      <c r="D215" s="68">
        <v>720000</v>
      </c>
      <c r="E215" s="68">
        <v>720000</v>
      </c>
      <c r="F215" s="68">
        <v>0</v>
      </c>
      <c r="G215" s="68">
        <v>0</v>
      </c>
      <c r="H215" s="68">
        <v>0</v>
      </c>
      <c r="I215" s="68">
        <v>0</v>
      </c>
      <c r="J215" s="2"/>
    </row>
    <row r="216" spans="1:10" ht="36" customHeight="1" outlineLevel="3" x14ac:dyDescent="0.25">
      <c r="A216" s="144"/>
      <c r="B216" s="132" t="s">
        <v>160</v>
      </c>
      <c r="C216" s="75">
        <v>6700103120</v>
      </c>
      <c r="D216" s="65">
        <v>68690</v>
      </c>
      <c r="E216" s="65">
        <v>68690</v>
      </c>
      <c r="F216" s="65">
        <v>0</v>
      </c>
      <c r="G216" s="65">
        <v>0</v>
      </c>
      <c r="H216" s="65">
        <v>0</v>
      </c>
      <c r="I216" s="65">
        <v>0</v>
      </c>
      <c r="J216" s="2"/>
    </row>
    <row r="217" spans="1:10" ht="24" customHeight="1" outlineLevel="3" x14ac:dyDescent="0.25">
      <c r="A217" s="144"/>
      <c r="B217" s="132" t="s">
        <v>159</v>
      </c>
      <c r="C217" s="75">
        <v>6700103122</v>
      </c>
      <c r="D217" s="65">
        <v>34000</v>
      </c>
      <c r="E217" s="65">
        <v>34000</v>
      </c>
      <c r="F217" s="65">
        <v>0</v>
      </c>
      <c r="G217" s="65">
        <v>0</v>
      </c>
      <c r="H217" s="65">
        <v>0</v>
      </c>
      <c r="I217" s="65">
        <v>0</v>
      </c>
      <c r="J217" s="2"/>
    </row>
    <row r="218" spans="1:10" ht="39" customHeight="1" outlineLevel="3" x14ac:dyDescent="0.25">
      <c r="A218" s="144"/>
      <c r="B218" s="132" t="s">
        <v>161</v>
      </c>
      <c r="C218" s="75">
        <v>6700103123</v>
      </c>
      <c r="D218" s="65">
        <v>280000</v>
      </c>
      <c r="E218" s="65">
        <v>280000</v>
      </c>
      <c r="F218" s="65">
        <v>0</v>
      </c>
      <c r="G218" s="65">
        <v>0</v>
      </c>
      <c r="H218" s="65">
        <v>0</v>
      </c>
      <c r="I218" s="65">
        <v>0</v>
      </c>
      <c r="J218" s="2"/>
    </row>
    <row r="219" spans="1:10" ht="19.149999999999999" customHeight="1" outlineLevel="3" x14ac:dyDescent="0.25">
      <c r="A219" s="144"/>
      <c r="B219" s="132" t="s">
        <v>162</v>
      </c>
      <c r="C219" s="75">
        <v>6700103124</v>
      </c>
      <c r="D219" s="65">
        <v>100000</v>
      </c>
      <c r="E219" s="65">
        <v>100000</v>
      </c>
      <c r="F219" s="65">
        <v>0</v>
      </c>
      <c r="G219" s="65">
        <v>0</v>
      </c>
      <c r="H219" s="65">
        <v>0</v>
      </c>
      <c r="I219" s="65">
        <v>0</v>
      </c>
      <c r="J219" s="2"/>
    </row>
    <row r="220" spans="1:10" ht="28.15" customHeight="1" outlineLevel="3" x14ac:dyDescent="0.25">
      <c r="A220" s="144"/>
      <c r="B220" s="132" t="s">
        <v>279</v>
      </c>
      <c r="C220" s="75">
        <v>6700103125</v>
      </c>
      <c r="D220" s="65">
        <v>20000</v>
      </c>
      <c r="E220" s="65">
        <v>20000</v>
      </c>
      <c r="F220" s="65"/>
      <c r="G220" s="65"/>
      <c r="H220" s="65"/>
      <c r="I220" s="65"/>
      <c r="J220" s="2"/>
    </row>
    <row r="221" spans="1:10" ht="20.45" customHeight="1" outlineLevel="3" x14ac:dyDescent="0.25">
      <c r="A221" s="144"/>
      <c r="B221" s="132" t="s">
        <v>280</v>
      </c>
      <c r="C221" s="75">
        <v>6700103126</v>
      </c>
      <c r="D221" s="65">
        <v>35000</v>
      </c>
      <c r="E221" s="65">
        <v>35000</v>
      </c>
      <c r="F221" s="65"/>
      <c r="G221" s="65"/>
      <c r="H221" s="65"/>
      <c r="I221" s="65"/>
      <c r="J221" s="2"/>
    </row>
    <row r="222" spans="1:10" ht="28.9" customHeight="1" outlineLevel="3" x14ac:dyDescent="0.25">
      <c r="A222" s="144"/>
      <c r="B222" s="132" t="s">
        <v>281</v>
      </c>
      <c r="C222" s="75">
        <v>6700103127</v>
      </c>
      <c r="D222" s="65">
        <v>75000</v>
      </c>
      <c r="E222" s="65">
        <v>75000</v>
      </c>
      <c r="F222" s="65"/>
      <c r="G222" s="65"/>
      <c r="H222" s="65"/>
      <c r="I222" s="65"/>
      <c r="J222" s="2"/>
    </row>
    <row r="223" spans="1:10" ht="28.9" customHeight="1" outlineLevel="3" x14ac:dyDescent="0.25">
      <c r="A223" s="144"/>
      <c r="B223" s="132" t="s">
        <v>282</v>
      </c>
      <c r="C223" s="75">
        <v>6700300000</v>
      </c>
      <c r="D223" s="65">
        <f>D224</f>
        <v>50000</v>
      </c>
      <c r="E223" s="65">
        <f>E224</f>
        <v>50000</v>
      </c>
      <c r="F223" s="65"/>
      <c r="G223" s="65"/>
      <c r="H223" s="65"/>
      <c r="I223" s="65"/>
      <c r="J223" s="2"/>
    </row>
    <row r="224" spans="1:10" ht="31.9" customHeight="1" outlineLevel="3" x14ac:dyDescent="0.25">
      <c r="A224" s="144"/>
      <c r="B224" s="132" t="s">
        <v>283</v>
      </c>
      <c r="C224" s="75">
        <v>6700303130</v>
      </c>
      <c r="D224" s="65">
        <v>50000</v>
      </c>
      <c r="E224" s="65">
        <v>50000</v>
      </c>
      <c r="F224" s="65"/>
      <c r="G224" s="65"/>
      <c r="H224" s="65"/>
      <c r="I224" s="65"/>
      <c r="J224" s="2"/>
    </row>
    <row r="225" spans="1:10" ht="29.25" customHeight="1" outlineLevel="3" x14ac:dyDescent="0.25">
      <c r="A225" s="144"/>
      <c r="B225" s="133" t="s">
        <v>163</v>
      </c>
      <c r="C225" s="104">
        <v>6700400000</v>
      </c>
      <c r="D225" s="91">
        <f>D226+D227+D228</f>
        <v>3346331.35</v>
      </c>
      <c r="E225" s="91">
        <f>E226+E227+E228</f>
        <v>930335.35</v>
      </c>
      <c r="F225" s="91">
        <f t="shared" ref="F225:I225" si="55">F226+F227</f>
        <v>0</v>
      </c>
      <c r="G225" s="91">
        <f t="shared" si="55"/>
        <v>0</v>
      </c>
      <c r="H225" s="91">
        <f t="shared" si="55"/>
        <v>0</v>
      </c>
      <c r="I225" s="91">
        <f t="shared" si="55"/>
        <v>0</v>
      </c>
      <c r="J225" s="2"/>
    </row>
    <row r="226" spans="1:10" ht="27.75" customHeight="1" outlineLevel="3" x14ac:dyDescent="0.25">
      <c r="A226" s="144"/>
      <c r="B226" s="132" t="s">
        <v>164</v>
      </c>
      <c r="C226" s="75">
        <v>6700492660</v>
      </c>
      <c r="D226" s="65">
        <v>2415996</v>
      </c>
      <c r="E226" s="65">
        <v>0</v>
      </c>
      <c r="F226" s="65">
        <v>0</v>
      </c>
      <c r="G226" s="65">
        <v>0</v>
      </c>
      <c r="H226" s="65">
        <v>0</v>
      </c>
      <c r="I226" s="65">
        <v>0</v>
      </c>
      <c r="J226" s="2"/>
    </row>
    <row r="227" spans="1:10" ht="31.5" customHeight="1" outlineLevel="3" x14ac:dyDescent="0.25">
      <c r="A227" s="144"/>
      <c r="B227" s="132" t="s">
        <v>165</v>
      </c>
      <c r="C227" s="75" t="s">
        <v>166</v>
      </c>
      <c r="D227" s="65">
        <v>83875.350000000006</v>
      </c>
      <c r="E227" s="65">
        <v>83875.350000000006</v>
      </c>
      <c r="F227" s="65">
        <v>0</v>
      </c>
      <c r="G227" s="65">
        <v>0</v>
      </c>
      <c r="H227" s="65">
        <v>0</v>
      </c>
      <c r="I227" s="65">
        <v>0</v>
      </c>
      <c r="J227" s="2"/>
    </row>
    <row r="228" spans="1:10" ht="31.5" customHeight="1" outlineLevel="3" x14ac:dyDescent="0.25">
      <c r="A228" s="144"/>
      <c r="B228" s="51" t="s">
        <v>235</v>
      </c>
      <c r="C228" s="54">
        <v>6700412660</v>
      </c>
      <c r="D228" s="65">
        <v>846460</v>
      </c>
      <c r="E228" s="65">
        <v>846460</v>
      </c>
      <c r="F228" s="65"/>
      <c r="G228" s="65"/>
      <c r="H228" s="65"/>
      <c r="I228" s="65"/>
      <c r="J228" s="2"/>
    </row>
    <row r="229" spans="1:10" ht="31.5" customHeight="1" outlineLevel="3" x14ac:dyDescent="0.25">
      <c r="A229" s="146">
        <v>16</v>
      </c>
      <c r="B229" s="134" t="s">
        <v>284</v>
      </c>
      <c r="C229" s="139">
        <v>6800000000</v>
      </c>
      <c r="D229" s="99">
        <f>D230</f>
        <v>600000</v>
      </c>
      <c r="E229" s="99">
        <f>E230</f>
        <v>600000</v>
      </c>
      <c r="F229" s="65"/>
      <c r="G229" s="65"/>
      <c r="H229" s="65"/>
      <c r="I229" s="65"/>
      <c r="J229" s="2"/>
    </row>
    <row r="230" spans="1:10" ht="30.6" customHeight="1" outlineLevel="3" x14ac:dyDescent="0.25">
      <c r="A230" s="142"/>
      <c r="B230" s="51" t="s">
        <v>285</v>
      </c>
      <c r="C230" s="54">
        <v>6800100000</v>
      </c>
      <c r="D230" s="65">
        <f>D231</f>
        <v>600000</v>
      </c>
      <c r="E230" s="65">
        <f>E231</f>
        <v>600000</v>
      </c>
      <c r="F230" s="65"/>
      <c r="G230" s="65"/>
      <c r="H230" s="65"/>
      <c r="I230" s="65"/>
      <c r="J230" s="2"/>
    </row>
    <row r="231" spans="1:10" ht="28.15" customHeight="1" outlineLevel="3" x14ac:dyDescent="0.25">
      <c r="A231" s="143"/>
      <c r="B231" s="51" t="s">
        <v>286</v>
      </c>
      <c r="C231" s="54">
        <v>6800168023</v>
      </c>
      <c r="D231" s="65">
        <v>600000</v>
      </c>
      <c r="E231" s="65">
        <v>600000</v>
      </c>
      <c r="F231" s="65"/>
      <c r="G231" s="65"/>
      <c r="H231" s="65"/>
      <c r="I231" s="65"/>
      <c r="J231" s="2"/>
    </row>
    <row r="232" spans="1:10" ht="40.15" customHeight="1" outlineLevel="3" x14ac:dyDescent="0.25">
      <c r="A232" s="141">
        <v>17</v>
      </c>
      <c r="B232" s="135" t="s">
        <v>153</v>
      </c>
      <c r="C232" s="103">
        <v>7100000000</v>
      </c>
      <c r="D232" s="99">
        <f>D233+D235</f>
        <v>151380</v>
      </c>
      <c r="E232" s="99">
        <f t="shared" ref="E232:I232" si="56">E233+E235</f>
        <v>151380</v>
      </c>
      <c r="F232" s="99">
        <f t="shared" si="56"/>
        <v>0</v>
      </c>
      <c r="G232" s="99">
        <f t="shared" si="56"/>
        <v>0</v>
      </c>
      <c r="H232" s="99">
        <f t="shared" si="56"/>
        <v>0</v>
      </c>
      <c r="I232" s="99">
        <f t="shared" si="56"/>
        <v>0</v>
      </c>
      <c r="J232" s="2"/>
    </row>
    <row r="233" spans="1:10" ht="53.45" customHeight="1" outlineLevel="3" x14ac:dyDescent="0.25">
      <c r="A233" s="142"/>
      <c r="B233" s="133" t="s">
        <v>154</v>
      </c>
      <c r="C233" s="104">
        <v>7100100000</v>
      </c>
      <c r="D233" s="91">
        <f>D234</f>
        <v>7500</v>
      </c>
      <c r="E233" s="91">
        <f t="shared" ref="E233:I233" si="57">E234</f>
        <v>7500</v>
      </c>
      <c r="F233" s="91">
        <f t="shared" si="57"/>
        <v>0</v>
      </c>
      <c r="G233" s="91">
        <f t="shared" si="57"/>
        <v>0</v>
      </c>
      <c r="H233" s="91">
        <f t="shared" si="57"/>
        <v>0</v>
      </c>
      <c r="I233" s="91">
        <f t="shared" si="57"/>
        <v>0</v>
      </c>
      <c r="J233" s="2"/>
    </row>
    <row r="234" spans="1:10" ht="43.9" customHeight="1" outlineLevel="3" x14ac:dyDescent="0.25">
      <c r="A234" s="142"/>
      <c r="B234" s="132" t="s">
        <v>155</v>
      </c>
      <c r="C234" s="75">
        <v>7100107110</v>
      </c>
      <c r="D234" s="65">
        <v>7500</v>
      </c>
      <c r="E234" s="65">
        <v>7500</v>
      </c>
      <c r="F234" s="65">
        <v>0</v>
      </c>
      <c r="G234" s="65">
        <v>0</v>
      </c>
      <c r="H234" s="65">
        <v>0</v>
      </c>
      <c r="I234" s="65">
        <v>0</v>
      </c>
      <c r="J234" s="2"/>
    </row>
    <row r="235" spans="1:10" ht="48.6" customHeight="1" outlineLevel="3" x14ac:dyDescent="0.25">
      <c r="A235" s="142"/>
      <c r="B235" s="133" t="s">
        <v>156</v>
      </c>
      <c r="C235" s="104">
        <v>7100200000</v>
      </c>
      <c r="D235" s="91">
        <f>D236+D237</f>
        <v>143880</v>
      </c>
      <c r="E235" s="91">
        <f>E236+E237</f>
        <v>143880</v>
      </c>
      <c r="F235" s="91">
        <f t="shared" ref="F235:I235" si="58">F236+F237</f>
        <v>0</v>
      </c>
      <c r="G235" s="91">
        <f t="shared" si="58"/>
        <v>0</v>
      </c>
      <c r="H235" s="91">
        <f t="shared" si="58"/>
        <v>0</v>
      </c>
      <c r="I235" s="91">
        <f t="shared" si="58"/>
        <v>0</v>
      </c>
      <c r="J235" s="2"/>
    </row>
    <row r="236" spans="1:10" ht="31.5" customHeight="1" outlineLevel="3" x14ac:dyDescent="0.25">
      <c r="A236" s="142"/>
      <c r="B236" s="132" t="s">
        <v>157</v>
      </c>
      <c r="C236" s="75">
        <v>7100207120</v>
      </c>
      <c r="D236" s="65">
        <v>71940</v>
      </c>
      <c r="E236" s="65">
        <v>71940</v>
      </c>
      <c r="F236" s="65">
        <v>0</v>
      </c>
      <c r="G236" s="65">
        <v>0</v>
      </c>
      <c r="H236" s="65">
        <v>0</v>
      </c>
      <c r="I236" s="65">
        <v>0</v>
      </c>
      <c r="J236" s="2"/>
    </row>
    <row r="237" spans="1:10" ht="27" customHeight="1" outlineLevel="3" x14ac:dyDescent="0.25">
      <c r="A237" s="143"/>
      <c r="B237" s="132" t="s">
        <v>158</v>
      </c>
      <c r="C237" s="75">
        <v>7100207121</v>
      </c>
      <c r="D237" s="65">
        <v>71940</v>
      </c>
      <c r="E237" s="65">
        <v>71940</v>
      </c>
      <c r="F237" s="65">
        <v>0</v>
      </c>
      <c r="G237" s="65">
        <v>0</v>
      </c>
      <c r="H237" s="65">
        <v>0</v>
      </c>
      <c r="I237" s="65">
        <v>0</v>
      </c>
      <c r="J237" s="2"/>
    </row>
    <row r="238" spans="1:10" ht="41.25" customHeight="1" outlineLevel="3" x14ac:dyDescent="0.25">
      <c r="A238" s="141">
        <v>18</v>
      </c>
      <c r="B238" s="136" t="s">
        <v>180</v>
      </c>
      <c r="C238" s="103">
        <v>7200000000</v>
      </c>
      <c r="D238" s="99">
        <f>D239</f>
        <v>1200000</v>
      </c>
      <c r="E238" s="99">
        <f t="shared" ref="E238:I238" si="59">E239</f>
        <v>1200000</v>
      </c>
      <c r="F238" s="99">
        <f t="shared" si="59"/>
        <v>0</v>
      </c>
      <c r="G238" s="99">
        <f t="shared" si="59"/>
        <v>0</v>
      </c>
      <c r="H238" s="99">
        <f t="shared" si="59"/>
        <v>0</v>
      </c>
      <c r="I238" s="99">
        <f t="shared" si="59"/>
        <v>0</v>
      </c>
      <c r="J238" s="2"/>
    </row>
    <row r="239" spans="1:10" ht="31.15" customHeight="1" outlineLevel="3" x14ac:dyDescent="0.25">
      <c r="A239" s="142"/>
      <c r="B239" s="137" t="s">
        <v>181</v>
      </c>
      <c r="C239" s="104">
        <v>7200100000</v>
      </c>
      <c r="D239" s="91">
        <f>D240</f>
        <v>1200000</v>
      </c>
      <c r="E239" s="91">
        <f t="shared" ref="E239:I239" si="60">E240</f>
        <v>1200000</v>
      </c>
      <c r="F239" s="91">
        <f t="shared" si="60"/>
        <v>0</v>
      </c>
      <c r="G239" s="91">
        <f t="shared" si="60"/>
        <v>0</v>
      </c>
      <c r="H239" s="91">
        <f t="shared" si="60"/>
        <v>0</v>
      </c>
      <c r="I239" s="91">
        <f t="shared" si="60"/>
        <v>0</v>
      </c>
      <c r="J239" s="2"/>
    </row>
    <row r="240" spans="1:10" ht="36.75" customHeight="1" outlineLevel="3" x14ac:dyDescent="0.25">
      <c r="A240" s="143"/>
      <c r="B240" s="138" t="s">
        <v>182</v>
      </c>
      <c r="C240" s="75">
        <v>7200104120</v>
      </c>
      <c r="D240" s="65">
        <v>1200000</v>
      </c>
      <c r="E240" s="65">
        <v>1200000</v>
      </c>
      <c r="F240" s="65">
        <v>0</v>
      </c>
      <c r="G240" s="65">
        <v>0</v>
      </c>
      <c r="H240" s="65">
        <v>0</v>
      </c>
      <c r="I240" s="65">
        <v>0</v>
      </c>
      <c r="J240" s="2"/>
    </row>
    <row r="241" spans="1:10" ht="21.6" customHeight="1" outlineLevel="5" x14ac:dyDescent="0.25">
      <c r="A241" s="29"/>
      <c r="B241" s="152" t="s">
        <v>54</v>
      </c>
      <c r="C241" s="153"/>
      <c r="D241" s="99">
        <f>D22+D65+D102+D107+D111+D122+D125+D162+D167+D198+D202+D210+D213+D19+D232+D238+D58+D229+D119</f>
        <v>1032498587.3500001</v>
      </c>
      <c r="E241" s="99">
        <f t="shared" ref="E241:I241" si="61">E22+E65+E102+E107+E111+E122+E125+E162+E167+E198+E202+E210+E213+E19+E232+E238+E58+E229+E119</f>
        <v>276738703.67000002</v>
      </c>
      <c r="F241" s="99">
        <f t="shared" si="61"/>
        <v>560728421.29999995</v>
      </c>
      <c r="G241" s="99">
        <f t="shared" si="61"/>
        <v>202590804.44999999</v>
      </c>
      <c r="H241" s="99">
        <f t="shared" si="61"/>
        <v>507030318.98000002</v>
      </c>
      <c r="I241" s="99">
        <f t="shared" si="61"/>
        <v>185642207</v>
      </c>
      <c r="J241" s="2"/>
    </row>
    <row r="242" spans="1:10" ht="19.149999999999999" customHeight="1" x14ac:dyDescent="0.25">
      <c r="B242" s="15"/>
      <c r="C242" s="16"/>
      <c r="D242" s="24"/>
      <c r="E242" s="24"/>
      <c r="F242" s="16"/>
      <c r="G242" s="16"/>
      <c r="H242" s="16"/>
      <c r="I242" s="16"/>
    </row>
    <row r="243" spans="1:10" x14ac:dyDescent="0.25">
      <c r="D243" s="25"/>
      <c r="E243" s="25"/>
      <c r="G243" s="1" t="s">
        <v>138</v>
      </c>
    </row>
    <row r="244" spans="1:10" x14ac:dyDescent="0.25">
      <c r="D244" s="26"/>
      <c r="E244" s="26"/>
    </row>
    <row r="245" spans="1:10" x14ac:dyDescent="0.25">
      <c r="D245" s="25"/>
    </row>
  </sheetData>
  <mergeCells count="25">
    <mergeCell ref="H16:I16"/>
    <mergeCell ref="B14:H14"/>
    <mergeCell ref="B241:C241"/>
    <mergeCell ref="C16:C17"/>
    <mergeCell ref="B16:B17"/>
    <mergeCell ref="D16:E16"/>
    <mergeCell ref="F16:G16"/>
    <mergeCell ref="A16:A17"/>
    <mergeCell ref="A65:A101"/>
    <mergeCell ref="A102:A104"/>
    <mergeCell ref="A107:A110"/>
    <mergeCell ref="A19:A21"/>
    <mergeCell ref="A22:A57"/>
    <mergeCell ref="A122:A124"/>
    <mergeCell ref="A162:A166"/>
    <mergeCell ref="A111:A118"/>
    <mergeCell ref="A125:A158"/>
    <mergeCell ref="A167:A192"/>
    <mergeCell ref="A232:A237"/>
    <mergeCell ref="A238:A240"/>
    <mergeCell ref="A198:A200"/>
    <mergeCell ref="A202:A209"/>
    <mergeCell ref="A210:A212"/>
    <mergeCell ref="A229:A231"/>
    <mergeCell ref="A213:A228"/>
  </mergeCells>
  <pageMargins left="0.19685039370078741" right="0.19685039370078741" top="0.39370078740157483" bottom="0.19685039370078741" header="0.19685039370078741" footer="0.19685039370078741"/>
  <pageSetup paperSize="9" scale="65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4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0&lt;/string&gt;&#10;    &lt;string&gt;30.11.2020&lt;/string&gt;&#10;  &lt;/DateInfo&gt;&#10;  &lt;Code&gt;2455559_3400Y74CJ&lt;/Code&gt;&#10;  &lt;ObjectCode&gt;SQUERY_ROSP_EXP&lt;/ObjectCode&gt;&#10;  &lt;DocName&gt;Бюджетная роспись (расходы)&lt;/DocName&gt;&#10;  &lt;VariantName&gt;Вариант_все целевые_15:57:19&lt;/VariantName&gt;&#10;  &lt;VariantLink&gt;52783102&lt;/VariantLink&gt;&#10;  &lt;SvodReportLink xsi:nil=&quot;true&quot; /&gt;&#10;  &lt;ReportLink&gt;126921&lt;/ReportLink&gt;&#10;  &lt;Note&gt;01.01.2020 - 30.11.2020&#10;&lt;/Note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1DE469C-DE6B-4C8A-9AD0-590B4DED2A8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ELENA\Anna</dc:creator>
  <cp:lastModifiedBy>Duma-2</cp:lastModifiedBy>
  <cp:lastPrinted>2023-12-22T05:04:33Z</cp:lastPrinted>
  <dcterms:created xsi:type="dcterms:W3CDTF">2020-11-30T03:43:02Z</dcterms:created>
  <dcterms:modified xsi:type="dcterms:W3CDTF">2023-12-25T06:01:26Z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Бюджетная роспись (расходы)</vt:lpwstr>
  </property>
  <property fmtid="{D5CDD505-2E9C-101B-9397-08002B2CF9AE}" pid="3" name="Название отчета">
    <vt:lpwstr/>
  </property>
  <property fmtid="{D5CDD505-2E9C-101B-9397-08002B2CF9AE}" pid="4" name="Версия клиента">
    <vt:lpwstr>20.1.16.5290 (.NET 4.0)</vt:lpwstr>
  </property>
  <property fmtid="{D5CDD505-2E9C-101B-9397-08002B2CF9AE}" pid="5" name="Версия базы">
    <vt:lpwstr>20.1.1823.10296400</vt:lpwstr>
  </property>
  <property fmtid="{D5CDD505-2E9C-101B-9397-08002B2CF9AE}" pid="6" name="Тип сервера">
    <vt:lpwstr>MSSQL</vt:lpwstr>
  </property>
  <property fmtid="{D5CDD505-2E9C-101B-9397-08002B2CF9AE}" pid="7" name="Сервер">
    <vt:lpwstr>192.168.1.3</vt:lpwstr>
  </property>
  <property fmtid="{D5CDD505-2E9C-101B-9397-08002B2CF9AE}" pid="8" name="База">
    <vt:lpwstr>budg_2020</vt:lpwstr>
  </property>
  <property fmtid="{D5CDD505-2E9C-101B-9397-08002B2CF9AE}" pid="9" name="Пользователь">
    <vt:lpwstr>lena</vt:lpwstr>
  </property>
  <property fmtid="{D5CDD505-2E9C-101B-9397-08002B2CF9AE}" pid="10" name="Шаблон">
    <vt:lpwstr>sqr_rosp_exp2016.xlt</vt:lpwstr>
  </property>
  <property fmtid="{D5CDD505-2E9C-101B-9397-08002B2CF9AE}" pid="11" name="Имя варианта">
    <vt:lpwstr>Вариант_все целевые_15:57:19</vt:lpwstr>
  </property>
  <property fmtid="{D5CDD505-2E9C-101B-9397-08002B2CF9AE}" pid="12" name="Код отчета">
    <vt:lpwstr>2455559_3400Y74CJ</vt:lpwstr>
  </property>
  <property fmtid="{D5CDD505-2E9C-101B-9397-08002B2CF9AE}" pid="13" name="Локальная база">
    <vt:lpwstr>не используется</vt:lpwstr>
  </property>
</Properties>
</file>