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Документы\ПРОЕКТЫ\2022\Проекты на 28.06.2022\Решения Думы ТМО ПК от 28.06.2022\"/>
    </mc:Choice>
  </mc:AlternateContent>
  <bookViews>
    <workbookView xWindow="0" yWindow="0" windowWidth="20490" windowHeight="8565"/>
  </bookViews>
  <sheets>
    <sheet name="Документ" sheetId="2" r:id="rId1"/>
  </sheets>
  <definedNames>
    <definedName name="_xlnm._FilterDatabase" localSheetId="0" hidden="1">Документ!$B$17:$H$201</definedName>
    <definedName name="_xlnm.Print_Titles" localSheetId="0">Документ!$16:$16</definedName>
  </definedNames>
  <calcPr calcId="152511"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6" i="2" l="1"/>
  <c r="E173" i="2"/>
  <c r="E38" i="2"/>
  <c r="D141" i="2"/>
  <c r="D139" i="2"/>
  <c r="D86" i="2"/>
  <c r="D30" i="2"/>
  <c r="D23" i="2"/>
  <c r="D19" i="2"/>
  <c r="E46" i="2"/>
  <c r="E47" i="2"/>
  <c r="D47" i="2"/>
  <c r="D46" i="2" s="1"/>
  <c r="E189" i="2"/>
  <c r="E190" i="2"/>
  <c r="D190" i="2"/>
  <c r="D189" i="2" s="1"/>
  <c r="E191" i="2"/>
  <c r="D184" i="2"/>
  <c r="D183" i="2" s="1"/>
  <c r="D187" i="2"/>
  <c r="E188" i="2"/>
  <c r="E187" i="2" s="1"/>
  <c r="E186" i="2"/>
  <c r="E184" i="2" s="1"/>
  <c r="E183" i="2" s="1"/>
  <c r="E199" i="2"/>
  <c r="E198" i="2" s="1"/>
  <c r="D199" i="2"/>
  <c r="D198" i="2" s="1"/>
  <c r="E179" i="2"/>
  <c r="E143" i="2"/>
  <c r="E141" i="2" s="1"/>
  <c r="E88" i="2"/>
  <c r="D193" i="2"/>
  <c r="E193" i="2" s="1"/>
  <c r="E194" i="2"/>
  <c r="E197" i="2"/>
  <c r="D196" i="2"/>
  <c r="E196" i="2" s="1"/>
  <c r="D192" i="2" l="1"/>
  <c r="E192" i="2" s="1"/>
  <c r="D195" i="2"/>
  <c r="E195" i="2" s="1"/>
  <c r="D95" i="2" l="1"/>
  <c r="D162" i="2"/>
  <c r="E144" i="2"/>
  <c r="D144" i="2"/>
  <c r="G103" i="2" l="1"/>
  <c r="F103" i="2"/>
  <c r="E103" i="2"/>
  <c r="D103" i="2" l="1"/>
  <c r="H95" i="2" l="1"/>
  <c r="I95" i="2"/>
  <c r="E95" i="2"/>
  <c r="F95" i="2"/>
  <c r="G95" i="2"/>
  <c r="E90" i="2"/>
  <c r="D90" i="2"/>
  <c r="E85" i="2"/>
  <c r="E165" i="2"/>
  <c r="F165" i="2"/>
  <c r="G165" i="2"/>
  <c r="H165" i="2"/>
  <c r="I165" i="2"/>
  <c r="D165" i="2"/>
  <c r="F162" i="2"/>
  <c r="G162" i="2"/>
  <c r="H162" i="2"/>
  <c r="I162" i="2"/>
  <c r="E162" i="2"/>
  <c r="F144" i="2"/>
  <c r="G144" i="2"/>
  <c r="H144" i="2"/>
  <c r="I144" i="2"/>
  <c r="D41" i="2"/>
  <c r="G47" i="2"/>
  <c r="G46" i="2" s="1"/>
  <c r="H47" i="2"/>
  <c r="H46" i="2" s="1"/>
  <c r="I47" i="2"/>
  <c r="I46" i="2" s="1"/>
  <c r="F47" i="2"/>
  <c r="F46" i="2" s="1"/>
  <c r="D85" i="2" l="1"/>
  <c r="H67" i="2"/>
  <c r="E128" i="2" l="1"/>
  <c r="F128" i="2"/>
  <c r="G128" i="2"/>
  <c r="H128" i="2"/>
  <c r="I128" i="2"/>
  <c r="D128" i="2"/>
  <c r="E131" i="2"/>
  <c r="F131" i="2"/>
  <c r="G131" i="2"/>
  <c r="H131" i="2"/>
  <c r="I131" i="2"/>
  <c r="D131" i="2"/>
  <c r="E134" i="2"/>
  <c r="F134" i="2"/>
  <c r="G134" i="2"/>
  <c r="H134" i="2"/>
  <c r="I134" i="2"/>
  <c r="D134" i="2"/>
  <c r="E136" i="2"/>
  <c r="F136" i="2"/>
  <c r="G136" i="2"/>
  <c r="H136" i="2"/>
  <c r="I136" i="2"/>
  <c r="D136" i="2"/>
  <c r="F90" i="2"/>
  <c r="G90" i="2"/>
  <c r="H90" i="2"/>
  <c r="I90" i="2"/>
  <c r="D127" i="2" l="1"/>
  <c r="I127" i="2"/>
  <c r="G127" i="2"/>
  <c r="H127" i="2"/>
  <c r="F127" i="2"/>
  <c r="E127" i="2"/>
  <c r="H103" i="2"/>
  <c r="I103" i="2"/>
  <c r="E111" i="2"/>
  <c r="F111" i="2"/>
  <c r="G111" i="2"/>
  <c r="H111" i="2"/>
  <c r="I111" i="2"/>
  <c r="D111" i="2"/>
  <c r="E122" i="2"/>
  <c r="F122" i="2"/>
  <c r="G122" i="2"/>
  <c r="H122" i="2"/>
  <c r="I122" i="2"/>
  <c r="D122" i="2"/>
  <c r="E82" i="2"/>
  <c r="F82" i="2"/>
  <c r="G82" i="2"/>
  <c r="H82" i="2"/>
  <c r="I82" i="2"/>
  <c r="D82" i="2"/>
  <c r="E79" i="2"/>
  <c r="E78" i="2" s="1"/>
  <c r="F79" i="2"/>
  <c r="F78" i="2" s="1"/>
  <c r="G79" i="2"/>
  <c r="G78" i="2" s="1"/>
  <c r="H79" i="2"/>
  <c r="H78" i="2" s="1"/>
  <c r="I79" i="2"/>
  <c r="I78" i="2" s="1"/>
  <c r="D79" i="2"/>
  <c r="D78" i="2" s="1"/>
  <c r="E54" i="2"/>
  <c r="F54" i="2"/>
  <c r="H54" i="2"/>
  <c r="I54" i="2"/>
  <c r="D54" i="2"/>
  <c r="E67" i="2"/>
  <c r="F67" i="2"/>
  <c r="G67" i="2"/>
  <c r="I67" i="2"/>
  <c r="D67" i="2"/>
  <c r="G62" i="2"/>
  <c r="G54" i="2" s="1"/>
  <c r="F38" i="2"/>
  <c r="G38" i="2"/>
  <c r="H38" i="2"/>
  <c r="I38" i="2"/>
  <c r="D38" i="2"/>
  <c r="F30" i="2"/>
  <c r="G30" i="2"/>
  <c r="H30" i="2"/>
  <c r="I30" i="2"/>
  <c r="F36" i="2"/>
  <c r="G36" i="2"/>
  <c r="H36" i="2"/>
  <c r="I36" i="2"/>
  <c r="D36" i="2"/>
  <c r="E37" i="2"/>
  <c r="E36" i="2" s="1"/>
  <c r="E35" i="2"/>
  <c r="E30" i="2" s="1"/>
  <c r="E52" i="2"/>
  <c r="F52" i="2"/>
  <c r="G52" i="2"/>
  <c r="H52" i="2"/>
  <c r="I52" i="2"/>
  <c r="D52" i="2"/>
  <c r="E50" i="2"/>
  <c r="F50" i="2"/>
  <c r="G50" i="2"/>
  <c r="H50" i="2"/>
  <c r="I50" i="2"/>
  <c r="D50" i="2"/>
  <c r="D49" i="2" l="1"/>
  <c r="F49" i="2"/>
  <c r="G49" i="2"/>
  <c r="E49" i="2"/>
  <c r="I49" i="2"/>
  <c r="H49" i="2"/>
  <c r="F19" i="2" l="1"/>
  <c r="H19" i="2"/>
  <c r="F23" i="2"/>
  <c r="H23" i="2"/>
  <c r="F44" i="2"/>
  <c r="H44" i="2"/>
  <c r="D44" i="2"/>
  <c r="D18" i="2" s="1"/>
  <c r="I45" i="2"/>
  <c r="I44" i="2" s="1"/>
  <c r="G45" i="2"/>
  <c r="G44" i="2" s="1"/>
  <c r="E45" i="2"/>
  <c r="E44" i="2" s="1"/>
  <c r="I43" i="2"/>
  <c r="I41" i="2" s="1"/>
  <c r="G43" i="2"/>
  <c r="G41" i="2" s="1"/>
  <c r="E41" i="2"/>
  <c r="I25" i="2"/>
  <c r="G25" i="2"/>
  <c r="E25" i="2"/>
  <c r="I24" i="2"/>
  <c r="G24" i="2"/>
  <c r="E24" i="2"/>
  <c r="I21" i="2"/>
  <c r="G21" i="2"/>
  <c r="E21" i="2"/>
  <c r="I20" i="2"/>
  <c r="G20" i="2"/>
  <c r="E20" i="2"/>
  <c r="E23" i="2" l="1"/>
  <c r="E19" i="2"/>
  <c r="G19" i="2"/>
  <c r="H18" i="2"/>
  <c r="I19" i="2"/>
  <c r="F18" i="2"/>
  <c r="G23" i="2"/>
  <c r="I23" i="2"/>
  <c r="E18" i="2" l="1"/>
  <c r="I18" i="2"/>
  <c r="G18" i="2"/>
  <c r="F184" i="2"/>
  <c r="F183" i="2" s="1"/>
  <c r="G184" i="2"/>
  <c r="G183" i="2" s="1"/>
  <c r="H184" i="2"/>
  <c r="H183" i="2" s="1"/>
  <c r="I184" i="2"/>
  <c r="I183" i="2" s="1"/>
  <c r="E181" i="2"/>
  <c r="E180" i="2" s="1"/>
  <c r="F181" i="2"/>
  <c r="F180" i="2" s="1"/>
  <c r="G181" i="2"/>
  <c r="G180" i="2" s="1"/>
  <c r="H181" i="2"/>
  <c r="H180" i="2" s="1"/>
  <c r="I181" i="2"/>
  <c r="I180" i="2" s="1"/>
  <c r="D181" i="2"/>
  <c r="D180" i="2" s="1"/>
  <c r="E178" i="2"/>
  <c r="F178" i="2"/>
  <c r="G178" i="2"/>
  <c r="H178" i="2"/>
  <c r="I178" i="2"/>
  <c r="D178" i="2"/>
  <c r="F173" i="2"/>
  <c r="G173" i="2"/>
  <c r="H173" i="2"/>
  <c r="I173" i="2"/>
  <c r="D173" i="2"/>
  <c r="F86" i="2"/>
  <c r="F85" i="2" s="1"/>
  <c r="G86" i="2"/>
  <c r="G85" i="2" s="1"/>
  <c r="H86" i="2"/>
  <c r="H85" i="2" s="1"/>
  <c r="I86" i="2"/>
  <c r="I85" i="2" s="1"/>
  <c r="E170" i="2"/>
  <c r="E169" i="2" s="1"/>
  <c r="F170" i="2"/>
  <c r="F169" i="2" s="1"/>
  <c r="G170" i="2"/>
  <c r="G169" i="2" s="1"/>
  <c r="H170" i="2"/>
  <c r="H169" i="2" s="1"/>
  <c r="I170" i="2"/>
  <c r="I169" i="2" s="1"/>
  <c r="D170" i="2"/>
  <c r="D169" i="2" s="1"/>
  <c r="E159" i="2"/>
  <c r="F159" i="2"/>
  <c r="G159" i="2"/>
  <c r="H159" i="2"/>
  <c r="I159" i="2"/>
  <c r="D159" i="2"/>
  <c r="E154" i="2"/>
  <c r="F154" i="2"/>
  <c r="G154" i="2"/>
  <c r="H154" i="2"/>
  <c r="I154" i="2"/>
  <c r="D154" i="2"/>
  <c r="E152" i="2"/>
  <c r="F152" i="2"/>
  <c r="G152" i="2"/>
  <c r="H152" i="2"/>
  <c r="I152" i="2"/>
  <c r="D152" i="2"/>
  <c r="F141" i="2"/>
  <c r="G141" i="2"/>
  <c r="H141" i="2"/>
  <c r="I141" i="2"/>
  <c r="E139" i="2"/>
  <c r="E138" i="2" s="1"/>
  <c r="F139" i="2"/>
  <c r="G139" i="2"/>
  <c r="H139" i="2"/>
  <c r="I139" i="2"/>
  <c r="E201" i="2" l="1"/>
  <c r="D138" i="2"/>
  <c r="H138" i="2"/>
  <c r="G138" i="2"/>
  <c r="F138" i="2"/>
  <c r="I138" i="2"/>
  <c r="H172" i="2"/>
  <c r="G172" i="2"/>
  <c r="G201" i="2" s="1"/>
  <c r="E172" i="2"/>
  <c r="D172" i="2"/>
  <c r="I172" i="2"/>
  <c r="F172" i="2"/>
  <c r="E102" i="2"/>
  <c r="F102" i="2"/>
  <c r="G102" i="2"/>
  <c r="H102" i="2"/>
  <c r="I102" i="2"/>
  <c r="D102" i="2"/>
  <c r="E100" i="2"/>
  <c r="E99" i="2" s="1"/>
  <c r="F100" i="2"/>
  <c r="F99" i="2" s="1"/>
  <c r="G100" i="2"/>
  <c r="G99" i="2" s="1"/>
  <c r="H100" i="2"/>
  <c r="H99" i="2" s="1"/>
  <c r="I100" i="2"/>
  <c r="I99" i="2" s="1"/>
  <c r="D100" i="2"/>
  <c r="D99" i="2" s="1"/>
  <c r="E81" i="2"/>
  <c r="F81" i="2"/>
  <c r="G81" i="2"/>
  <c r="H81" i="2"/>
  <c r="I81" i="2"/>
  <c r="I201" i="2" s="1"/>
  <c r="D81" i="2"/>
  <c r="D201" i="2" l="1"/>
  <c r="H201" i="2"/>
  <c r="F201" i="2"/>
</calcChain>
</file>

<file path=xl/sharedStrings.xml><?xml version="1.0" encoding="utf-8"?>
<sst xmlns="http://schemas.openxmlformats.org/spreadsheetml/2006/main" count="287" uniqueCount="280">
  <si>
    <t>63001L5150</t>
  </si>
  <si>
    <t xml:space="preserve">          Основное мероприятие: "Содержание автомобильных дорог общего пользования местного значения и инженерных сооружений на них"</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</si>
  <si>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</si>
  <si>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5700000000</t>
  </si>
  <si>
    <t xml:space="preserve">          Основное мероприятие: "Капитальный ремонт муниципального жилищного фонда"</t>
  </si>
  <si>
    <t xml:space="preserve">            Капитальный ремонт муниципального жилищного фонда</t>
  </si>
  <si>
    <t xml:space="preserve">            Обеспечение деятельности подведомственных детских дошкольных учреждений за счет доходов от оказания платных услуг</t>
  </si>
  <si>
    <t xml:space="preserve">            Организация и проведение единого государственного экзамена подведомственных учреждений</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</si>
  <si>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</si>
  <si>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 xml:space="preserve">          Основное мероприятие: Укрепление материально-технической базы учреждений</t>
  </si>
  <si>
    <t xml:space="preserve">          Основное мероприятие: "Организация работы детских оздоровительных лагерей с дневным пребыванием детей"</t>
  </si>
  <si>
    <t xml:space="preserve">            Оплата труда воспитателей, педагогов-организаторов и услуг по приготовлению пищи</t>
  </si>
  <si>
    <t xml:space="preserve">            Приобретение товаров для укрепления материально-технической базы пришкольных лагерей</t>
  </si>
  <si>
    <t xml:space="preserve">            Витаминизация детского питания (приобретение соков)</t>
  </si>
  <si>
    <t xml:space="preserve">          Основное мероприятие: "Организация трудоустройства несовершеннолетних граждан"</t>
  </si>
  <si>
    <t xml:space="preserve">            Оплата труда несовершеннолетних граждан</t>
  </si>
  <si>
    <t xml:space="preserve">          Основное мероприятие: "Участие творческих коллективов в краевых и региональных мероприятиях"</t>
  </si>
  <si>
    <t xml:space="preserve">            Участие творческих коллективов в краевых, региональных и в районных мероприятиях</t>
  </si>
  <si>
    <t xml:space="preserve">            Субсидии на комплектование книжного фонда и обеспечение информационно-техническим оборудованием за счёт краевого бюджета</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</si>
  <si>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</si>
  <si>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</si>
  <si>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</si>
  <si>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 xml:space="preserve">            Предоставление единовременной выплаты специалистам, поступившим на работу в муниципальные казённые учреждения культуры ТМР</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</si>
  <si>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</si>
  <si>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</si>
  <si>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</si>
  <si>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Наименование</t>
  </si>
  <si>
    <t>Целевая статья</t>
  </si>
  <si>
    <t>2022 год</t>
  </si>
  <si>
    <t>2023 год</t>
  </si>
  <si>
    <t xml:space="preserve">к решению Думы </t>
  </si>
  <si>
    <t>Тернейского муниципального округа</t>
  </si>
  <si>
    <t>(рублей)</t>
  </si>
  <si>
    <t xml:space="preserve">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</si>
  <si>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</si>
  <si>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</si>
  <si>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</si>
  <si>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</si>
  <si>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</si>
  <si>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</si>
  <si>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</si>
  <si>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</si>
  <si>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</si>
  <si>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</si>
  <si>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 xml:space="preserve">          Основное мероприятие: "Мероприятия по повышению безопасности дорожного движения "</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</si>
  <si>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</si>
  <si>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</si>
  <si>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Обеспечение деятельности дворцов, домов культуры и других учреждений культуры за счёт местного бюджета</t>
  </si>
  <si>
    <t xml:space="preserve">           Обеспечение деятельности дворцов, домов культуры и других учреждений культуры за счёт доходов от платных услуг</t>
  </si>
  <si>
    <t xml:space="preserve">Обеспечение деятельности подведомственных библиотечных учреждений за счёт местного бюджета </t>
  </si>
  <si>
    <t xml:space="preserve">           Обеспечение деятельности подведомственных библиотечных учреждений  за счёт доходов от платных услуг</t>
  </si>
  <si>
    <t xml:space="preserve">          Основное мероприятие: " Уличное освещение "</t>
  </si>
  <si>
    <t xml:space="preserve">        Муниципальная программа "Охрана окружающей среды Тернейского муниципального округа на 2021 - 2023 годы"</t>
  </si>
  <si>
    <t xml:space="preserve">        Муниципальная программа "Обеспечение населения Тернейского муниципального округа  твёрдым топливом на 2021-2023годы"</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</si>
  <si>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</si>
  <si>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</si>
  <si>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Муниципальная программа " Обеспечение жильем молодых семей Тернейского муниципального округа на период 2013 - 2027 годы"</t>
  </si>
  <si>
    <t>56007S2480</t>
  </si>
  <si>
    <t>Всго, рублей</t>
  </si>
  <si>
    <t>40002S2391</t>
  </si>
  <si>
    <t>40002S2392</t>
  </si>
  <si>
    <t>5600842700</t>
  </si>
  <si>
    <t>ИТОГО</t>
  </si>
  <si>
    <t>Муниципальная программа «Защита населения и территории Тернейского муниципального района от чрезвычайных ситуаций на 2020-2024 годы.»</t>
  </si>
  <si>
    <t xml:space="preserve">        Муниципальная программа "Развитие физической культуры и спорта в Тернейском муниципальном округе " на 2021-2027 годы</t>
  </si>
  <si>
    <t xml:space="preserve">          Основное мероприятие: "Создание условий для привлечения населения Тернейского муиципального округа к занятиям физической культурой и спортом"</t>
  </si>
  <si>
    <t>200P500000</t>
  </si>
  <si>
    <t>200P592220</t>
  </si>
  <si>
    <t>1700200000</t>
  </si>
  <si>
    <t>56004L4670</t>
  </si>
  <si>
    <t>в т.ч. за счёт средст местного бюджета</t>
  </si>
  <si>
    <t>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</si>
  <si>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 xml:space="preserve">Расходы  бюджета Тернейского муниципального округа на 2022 год и плановый период 2023 и 2024 годов по финансовому обеспечению муниципальных программ </t>
  </si>
  <si>
    <t xml:space="preserve">          Основное мероприятие: Обеспечение деятельности подведомственных детских дошкольных учреждений</t>
  </si>
  <si>
    <t>1500100000</t>
  </si>
  <si>
    <t>1500120700</t>
  </si>
  <si>
    <t xml:space="preserve">            Обеспечение деятельности подведомственных детских дошкольных учреждений за счёт местного бюджета</t>
  </si>
  <si>
    <t>1500120990</t>
  </si>
  <si>
    <t>1500193070</t>
  </si>
  <si>
    <t>2024 год</t>
  </si>
  <si>
    <t>1500200000</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</si>
  <si>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</si>
  <si>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</si>
  <si>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</si>
  <si>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</si>
  <si>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</si>
  <si>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</si>
  <si>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1500293150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</si>
  <si>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</si>
  <si>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15002R3040</t>
  </si>
  <si>
    <t xml:space="preserve">          Основное мероприятие:Обеспечение деятельности подведомственных учреждений дополнительного образования</t>
  </si>
  <si>
    <t xml:space="preserve"> Обеспечение деятельности подведомственных учреждений дополнительного образования за счёт платных услуг</t>
  </si>
  <si>
    <t>1500600000</t>
  </si>
  <si>
    <t>1500623700</t>
  </si>
  <si>
    <t>Обеспечение деятельности подведомственных учреждений дополнительного образования за счёт местного бюджета</t>
  </si>
  <si>
    <t>1500623990</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</si>
  <si>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</si>
  <si>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</si>
  <si>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1500700000</t>
  </si>
  <si>
    <t>1500745990</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</si>
  <si>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</si>
  <si>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150E100000</t>
  </si>
  <si>
    <t>150E193140</t>
  </si>
  <si>
    <t xml:space="preserve">          Основное мероприятие: " Благоустройство дворовых территорий многоквартирных жилых домов "</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</si>
  <si>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</si>
  <si>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1700300000</t>
  </si>
  <si>
    <t xml:space="preserve">            Уличное освещение</t>
  </si>
  <si>
    <t>1700100000</t>
  </si>
  <si>
    <t>1700105031</t>
  </si>
  <si>
    <t xml:space="preserve">          Основное мероприятие: " Устройство и содержание объектов благоустройства и их элементов"</t>
  </si>
  <si>
    <t xml:space="preserve">            Устройство и содержание объектов благоустройства и их элементов</t>
  </si>
  <si>
    <t>1700205032</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</si>
  <si>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</si>
  <si>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9 софинансирование за счёт местного бюджета</t>
  </si>
  <si>
    <t xml:space="preserve">            Благоустройство дворовой территории пгт. Пластун ул. Третий квартал, д.10 софинансирование за счёт местного бюджета</t>
  </si>
  <si>
    <t xml:space="preserve">          Основное мероприятие: Ремонт и капитальный ремонт общеобразовательных учреждений.</t>
  </si>
  <si>
    <t>1500400000</t>
  </si>
  <si>
    <t>15004S2340</t>
  </si>
  <si>
    <t xml:space="preserve">          Основное мероприятие: "Привлечение специалистов для работы в сфере образования Тернейского муниципального округа"</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</si>
  <si>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</si>
  <si>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1500500000</t>
  </si>
  <si>
    <t>1500500320</t>
  </si>
  <si>
    <t>150E152300</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</si>
  <si>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</si>
  <si>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</si>
  <si>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</si>
  <si>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</si>
  <si>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</si>
  <si>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</si>
  <si>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</si>
  <si>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</si>
  <si>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</si>
  <si>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</si>
  <si>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</si>
  <si>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</si>
  <si>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</si>
  <si>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</si>
  <si>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</si>
  <si>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</si>
  <si>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</si>
  <si>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</si>
  <si>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</si>
  <si>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 xml:space="preserve">          Основное мероприятие: Ликвидация несанкционированных свалок</t>
  </si>
  <si>
    <t xml:space="preserve">            Ликвидация несанкционированных свалок</t>
  </si>
  <si>
    <t>1800200000</t>
  </si>
  <si>
    <t>1800206023</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</si>
  <si>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</si>
  <si>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1900192620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</si>
  <si>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</si>
  <si>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</si>
  <si>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</si>
  <si>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Ремонт автомобильной дороги общего пользования местного значения Тернейского муниципального округа</t>
  </si>
  <si>
    <t>4000200408</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</si>
  <si>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</si>
  <si>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</si>
  <si>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</si>
  <si>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</si>
  <si>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</si>
  <si>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</si>
  <si>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</si>
  <si>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</si>
  <si>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</si>
  <si>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</si>
  <si>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4000200413</t>
  </si>
  <si>
    <t xml:space="preserve">            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</si>
  <si>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4000300418</t>
  </si>
  <si>
    <t xml:space="preserve">        Муниципальная программа "Капитальный ремонт муниципального жилищного фонда Тернейского муниципального округа на период 2022 - 2024"</t>
  </si>
  <si>
    <t>200P592230</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</si>
  <si>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</si>
  <si>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</si>
  <si>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</si>
  <si>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</si>
  <si>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 xml:space="preserve">          Основное мероприятие: Обеспечение организационно-методической помощи</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</si>
  <si>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</si>
  <si>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4600000000</t>
  </si>
  <si>
    <t>4600100000</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</si>
  <si>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</si>
  <si>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</si>
  <si>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</si>
  <si>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</si>
  <si>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</si>
  <si>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4600200000</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</si>
  <si>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</si>
  <si>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</si>
  <si>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</si>
  <si>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</si>
  <si>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</si>
  <si>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</si>
  <si>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</si>
  <si>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 xml:space="preserve">          Основное мероприятие: "Организация и проведение культурно-массовых мероприятий в Тернейском муниципальном округе"</t>
  </si>
  <si>
    <t xml:space="preserve">            Организация и проведение культурно-массовых мероприятий в Тернейском муниципальном округе</t>
  </si>
  <si>
    <t>5600200000</t>
  </si>
  <si>
    <t>5600240991</t>
  </si>
  <si>
    <t xml:space="preserve">            Приобретение книжной , журнальной и газетной продукции для МКУ "Центральная районная библиотека"  (подписка, пополнение фонда)</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</si>
  <si>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</si>
  <si>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</si>
  <si>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</si>
  <si>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культуры и туризма в Тернейском муниципальном округе на период 2018 - 2027 годы"</t>
  </si>
  <si>
    <t xml:space="preserve">        Муниципальная программа "Организация летнего оздоровления, отдыха и занятости детей и подростков Тернейского муниципального округа на 2022-2024 годы"</t>
  </si>
  <si>
    <t xml:space="preserve">Приложение №6    </t>
  </si>
  <si>
    <t xml:space="preserve">          Основное мероприятие: "Реализация национального мероприятия "Демография" , федерального проекта "Спорт -норма жизни" </t>
  </si>
  <si>
    <t xml:space="preserve">            Основное мероприятие: "Обеспечение деятельности дворцов, домов культуры и других учреждений культуры "</t>
  </si>
  <si>
    <t xml:space="preserve">             Основные мероприятие: "Обеспечение деятельности подведомственных библиотечных учреждений"</t>
  </si>
  <si>
    <t>п/н</t>
  </si>
  <si>
    <t xml:space="preserve">            Основное мероприятие:Обеспечение деятельности подведомственных общеобразовательных учреждений</t>
  </si>
  <si>
    <t xml:space="preserve">        Муниципальная программа "Развитие образования Тернейского муниципального округа "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</si>
  <si>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</si>
  <si>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Основное мероприятие: "Обеспечение пожарной безопасности на территории Тернейского муниципального округа"</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</si>
  <si>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</si>
  <si>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Ремонт дорожного полотна асфальтобетонной смесью толщиной слоя 5 см. автомобильной дороги по пер.Школьный пгт.Пластун Тернейского муниципального округа</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</si>
  <si>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</si>
  <si>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</si>
  <si>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</si>
  <si>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17003S2610</t>
  </si>
  <si>
    <t>17003S2611</t>
  </si>
  <si>
    <t>17003S2612</t>
  </si>
  <si>
    <t>17003S2613</t>
  </si>
  <si>
    <t>17003S2614</t>
  </si>
  <si>
    <t>17003S2615</t>
  </si>
  <si>
    <t>17004S2616</t>
  </si>
  <si>
    <t>17004S2617</t>
  </si>
  <si>
    <t>170049261К</t>
  </si>
  <si>
    <t>17004S2618</t>
  </si>
  <si>
    <t>17004S2619</t>
  </si>
  <si>
    <t>17004S261К</t>
  </si>
  <si>
    <t xml:space="preserve">            Приобретение проекторов и экранов в МКУ РЦНТ п.Терней</t>
  </si>
  <si>
    <t>56010S2363</t>
  </si>
  <si>
    <t xml:space="preserve">Ремонт помещения санузла в МКУ РЦНТ п.Терней </t>
  </si>
  <si>
    <t xml:space="preserve">           Основные мероприятие: "Ремонт помещения санузла в МКУ РЦНТ п.Терней"</t>
  </si>
  <si>
    <t xml:space="preserve">            Разработка ПСД на капитальный ремонт стадиона в  пгт.Пластун</t>
  </si>
  <si>
    <t>200012201П</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</si>
  <si>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</si>
  <si>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</si>
  <si>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200P5S2220</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</si>
  <si>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</si>
  <si>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</si>
  <si>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200P5S2230</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</si>
  <si>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</si>
  <si>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</si>
  <si>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</si>
  <si>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</si>
  <si>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 xml:space="preserve">Капитальный ремонт здания МКОУ СОШ с.Малая Кема (софинансирование за счёт местного бюджета)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</si>
  <si>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</si>
  <si>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от   22.12.2021 г. №299 </t>
  </si>
  <si>
    <t xml:space="preserve">Обеспечение информационно-техническим, звуковым, световым оборудованием, мебелью,инвентарём и декорациями  МКУ РЦНТ </t>
  </si>
  <si>
    <t>Скейт парк в посёлке Пластун (софинансирование  местный бюджет)</t>
  </si>
  <si>
    <t xml:space="preserve">           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</si>
  <si>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(софинансирование местный бюджет)  </t>
  </si>
  <si>
    <t>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(краевой и федеральный бюджеты)</t>
  </si>
  <si>
    <t>56004L5190</t>
  </si>
  <si>
    <t xml:space="preserve"> Основные мероприятие: "Капитальный ремонт сельского клуба в с.Агзу"</t>
  </si>
  <si>
    <t>Капитальный ремонт сельского клуба в с.Агзу за счёт добровольных пожертвований</t>
  </si>
  <si>
    <t xml:space="preserve">Капитальный ремонт Дома культуры в пгт.Светлая ( за счёт субсидии из краевого  бюджета) </t>
  </si>
  <si>
    <t>Скейт парк в посёлке Пластун (за счёт субсидии из краевого бюджета)</t>
  </si>
  <si>
    <t xml:space="preserve">Приложение №4    </t>
  </si>
  <si>
    <t>Капитальный ремонт здания МКОУ СОШ с.Малая Кема ( за счёт местного бюджета)</t>
  </si>
  <si>
    <t>Техническое обследование здания МКУ СОШ с.Усть-Соболевка</t>
  </si>
  <si>
    <t>Техническое обследование здания МКУ СОШ с. Перетычиха</t>
  </si>
  <si>
    <t xml:space="preserve">          Основное мероприятие:Реализация национального проекта "Образование", федерального проекта"Современная школа"</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</si>
  <si>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 на 2020-2022 годы</t>
  </si>
  <si>
    <t xml:space="preserve">          Основное мероприятие: Организация оснащение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</si>
  <si>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 xml:space="preserve">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</si>
  <si>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 xml:space="preserve">        Муниципальная программа "Гармонизация межнациональных (межэтнических) и межконфессиональных отношений в Тернейском муниципальном округе" на 2020 - 2025 годы</t>
  </si>
  <si>
    <t xml:space="preserve">          Основное мероприятие: 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</si>
  <si>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</si>
  <si>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</si>
  <si>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Организация и проведение спортивных мероприятий на территории ТМО , организация участия спортсменов ТМО в спортивных меропиятиях муниципального, межмуниципального, краевого, межрегионального, российского и международного уровней , приобретение спортивного инвентаря, заливка катка за счёт средств добровольных пожертвований.</t>
  </si>
  <si>
    <t xml:space="preserve">            Проведение культурно-массовых мероприятий за счёт средств добровольных пожертвований </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</si>
  <si>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</si>
  <si>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</si>
  <si>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</si>
  <si>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</si>
  <si>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Основное мероприятие: Предупреждение чрезвычайных ситуаций природного характера во время прохождения паводков</t>
  </si>
  <si>
    <t>Проведение мероприятий по обеспечению пунктов временного размещения необходимым оборудованием и инвентарём</t>
  </si>
  <si>
    <t xml:space="preserve">        Муниципальная программа "Информатизация администрации Тернейского муниципального округа " на 2020-2023 годы</t>
  </si>
  <si>
    <t xml:space="preserve">            Приобретение компьютерной техники и периферийных устройств (системные блоки, мониторы, принтеры, многофункциональные устройства)</t>
  </si>
  <si>
    <t>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</si>
  <si>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Установка средств передачи тревожных сообщений в образовательных учреждениях Тернейского муниципального округа</t>
  </si>
  <si>
    <t>от 28.06.2022 г. № 345</t>
  </si>
  <si>
    <t>Приморского края</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</si>
</sst>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sz val="11"/>
      <color rgb="FF000000"/>
      <name val="Times New Roman"/>
      <family val="1"/>
      <charset val="204"/>
    </font>
    <font>
      <sz val="12"/>
      <name val="Times New Roman"/>
      <family val="1"/>
      <charset val="204"/>
    </font>
    <font>
      <sz val="10"/>
      <name val="Calibri"/>
      <family val="2"/>
      <scheme val="minor"/>
    </font>
    <font>
      <b/>
      <sz val="10"/>
      <color rgb="FF000000"/>
      <name val="Times New Roman"/>
      <family val="1"/>
      <charset val="204"/>
    </font>
    <font>
      <sz val="12"/>
      <color rgb="FF000000"/>
      <name val="Times New Roman"/>
      <family val="1"/>
      <charset val="204"/>
    </font>
    <font>
      <i/>
      <sz val="10"/>
      <color rgb="FF000000"/>
      <name val="Times New Roman"/>
      <family val="1"/>
      <charset val="204"/>
    </font>
    <font>
      <i/>
      <sz val="10"/>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2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rgb="FF000000"/>
      </top>
      <bottom style="thin">
        <color rgb="FF000000"/>
      </bottom>
      <diagonal/>
    </border>
    <border>
      <left style="thin">
        <color indexed="64"/>
      </left>
      <right style="thin">
        <color indexed="64"/>
      </right>
      <top/>
      <bottom/>
      <diagonal/>
    </border>
  </borders>
  <cellStyleXfs count="27">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3" fillId="0" borderId="2">
      <alignment vertical="top" wrapText="1"/>
    </xf>
    <xf numFmtId="4" fontId="3" fillId="3" borderId="2">
      <alignment horizontal="right" vertical="top" shrinkToFit="1"/>
    </xf>
  </cellStyleXfs>
  <cellXfs count="120">
    <xf numFmtId="0" fontId="0" fillId="0" borderId="0" xfId="0"/>
    <xf numFmtId="0" fontId="0" fillId="0" borderId="0" xfId="0" applyProtection="1">
      <protection locked="0"/>
    </xf>
    <xf numFmtId="0" fontId="1" fillId="0" borderId="1" xfId="2" applyNumberFormat="1" applyProtection="1"/>
    <xf numFmtId="0" fontId="0" fillId="0" borderId="0" xfId="0" applyFont="1" applyProtection="1">
      <protection locked="0"/>
    </xf>
    <xf numFmtId="0" fontId="5" fillId="0" borderId="0" xfId="0" applyFont="1" applyFill="1" applyAlignment="1">
      <alignment horizontal="right"/>
    </xf>
    <xf numFmtId="0" fontId="6" fillId="0" borderId="0" xfId="0" applyFont="1" applyProtection="1">
      <protection locked="0"/>
    </xf>
    <xf numFmtId="0" fontId="6" fillId="0" borderId="0" xfId="0" applyFont="1" applyFill="1" applyAlignment="1" applyProtection="1">
      <alignment horizontal="right"/>
      <protection locked="0"/>
    </xf>
    <xf numFmtId="0" fontId="6" fillId="0" borderId="0" xfId="0" applyFont="1" applyAlignment="1" applyProtection="1">
      <alignment horizontal="right"/>
      <protection locked="0"/>
    </xf>
    <xf numFmtId="4" fontId="7" fillId="0" borderId="2" xfId="9" applyNumberFormat="1" applyFont="1" applyFill="1" applyProtection="1">
      <alignment horizontal="right" vertical="top" shrinkToFit="1"/>
    </xf>
    <xf numFmtId="1" fontId="7" fillId="0" borderId="2" xfId="7" applyNumberFormat="1" applyFont="1" applyFill="1" applyProtection="1">
      <alignment horizontal="center" vertical="top" shrinkToFit="1"/>
    </xf>
    <xf numFmtId="4" fontId="7" fillId="0" borderId="4" xfId="9" applyNumberFormat="1" applyFont="1" applyFill="1" applyBorder="1" applyProtection="1">
      <alignment horizontal="right" vertical="top" shrinkToFit="1"/>
    </xf>
    <xf numFmtId="1" fontId="8" fillId="0" borderId="1" xfId="20" applyNumberFormat="1" applyFont="1" applyFill="1" applyAlignment="1" applyProtection="1">
      <alignment horizontal="center" vertical="top" shrinkToFit="1"/>
    </xf>
    <xf numFmtId="4" fontId="7" fillId="0" borderId="9" xfId="9" applyNumberFormat="1" applyFont="1" applyFill="1" applyBorder="1" applyProtection="1">
      <alignment horizontal="right" vertical="top" shrinkToFit="1"/>
    </xf>
    <xf numFmtId="1" fontId="7" fillId="0" borderId="9" xfId="7" applyNumberFormat="1" applyFont="1" applyFill="1" applyBorder="1" applyProtection="1">
      <alignment horizontal="center" vertical="top" shrinkToFit="1"/>
    </xf>
    <xf numFmtId="49" fontId="7" fillId="0" borderId="9" xfId="7" applyNumberFormat="1" applyFont="1" applyFill="1" applyBorder="1" applyProtection="1">
      <alignment horizontal="center" vertical="top" shrinkToFit="1"/>
    </xf>
    <xf numFmtId="1" fontId="7" fillId="0" borderId="4" xfId="7" applyNumberFormat="1" applyFont="1" applyFill="1" applyBorder="1" applyProtection="1">
      <alignment horizontal="center" vertical="top" shrinkToFit="1"/>
    </xf>
    <xf numFmtId="4" fontId="7" fillId="0" borderId="12" xfId="9" applyNumberFormat="1" applyFont="1" applyFill="1" applyBorder="1" applyProtection="1">
      <alignment horizontal="right" vertical="top" shrinkToFit="1"/>
    </xf>
    <xf numFmtId="4" fontId="7" fillId="0" borderId="8" xfId="9" applyNumberFormat="1" applyFont="1" applyFill="1" applyBorder="1" applyProtection="1">
      <alignment horizontal="right" vertical="top" shrinkToFit="1"/>
    </xf>
    <xf numFmtId="1" fontId="7" fillId="0" borderId="4" xfId="20" applyNumberFormat="1" applyFont="1" applyFill="1" applyBorder="1" applyAlignment="1" applyProtection="1">
      <alignment horizontal="center" vertical="top" shrinkToFit="1"/>
    </xf>
    <xf numFmtId="0" fontId="5" fillId="0" borderId="0" xfId="0" applyFont="1" applyAlignment="1" applyProtection="1">
      <alignment horizontal="right"/>
      <protection locked="0"/>
    </xf>
    <xf numFmtId="0" fontId="7" fillId="0" borderId="5" xfId="5" applyNumberFormat="1" applyFont="1" applyFill="1" applyBorder="1" applyProtection="1">
      <alignment horizontal="center" vertical="center" wrapText="1"/>
    </xf>
    <xf numFmtId="0" fontId="7" fillId="0" borderId="2" xfId="5" applyNumberFormat="1" applyFont="1" applyFill="1" applyProtection="1">
      <alignment horizontal="center" vertical="center" wrapText="1"/>
    </xf>
    <xf numFmtId="0" fontId="9" fillId="0" borderId="0" xfId="0" applyFont="1" applyFill="1" applyAlignment="1">
      <alignment horizontal="right"/>
    </xf>
    <xf numFmtId="1" fontId="7" fillId="0" borderId="5" xfId="7" applyNumberFormat="1" applyFont="1" applyFill="1" applyBorder="1" applyProtection="1">
      <alignment horizontal="center" vertical="top" shrinkToFit="1"/>
    </xf>
    <xf numFmtId="4" fontId="7" fillId="0" borderId="5" xfId="9" applyNumberFormat="1" applyFont="1" applyFill="1" applyBorder="1" applyProtection="1">
      <alignment horizontal="right" vertical="top" shrinkToFit="1"/>
    </xf>
    <xf numFmtId="4" fontId="7" fillId="0" borderId="15" xfId="9" applyNumberFormat="1" applyFont="1" applyFill="1" applyBorder="1" applyProtection="1">
      <alignment horizontal="right" vertical="top" shrinkToFit="1"/>
    </xf>
    <xf numFmtId="1" fontId="7" fillId="0" borderId="8" xfId="7" applyNumberFormat="1" applyFont="1" applyFill="1" applyBorder="1" applyProtection="1">
      <alignment horizontal="center" vertical="top" shrinkToFit="1"/>
    </xf>
    <xf numFmtId="4" fontId="7" fillId="0" borderId="14" xfId="9" applyNumberFormat="1" applyFont="1" applyFill="1" applyBorder="1" applyProtection="1">
      <alignment horizontal="right" vertical="top" shrinkToFit="1"/>
    </xf>
    <xf numFmtId="4" fontId="7" fillId="0" borderId="1" xfId="9" applyNumberFormat="1" applyFont="1" applyFill="1" applyBorder="1" applyProtection="1">
      <alignment horizontal="right" vertical="top" shrinkToFit="1"/>
    </xf>
    <xf numFmtId="4" fontId="7" fillId="0" borderId="10" xfId="9" applyNumberFormat="1" applyFont="1" applyFill="1" applyBorder="1" applyProtection="1">
      <alignment horizontal="right" vertical="top" shrinkToFit="1"/>
    </xf>
    <xf numFmtId="4" fontId="7" fillId="0" borderId="16" xfId="9" applyNumberFormat="1" applyFont="1" applyFill="1" applyBorder="1" applyProtection="1">
      <alignment horizontal="right" vertical="top" shrinkToFit="1"/>
    </xf>
    <xf numFmtId="4" fontId="7" fillId="0" borderId="13" xfId="9" applyNumberFormat="1" applyFont="1" applyFill="1" applyBorder="1" applyProtection="1">
      <alignment horizontal="right" vertical="top" shrinkToFit="1"/>
    </xf>
    <xf numFmtId="0" fontId="5" fillId="0" borderId="0" xfId="0" applyFont="1" applyAlignment="1" applyProtection="1">
      <alignment horizontal="center" wrapText="1"/>
      <protection locked="0"/>
    </xf>
    <xf numFmtId="0" fontId="10" fillId="0" borderId="0" xfId="0" applyFont="1" applyProtection="1">
      <protection locked="0"/>
    </xf>
    <xf numFmtId="0" fontId="5" fillId="0" borderId="0" xfId="0" applyFont="1" applyProtection="1">
      <protection locked="0"/>
    </xf>
    <xf numFmtId="1" fontId="12" fillId="0" borderId="2" xfId="7" applyNumberFormat="1" applyFont="1" applyFill="1" applyAlignment="1" applyProtection="1">
      <alignment vertical="top" shrinkToFit="1"/>
    </xf>
    <xf numFmtId="4" fontId="7" fillId="0" borderId="4" xfId="9" applyNumberFormat="1" applyFont="1" applyFill="1" applyBorder="1" applyAlignment="1" applyProtection="1">
      <alignment horizontal="right" vertical="top" shrinkToFit="1"/>
    </xf>
    <xf numFmtId="4" fontId="5" fillId="0" borderId="4" xfId="0" applyNumberFormat="1" applyFont="1" applyFill="1" applyBorder="1" applyAlignment="1" applyProtection="1">
      <alignment vertical="top"/>
      <protection locked="0"/>
    </xf>
    <xf numFmtId="4" fontId="5" fillId="0" borderId="10" xfId="0" applyNumberFormat="1" applyFont="1" applyFill="1" applyBorder="1" applyAlignment="1" applyProtection="1">
      <alignment vertical="top"/>
      <protection locked="0"/>
    </xf>
    <xf numFmtId="1" fontId="7" fillId="0" borderId="10" xfId="20" applyNumberFormat="1" applyFont="1" applyFill="1" applyBorder="1" applyAlignment="1" applyProtection="1">
      <alignment horizontal="center" vertical="top" shrinkToFit="1"/>
    </xf>
    <xf numFmtId="4" fontId="7" fillId="0" borderId="19" xfId="9" applyNumberFormat="1" applyFont="1" applyFill="1" applyBorder="1" applyProtection="1">
      <alignment horizontal="right" vertical="top" shrinkToFit="1"/>
    </xf>
    <xf numFmtId="4" fontId="5" fillId="0" borderId="17" xfId="0" applyNumberFormat="1" applyFont="1" applyFill="1" applyBorder="1" applyAlignment="1" applyProtection="1">
      <alignment vertical="top"/>
      <protection locked="0"/>
    </xf>
    <xf numFmtId="4" fontId="5" fillId="0" borderId="0" xfId="0" applyNumberFormat="1" applyFont="1" applyFill="1" applyAlignment="1" applyProtection="1">
      <alignment vertical="top"/>
      <protection locked="0"/>
    </xf>
    <xf numFmtId="4" fontId="5" fillId="0" borderId="18" xfId="0" applyNumberFormat="1" applyFont="1" applyFill="1" applyBorder="1" applyAlignment="1" applyProtection="1">
      <alignment vertical="top"/>
      <protection locked="0"/>
    </xf>
    <xf numFmtId="4" fontId="5" fillId="0" borderId="0" xfId="0" applyNumberFormat="1" applyFont="1" applyFill="1" applyProtection="1">
      <protection locked="0"/>
    </xf>
    <xf numFmtId="2" fontId="6" fillId="0" borderId="4" xfId="0" applyNumberFormat="1" applyFont="1" applyFill="1" applyBorder="1" applyAlignment="1" applyProtection="1">
      <alignment vertical="top"/>
      <protection locked="0"/>
    </xf>
    <xf numFmtId="0" fontId="5" fillId="0" borderId="4" xfId="0" applyFont="1" applyFill="1" applyBorder="1" applyAlignment="1" applyProtection="1">
      <alignment vertical="top"/>
      <protection locked="0"/>
    </xf>
    <xf numFmtId="0" fontId="5" fillId="0" borderId="0" xfId="0" applyFont="1" applyFill="1" applyAlignment="1" applyProtection="1">
      <alignment vertical="top"/>
      <protection locked="0"/>
    </xf>
    <xf numFmtId="0" fontId="0" fillId="0" borderId="0" xfId="0" applyFont="1" applyFill="1" applyProtection="1">
      <protection locked="0"/>
    </xf>
    <xf numFmtId="0" fontId="0" fillId="0" borderId="0" xfId="0" applyFill="1" applyProtection="1">
      <protection locked="0"/>
    </xf>
    <xf numFmtId="4" fontId="11" fillId="0" borderId="2" xfId="9" applyNumberFormat="1" applyFont="1" applyFill="1" applyProtection="1">
      <alignment horizontal="right" vertical="top" shrinkToFit="1"/>
    </xf>
    <xf numFmtId="1" fontId="13" fillId="0" borderId="2" xfId="7" applyNumberFormat="1" applyFont="1" applyFill="1" applyProtection="1">
      <alignment horizontal="center" vertical="top" shrinkToFit="1"/>
    </xf>
    <xf numFmtId="4" fontId="13" fillId="0" borderId="2" xfId="9" applyNumberFormat="1" applyFont="1" applyFill="1" applyProtection="1">
      <alignment horizontal="right" vertical="top" shrinkToFit="1"/>
    </xf>
    <xf numFmtId="4" fontId="14" fillId="0" borderId="17" xfId="0" applyNumberFormat="1" applyFont="1" applyFill="1" applyBorder="1" applyAlignment="1" applyProtection="1">
      <alignment vertical="top"/>
      <protection locked="0"/>
    </xf>
    <xf numFmtId="49" fontId="14" fillId="0" borderId="4" xfId="0" applyNumberFormat="1" applyFont="1" applyFill="1" applyBorder="1" applyAlignment="1" applyProtection="1">
      <alignment horizontal="center"/>
      <protection locked="0"/>
    </xf>
    <xf numFmtId="4" fontId="14" fillId="0" borderId="4" xfId="0" applyNumberFormat="1" applyFont="1" applyFill="1" applyBorder="1" applyProtection="1">
      <protection locked="0"/>
    </xf>
    <xf numFmtId="1" fontId="13" fillId="0" borderId="8" xfId="7" applyNumberFormat="1" applyFont="1" applyFill="1" applyBorder="1" applyProtection="1">
      <alignment horizontal="center" vertical="top" shrinkToFit="1"/>
    </xf>
    <xf numFmtId="4" fontId="13" fillId="0" borderId="4" xfId="9" applyNumberFormat="1" applyFont="1" applyFill="1" applyBorder="1" applyProtection="1">
      <alignment horizontal="right" vertical="top" shrinkToFit="1"/>
    </xf>
    <xf numFmtId="4" fontId="11" fillId="0" borderId="5" xfId="9" applyNumberFormat="1" applyFont="1" applyFill="1" applyBorder="1" applyProtection="1">
      <alignment horizontal="right" vertical="top" shrinkToFit="1"/>
    </xf>
    <xf numFmtId="1" fontId="13" fillId="0" borderId="4" xfId="7" applyNumberFormat="1" applyFont="1" applyFill="1" applyBorder="1" applyProtection="1">
      <alignment horizontal="center" vertical="top" shrinkToFit="1"/>
    </xf>
    <xf numFmtId="4" fontId="11" fillId="0" borderId="4" xfId="9" applyNumberFormat="1" applyFont="1" applyFill="1" applyBorder="1" applyProtection="1">
      <alignment horizontal="right" vertical="top" shrinkToFit="1"/>
    </xf>
    <xf numFmtId="1" fontId="13" fillId="0" borderId="4" xfId="20" applyNumberFormat="1" applyFont="1" applyFill="1" applyBorder="1" applyAlignment="1" applyProtection="1">
      <alignment horizontal="center" vertical="top" shrinkToFit="1"/>
    </xf>
    <xf numFmtId="0" fontId="7" fillId="0" borderId="14" xfId="5" applyNumberFormat="1" applyFont="1" applyFill="1" applyBorder="1" applyProtection="1">
      <alignment horizontal="center" vertical="center" wrapText="1"/>
    </xf>
    <xf numFmtId="0" fontId="13" fillId="0" borderId="13" xfId="6" applyNumberFormat="1" applyFont="1" applyFill="1" applyBorder="1" applyAlignment="1" applyProtection="1">
      <alignment vertical="center" wrapText="1"/>
    </xf>
    <xf numFmtId="0" fontId="7" fillId="0" borderId="13" xfId="6" applyNumberFormat="1" applyFont="1" applyFill="1" applyBorder="1" applyAlignment="1" applyProtection="1">
      <alignment vertical="center" wrapText="1"/>
    </xf>
    <xf numFmtId="0" fontId="13" fillId="0" borderId="22" xfId="6" applyNumberFormat="1" applyFont="1" applyFill="1" applyBorder="1" applyAlignment="1" applyProtection="1">
      <alignment vertical="center" wrapText="1"/>
    </xf>
    <xf numFmtId="0" fontId="5" fillId="0" borderId="1" xfId="0" applyFont="1" applyFill="1" applyBorder="1" applyAlignment="1" applyProtection="1">
      <alignment vertical="center" wrapText="1"/>
      <protection locked="0"/>
    </xf>
    <xf numFmtId="0" fontId="7" fillId="0" borderId="22" xfId="25" applyNumberFormat="1" applyFont="1" applyFill="1" applyBorder="1" applyAlignment="1" applyProtection="1">
      <alignment vertical="center" wrapText="1"/>
    </xf>
    <xf numFmtId="0" fontId="7" fillId="0" borderId="3" xfId="25" applyNumberFormat="1" applyFont="1" applyFill="1" applyBorder="1" applyAlignment="1" applyProtection="1">
      <alignment vertical="center" wrapText="1"/>
    </xf>
    <xf numFmtId="0" fontId="13" fillId="0" borderId="7" xfId="25" applyNumberFormat="1" applyFont="1" applyFill="1" applyBorder="1" applyAlignment="1" applyProtection="1">
      <alignment vertical="center" wrapText="1"/>
    </xf>
    <xf numFmtId="0" fontId="7" fillId="0" borderId="7" xfId="25" applyNumberFormat="1" applyFont="1" applyFill="1" applyBorder="1" applyAlignment="1" applyProtection="1">
      <alignment vertical="center" wrapText="1"/>
    </xf>
    <xf numFmtId="0" fontId="7" fillId="0" borderId="22" xfId="6" applyNumberFormat="1" applyFont="1" applyFill="1" applyBorder="1" applyAlignment="1" applyProtection="1">
      <alignment vertical="center" wrapText="1"/>
    </xf>
    <xf numFmtId="0" fontId="7" fillId="0" borderId="16" xfId="6" applyNumberFormat="1" applyFont="1" applyFill="1" applyBorder="1" applyAlignment="1" applyProtection="1">
      <alignment vertical="center" wrapText="1"/>
    </xf>
    <xf numFmtId="0" fontId="0" fillId="0" borderId="4" xfId="0" applyBorder="1" applyProtection="1">
      <protection locked="0"/>
    </xf>
    <xf numFmtId="0" fontId="0" fillId="0" borderId="4" xfId="0" applyBorder="1" applyAlignment="1" applyProtection="1">
      <alignment horizontal="center"/>
      <protection locked="0"/>
    </xf>
    <xf numFmtId="0" fontId="0" fillId="0" borderId="23" xfId="0" applyBorder="1" applyAlignment="1" applyProtection="1">
      <alignment horizontal="center" vertical="top"/>
      <protection locked="0"/>
    </xf>
    <xf numFmtId="4" fontId="11" fillId="0" borderId="8" xfId="9" applyNumberFormat="1" applyFont="1" applyFill="1" applyBorder="1" applyProtection="1">
      <alignment horizontal="right" vertical="top" shrinkToFit="1"/>
    </xf>
    <xf numFmtId="4" fontId="11" fillId="0" borderId="13" xfId="9" applyNumberFormat="1" applyFont="1" applyFill="1" applyBorder="1" applyProtection="1">
      <alignment horizontal="right" vertical="top" shrinkToFit="1"/>
    </xf>
    <xf numFmtId="4" fontId="13" fillId="0" borderId="8" xfId="9" applyNumberFormat="1" applyFont="1" applyFill="1" applyBorder="1" applyProtection="1">
      <alignment horizontal="right" vertical="top" shrinkToFit="1"/>
    </xf>
    <xf numFmtId="4" fontId="13" fillId="0" borderId="13" xfId="9" applyNumberFormat="1" applyFont="1" applyFill="1" applyBorder="1" applyProtection="1">
      <alignment horizontal="right" vertical="top" shrinkToFit="1"/>
    </xf>
    <xf numFmtId="49" fontId="13" fillId="0" borderId="9" xfId="7" applyNumberFormat="1" applyFont="1" applyFill="1" applyBorder="1" applyProtection="1">
      <alignment horizontal="center" vertical="top" shrinkToFit="1"/>
    </xf>
    <xf numFmtId="1" fontId="7" fillId="0" borderId="1" xfId="7" applyNumberFormat="1" applyFont="1" applyFill="1" applyBorder="1" applyProtection="1">
      <alignment horizontal="center" vertical="top" shrinkToFit="1"/>
    </xf>
    <xf numFmtId="0" fontId="11" fillId="5" borderId="13" xfId="6" applyNumberFormat="1" applyFont="1" applyFill="1" applyBorder="1" applyAlignment="1" applyProtection="1">
      <alignment vertical="center" wrapText="1"/>
    </xf>
    <xf numFmtId="1" fontId="11" fillId="5" borderId="2" xfId="7" applyNumberFormat="1" applyFont="1" applyFill="1" applyProtection="1">
      <alignment horizontal="center" vertical="top" shrinkToFit="1"/>
    </xf>
    <xf numFmtId="0" fontId="13" fillId="5" borderId="13" xfId="6" applyNumberFormat="1" applyFont="1" applyFill="1" applyBorder="1" applyAlignment="1" applyProtection="1">
      <alignment vertical="center" wrapText="1"/>
    </xf>
    <xf numFmtId="1" fontId="13" fillId="5" borderId="2" xfId="7" applyNumberFormat="1" applyFont="1" applyFill="1" applyProtection="1">
      <alignment horizontal="center" vertical="top" shrinkToFit="1"/>
    </xf>
    <xf numFmtId="0" fontId="7" fillId="5" borderId="13" xfId="6" applyNumberFormat="1" applyFont="1" applyFill="1" applyBorder="1" applyAlignment="1" applyProtection="1">
      <alignment vertical="center" wrapText="1"/>
    </xf>
    <xf numFmtId="1" fontId="7" fillId="5" borderId="2" xfId="7" applyNumberFormat="1" applyFont="1" applyFill="1" applyProtection="1">
      <alignment horizontal="center" vertical="top" shrinkToFit="1"/>
    </xf>
    <xf numFmtId="1" fontId="11" fillId="5" borderId="5" xfId="7" applyNumberFormat="1" applyFont="1" applyFill="1" applyBorder="1" applyProtection="1">
      <alignment horizontal="center" vertical="top" shrinkToFit="1"/>
    </xf>
    <xf numFmtId="1" fontId="11" fillId="5" borderId="4" xfId="7" applyNumberFormat="1" applyFont="1" applyFill="1" applyBorder="1" applyProtection="1">
      <alignment horizontal="center" vertical="top" shrinkToFit="1"/>
    </xf>
    <xf numFmtId="0" fontId="11" fillId="5" borderId="7" xfId="25" applyNumberFormat="1" applyFont="1" applyFill="1" applyBorder="1" applyAlignment="1" applyProtection="1">
      <alignment vertical="center" wrapText="1"/>
    </xf>
    <xf numFmtId="1" fontId="11" fillId="5" borderId="4" xfId="20" applyNumberFormat="1" applyFont="1" applyFill="1" applyBorder="1" applyAlignment="1" applyProtection="1">
      <alignment horizontal="center" vertical="top" shrinkToFit="1"/>
    </xf>
    <xf numFmtId="4" fontId="11" fillId="5" borderId="4" xfId="9" applyNumberFormat="1" applyFont="1" applyFill="1" applyBorder="1" applyProtection="1">
      <alignment horizontal="right" vertical="top" shrinkToFit="1"/>
    </xf>
    <xf numFmtId="0" fontId="11" fillId="5" borderId="14" xfId="6" applyNumberFormat="1" applyFont="1" applyFill="1" applyBorder="1" applyAlignment="1" applyProtection="1">
      <alignment vertical="center" wrapText="1"/>
    </xf>
    <xf numFmtId="0" fontId="11" fillId="5" borderId="22" xfId="6" applyNumberFormat="1" applyFont="1" applyFill="1" applyBorder="1" applyAlignment="1" applyProtection="1">
      <alignment vertical="center" wrapText="1"/>
    </xf>
    <xf numFmtId="49" fontId="11" fillId="5" borderId="9" xfId="7" applyNumberFormat="1" applyFont="1" applyFill="1" applyBorder="1" applyProtection="1">
      <alignment horizontal="center" vertical="top" shrinkToFit="1"/>
    </xf>
    <xf numFmtId="0" fontId="0" fillId="0" borderId="23" xfId="0" applyBorder="1" applyAlignment="1" applyProtection="1">
      <alignment horizontal="center" vertical="top"/>
      <protection locked="0"/>
    </xf>
    <xf numFmtId="1" fontId="12" fillId="0" borderId="2" xfId="7" applyFont="1">
      <alignment horizontal="center" vertical="top" shrinkToFit="1"/>
    </xf>
    <xf numFmtId="0" fontId="12" fillId="0" borderId="2" xfId="6" applyFont="1" applyFill="1">
      <alignment vertical="top" wrapText="1"/>
    </xf>
    <xf numFmtId="1" fontId="12" fillId="0" borderId="2" xfId="7" applyFont="1" applyFill="1">
      <alignment horizontal="center" vertical="top" shrinkToFit="1"/>
    </xf>
    <xf numFmtId="0" fontId="0" fillId="0" borderId="11" xfId="0" applyBorder="1" applyAlignment="1" applyProtection="1">
      <alignment horizontal="center" vertical="top"/>
      <protection locked="0"/>
    </xf>
    <xf numFmtId="0" fontId="7" fillId="0" borderId="4" xfId="6" applyNumberFormat="1" applyFont="1" applyFill="1" applyBorder="1" applyAlignment="1" applyProtection="1">
      <alignment vertical="center" wrapText="1"/>
    </xf>
    <xf numFmtId="0" fontId="11" fillId="0" borderId="4" xfId="6" applyNumberFormat="1" applyFont="1" applyFill="1" applyBorder="1" applyAlignment="1" applyProtection="1">
      <alignment vertical="center" wrapText="1"/>
    </xf>
    <xf numFmtId="1" fontId="11" fillId="0" borderId="4" xfId="7" applyNumberFormat="1" applyFont="1" applyFill="1" applyBorder="1" applyProtection="1">
      <alignment horizontal="center" vertical="top" shrinkToFit="1"/>
    </xf>
    <xf numFmtId="0" fontId="7" fillId="0" borderId="7" xfId="6" applyNumberFormat="1" applyFont="1" applyFill="1" applyBorder="1" applyAlignment="1" applyProtection="1">
      <alignment vertical="center" wrapText="1"/>
    </xf>
    <xf numFmtId="0" fontId="11" fillId="0" borderId="7" xfId="6" applyNumberFormat="1" applyFont="1" applyFill="1" applyBorder="1" applyAlignment="1" applyProtection="1">
      <alignment vertical="center" wrapText="1"/>
    </xf>
    <xf numFmtId="0" fontId="7" fillId="0" borderId="6" xfId="2" applyNumberFormat="1" applyFont="1" applyFill="1" applyBorder="1" applyAlignment="1" applyProtection="1">
      <alignment horizontal="center"/>
    </xf>
    <xf numFmtId="0" fontId="7" fillId="0" borderId="7" xfId="2" applyNumberFormat="1" applyFont="1" applyFill="1" applyBorder="1" applyAlignment="1" applyProtection="1">
      <alignment horizontal="center"/>
    </xf>
    <xf numFmtId="0" fontId="5" fillId="0" borderId="0" xfId="0" applyFont="1" applyAlignment="1" applyProtection="1">
      <alignment horizontal="center" wrapText="1"/>
      <protection locked="0"/>
    </xf>
    <xf numFmtId="0" fontId="11" fillId="0" borderId="7" xfId="6" applyNumberFormat="1" applyFont="1" applyFill="1" applyBorder="1" applyAlignment="1" applyProtection="1">
      <alignment horizontal="center" vertical="top" wrapText="1"/>
    </xf>
    <xf numFmtId="0" fontId="11" fillId="0" borderId="4" xfId="6" applyNumberFormat="1" applyFont="1" applyFill="1" applyBorder="1" applyAlignment="1" applyProtection="1">
      <alignment horizontal="center" vertical="top" wrapText="1"/>
    </xf>
    <xf numFmtId="0" fontId="7" fillId="0" borderId="10" xfId="5" applyNumberFormat="1" applyFont="1" applyFill="1" applyBorder="1" applyAlignment="1" applyProtection="1">
      <alignment horizontal="center" vertical="center" wrapText="1"/>
    </xf>
    <xf numFmtId="0" fontId="7" fillId="0" borderId="11" xfId="5" applyNumberFormat="1" applyFont="1" applyFill="1" applyBorder="1" applyAlignment="1" applyProtection="1">
      <alignment horizontal="center" vertical="center" wrapText="1"/>
    </xf>
    <xf numFmtId="0" fontId="7" fillId="0" borderId="20" xfId="5" applyNumberFormat="1" applyFont="1" applyFill="1" applyBorder="1" applyAlignment="1" applyProtection="1">
      <alignment horizontal="center" vertical="center" wrapText="1"/>
    </xf>
    <xf numFmtId="0" fontId="7" fillId="0" borderId="21" xfId="5" applyNumberFormat="1" applyFont="1" applyFill="1" applyBorder="1" applyAlignment="1" applyProtection="1">
      <alignment horizontal="center" vertical="center" wrapText="1"/>
    </xf>
    <xf numFmtId="0" fontId="6" fillId="0" borderId="10" xfId="0" applyFont="1" applyBorder="1" applyAlignment="1" applyProtection="1">
      <alignment horizontal="center" vertical="center"/>
      <protection locked="0"/>
    </xf>
    <xf numFmtId="0" fontId="6" fillId="0" borderId="11" xfId="0" applyFont="1" applyBorder="1" applyAlignment="1" applyProtection="1">
      <alignment horizontal="center" vertical="center"/>
      <protection locked="0"/>
    </xf>
    <xf numFmtId="0" fontId="0" fillId="0" borderId="10" xfId="0" applyBorder="1" applyAlignment="1" applyProtection="1">
      <alignment horizontal="center" vertical="top"/>
      <protection locked="0"/>
    </xf>
    <xf numFmtId="0" fontId="0" fillId="0" borderId="23" xfId="0" applyBorder="1" applyAlignment="1" applyProtection="1">
      <alignment horizontal="center" vertical="top"/>
      <protection locked="0"/>
    </xf>
    <xf numFmtId="0" fontId="0" fillId="0" borderId="11" xfId="0" applyBorder="1" applyAlignment="1" applyProtection="1">
      <alignment horizontal="center" vertical="top"/>
      <protection locked="0"/>
    </xf>
  </cellXfs>
  <cellStyles count="27">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xl61" xfId="25"/>
    <cellStyle name="xl64" xfId="26"/>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3"/>
  <sheetViews>
    <sheetView showGridLines="0" tabSelected="1" topLeftCell="B1" zoomScaleNormal="100" zoomScaleSheetLayoutView="100" workbookViewId="0">
      <pane ySplit="16" topLeftCell="A35" activePane="bottomLeft" state="frozen"/>
      <selection pane="bottomLeft" activeCell="G10" sqref="G10"/>
    </sheetView>
  </sheetViews>
  <sheetFormatPr defaultColWidth="9.140625" defaultRowHeight="15" outlineLevelRow="7" x14ac:dyDescent="0.25"/>
  <cols>
    <col min="1" max="1" width="4.28515625" style="1" customWidth="1"/>
    <col min="2" max="2" width="114.7109375" style="3" customWidth="1"/>
    <col min="3" max="3" width="10.7109375" style="1" customWidth="1"/>
    <col min="4" max="5" width="15.28515625" style="1" customWidth="1"/>
    <col min="6" max="6" width="15" style="1" customWidth="1"/>
    <col min="7" max="7" width="14.42578125" style="1" customWidth="1"/>
    <col min="8" max="8" width="15.7109375" style="1" customWidth="1"/>
    <col min="9" max="9" width="15" style="1" customWidth="1"/>
    <col min="10" max="10" width="9.140625" style="1" hidden="1" customWidth="1"/>
    <col min="11" max="13" width="0.28515625" style="1" customWidth="1"/>
    <col min="14" max="16384" width="9.140625" style="1"/>
  </cols>
  <sheetData>
    <row r="1" spans="1:10" ht="0.6" customHeight="1" x14ac:dyDescent="0.25">
      <c r="B1" s="5"/>
      <c r="C1" s="5"/>
      <c r="D1" s="5"/>
      <c r="E1" s="5"/>
      <c r="F1" s="5"/>
      <c r="G1" s="5"/>
      <c r="H1" s="5"/>
      <c r="I1" s="5"/>
    </row>
    <row r="2" spans="1:10" ht="16.149999999999999" customHeight="1" x14ac:dyDescent="0.25">
      <c r="B2" s="5"/>
      <c r="C2" s="5"/>
      <c r="D2" s="5"/>
      <c r="E2" s="5"/>
      <c r="F2" s="5"/>
      <c r="G2" s="6"/>
      <c r="H2" s="19" t="s">
        <v>254</v>
      </c>
      <c r="I2" s="5"/>
    </row>
    <row r="3" spans="1:10" ht="16.149999999999999" customHeight="1" x14ac:dyDescent="0.25">
      <c r="B3" s="5"/>
      <c r="C3" s="5"/>
      <c r="D3" s="5"/>
      <c r="E3" s="5"/>
      <c r="F3" s="5"/>
      <c r="G3" s="6"/>
      <c r="H3" s="19" t="s">
        <v>30</v>
      </c>
      <c r="I3" s="5"/>
    </row>
    <row r="4" spans="1:10" ht="12.75" customHeight="1" x14ac:dyDescent="0.25">
      <c r="B4" s="5"/>
      <c r="C4" s="5"/>
      <c r="D4" s="5"/>
      <c r="E4" s="5"/>
      <c r="F4" s="5"/>
      <c r="G4" s="6"/>
      <c r="H4" s="19" t="s">
        <v>31</v>
      </c>
      <c r="I4" s="5"/>
    </row>
    <row r="5" spans="1:10" ht="16.149999999999999" customHeight="1" x14ac:dyDescent="0.25">
      <c r="B5" s="5"/>
      <c r="C5" s="5"/>
      <c r="D5" s="5"/>
      <c r="E5" s="5"/>
      <c r="F5" s="5"/>
      <c r="G5" s="6"/>
      <c r="H5" s="19" t="s">
        <v>279</v>
      </c>
      <c r="I5" s="5"/>
    </row>
    <row r="6" spans="1:10" ht="15" customHeight="1" x14ac:dyDescent="0.25">
      <c r="B6" s="5"/>
      <c r="C6" s="5"/>
      <c r="D6" s="5"/>
      <c r="E6" s="5"/>
      <c r="F6" s="5"/>
      <c r="G6" s="6"/>
      <c r="H6" s="19" t="s">
        <v>278</v>
      </c>
      <c r="I6" s="5"/>
    </row>
    <row r="7" spans="1:10" ht="13.15" customHeight="1" x14ac:dyDescent="0.25">
      <c r="B7" s="5"/>
      <c r="C7" s="5"/>
      <c r="D7" s="22"/>
      <c r="E7" s="4"/>
      <c r="F7" s="6"/>
      <c r="G7" s="6"/>
      <c r="H7" s="19" t="s">
        <v>199</v>
      </c>
      <c r="I7" s="7"/>
    </row>
    <row r="8" spans="1:10" x14ac:dyDescent="0.25">
      <c r="B8" s="5"/>
      <c r="C8" s="5"/>
      <c r="D8" s="4"/>
      <c r="E8" s="4"/>
      <c r="F8" s="6"/>
      <c r="G8" s="6"/>
      <c r="H8" s="19" t="s">
        <v>30</v>
      </c>
      <c r="I8" s="7"/>
    </row>
    <row r="9" spans="1:10" x14ac:dyDescent="0.25">
      <c r="B9" s="5"/>
      <c r="C9" s="5"/>
      <c r="D9" s="4"/>
      <c r="E9" s="4"/>
      <c r="F9" s="6"/>
      <c r="G9" s="6"/>
      <c r="H9" s="19" t="s">
        <v>31</v>
      </c>
      <c r="I9" s="7"/>
    </row>
    <row r="10" spans="1:10" x14ac:dyDescent="0.25">
      <c r="B10" s="5"/>
      <c r="C10" s="5"/>
      <c r="D10" s="4"/>
      <c r="E10" s="4"/>
      <c r="F10" s="6"/>
      <c r="G10" s="6"/>
      <c r="H10" s="19" t="s">
        <v>279</v>
      </c>
      <c r="I10" s="7"/>
    </row>
    <row r="11" spans="1:10" x14ac:dyDescent="0.25">
      <c r="B11" s="5"/>
      <c r="C11" s="5"/>
      <c r="D11" s="4"/>
      <c r="E11" s="4"/>
      <c r="F11" s="6"/>
      <c r="G11" s="6"/>
      <c r="H11" s="19" t="s">
        <v>243</v>
      </c>
      <c r="I11" s="7"/>
    </row>
    <row r="12" spans="1:10" x14ac:dyDescent="0.25">
      <c r="B12" s="5"/>
      <c r="C12" s="5"/>
      <c r="D12" s="5"/>
      <c r="E12" s="5"/>
      <c r="F12" s="5"/>
      <c r="G12" s="5"/>
      <c r="H12" s="5"/>
      <c r="I12" s="5"/>
    </row>
    <row r="13" spans="1:10" ht="10.9" customHeight="1" x14ac:dyDescent="0.25">
      <c r="B13" s="108" t="s">
        <v>72</v>
      </c>
      <c r="C13" s="108"/>
      <c r="D13" s="108"/>
      <c r="E13" s="108"/>
      <c r="F13" s="108"/>
      <c r="G13" s="108"/>
      <c r="H13" s="108"/>
      <c r="I13" s="32"/>
    </row>
    <row r="14" spans="1:10" ht="12" customHeight="1" x14ac:dyDescent="0.25">
      <c r="B14" s="33"/>
      <c r="C14" s="33"/>
      <c r="D14" s="33"/>
      <c r="E14" s="33"/>
      <c r="F14" s="33"/>
      <c r="G14" s="33"/>
      <c r="H14" s="34" t="s">
        <v>32</v>
      </c>
      <c r="I14" s="34"/>
    </row>
    <row r="15" spans="1:10" ht="13.9" customHeight="1" x14ac:dyDescent="0.25">
      <c r="A15" s="115" t="s">
        <v>203</v>
      </c>
      <c r="B15" s="113" t="s">
        <v>26</v>
      </c>
      <c r="C15" s="111" t="s">
        <v>27</v>
      </c>
      <c r="D15" s="106" t="s">
        <v>28</v>
      </c>
      <c r="E15" s="107"/>
      <c r="F15" s="106" t="s">
        <v>29</v>
      </c>
      <c r="G15" s="107"/>
      <c r="H15" s="106" t="s">
        <v>79</v>
      </c>
      <c r="I15" s="107"/>
      <c r="J15" s="2"/>
    </row>
    <row r="16" spans="1:10" ht="24.6" customHeight="1" x14ac:dyDescent="0.25">
      <c r="A16" s="116"/>
      <c r="B16" s="114"/>
      <c r="C16" s="112"/>
      <c r="D16" s="20" t="s">
        <v>58</v>
      </c>
      <c r="E16" s="20" t="s">
        <v>70</v>
      </c>
      <c r="F16" s="20" t="s">
        <v>58</v>
      </c>
      <c r="G16" s="20" t="s">
        <v>70</v>
      </c>
      <c r="H16" s="20" t="s">
        <v>58</v>
      </c>
      <c r="I16" s="20" t="s">
        <v>70</v>
      </c>
      <c r="J16" s="2"/>
    </row>
    <row r="17" spans="1:10" ht="16.149999999999999" customHeight="1" x14ac:dyDescent="0.25">
      <c r="A17" s="73"/>
      <c r="B17" s="62">
        <v>1</v>
      </c>
      <c r="C17" s="20">
        <v>2</v>
      </c>
      <c r="D17" s="21">
        <v>3</v>
      </c>
      <c r="E17" s="21">
        <v>4</v>
      </c>
      <c r="F17" s="21">
        <v>5</v>
      </c>
      <c r="G17" s="21">
        <v>6</v>
      </c>
      <c r="H17" s="21">
        <v>7</v>
      </c>
      <c r="I17" s="20">
        <v>8</v>
      </c>
      <c r="J17" s="2"/>
    </row>
    <row r="18" spans="1:10" ht="30" customHeight="1" x14ac:dyDescent="0.25">
      <c r="A18" s="117">
        <v>1</v>
      </c>
      <c r="B18" s="82" t="s">
        <v>205</v>
      </c>
      <c r="C18" s="83">
        <v>1500000000</v>
      </c>
      <c r="D18" s="50">
        <f t="shared" ref="D18:I18" si="0">D19+D23+D30+D36+D38+D41+D44</f>
        <v>638717155.81000006</v>
      </c>
      <c r="E18" s="50">
        <f t="shared" si="0"/>
        <v>164531909.31999999</v>
      </c>
      <c r="F18" s="50">
        <f t="shared" si="0"/>
        <v>487431557.68000001</v>
      </c>
      <c r="G18" s="50">
        <f t="shared" si="0"/>
        <v>146988171.48000002</v>
      </c>
      <c r="H18" s="50">
        <f t="shared" si="0"/>
        <v>388504342</v>
      </c>
      <c r="I18" s="50">
        <f t="shared" si="0"/>
        <v>142601414</v>
      </c>
      <c r="J18" s="2"/>
    </row>
    <row r="19" spans="1:10" ht="34.5" customHeight="1" outlineLevel="1" x14ac:dyDescent="0.25">
      <c r="A19" s="118"/>
      <c r="B19" s="63" t="s">
        <v>73</v>
      </c>
      <c r="C19" s="51" t="s">
        <v>74</v>
      </c>
      <c r="D19" s="52">
        <f>D20+D21+D22</f>
        <v>105265805.89</v>
      </c>
      <c r="E19" s="52">
        <f>E20+E21+E22</f>
        <v>49487516.890000001</v>
      </c>
      <c r="F19" s="52">
        <f t="shared" ref="F19:I19" si="1">F20+F21+F22</f>
        <v>104343028</v>
      </c>
      <c r="G19" s="52">
        <f t="shared" si="1"/>
        <v>45341666</v>
      </c>
      <c r="H19" s="52">
        <f t="shared" si="1"/>
        <v>106803303</v>
      </c>
      <c r="I19" s="52">
        <f t="shared" si="1"/>
        <v>44422540</v>
      </c>
      <c r="J19" s="2"/>
    </row>
    <row r="20" spans="1:10" ht="33" customHeight="1" outlineLevel="2" x14ac:dyDescent="0.25">
      <c r="A20" s="118"/>
      <c r="B20" s="64" t="s">
        <v>6</v>
      </c>
      <c r="C20" s="9" t="s">
        <v>75</v>
      </c>
      <c r="D20" s="8">
        <v>8889865.8900000006</v>
      </c>
      <c r="E20" s="8">
        <f>D20</f>
        <v>8889865.8900000006</v>
      </c>
      <c r="F20" s="8">
        <v>8667240</v>
      </c>
      <c r="G20" s="8">
        <f>F20</f>
        <v>8667240</v>
      </c>
      <c r="H20" s="8">
        <v>8667240</v>
      </c>
      <c r="I20" s="8">
        <f>H20</f>
        <v>8667240</v>
      </c>
      <c r="J20" s="2"/>
    </row>
    <row r="21" spans="1:10" ht="33" customHeight="1" outlineLevel="3" x14ac:dyDescent="0.25">
      <c r="A21" s="118"/>
      <c r="B21" s="64" t="s">
        <v>76</v>
      </c>
      <c r="C21" s="9" t="s">
        <v>77</v>
      </c>
      <c r="D21" s="8">
        <v>40597651</v>
      </c>
      <c r="E21" s="8">
        <f>D21</f>
        <v>40597651</v>
      </c>
      <c r="F21" s="8">
        <v>36674426</v>
      </c>
      <c r="G21" s="8">
        <f>F21</f>
        <v>36674426</v>
      </c>
      <c r="H21" s="8">
        <v>35755300</v>
      </c>
      <c r="I21" s="8">
        <f>H21</f>
        <v>35755300</v>
      </c>
      <c r="J21" s="2"/>
    </row>
    <row r="22" spans="1:10" ht="47.25" customHeight="1" outlineLevel="4" x14ac:dyDescent="0.25">
      <c r="A22" s="118"/>
      <c r="B22" s="64" t="s">
        <v>34</v>
      </c>
      <c r="C22" s="9" t="s">
        <v>78</v>
      </c>
      <c r="D22" s="8">
        <v>55778289</v>
      </c>
      <c r="E22" s="8">
        <v>0</v>
      </c>
      <c r="F22" s="8">
        <v>59001362</v>
      </c>
      <c r="G22" s="8">
        <v>0</v>
      </c>
      <c r="H22" s="8">
        <v>62380763</v>
      </c>
      <c r="I22" s="8">
        <v>0</v>
      </c>
      <c r="J22" s="2"/>
    </row>
    <row r="23" spans="1:10" outlineLevel="5" x14ac:dyDescent="0.25">
      <c r="A23" s="118"/>
      <c r="B23" s="63" t="s">
        <v>204</v>
      </c>
      <c r="C23" s="51" t="s">
        <v>80</v>
      </c>
      <c r="D23" s="52">
        <f>D24+D25+D26+D27+D28+D29</f>
        <v>205735641</v>
      </c>
      <c r="E23" s="52">
        <f>E24+E25+E26+E27+E28+E29</f>
        <v>55240958</v>
      </c>
      <c r="F23" s="52">
        <f t="shared" ref="F23:I23" si="2">F24+F25+F26+F27+F28+F29</f>
        <v>210437952</v>
      </c>
      <c r="G23" s="52">
        <f t="shared" si="2"/>
        <v>52283927</v>
      </c>
      <c r="H23" s="52">
        <f t="shared" si="2"/>
        <v>231498393</v>
      </c>
      <c r="I23" s="52">
        <f t="shared" si="2"/>
        <v>51271228</v>
      </c>
      <c r="J23" s="2"/>
    </row>
    <row r="24" spans="1:10" outlineLevel="6" x14ac:dyDescent="0.25">
      <c r="A24" s="118"/>
      <c r="B24" s="64" t="s">
        <v>7</v>
      </c>
      <c r="C24" s="9" t="s">
        <v>81</v>
      </c>
      <c r="D24" s="8">
        <v>249000</v>
      </c>
      <c r="E24" s="8">
        <f>D24</f>
        <v>249000</v>
      </c>
      <c r="F24" s="8">
        <v>249000</v>
      </c>
      <c r="G24" s="8">
        <f>F24</f>
        <v>249000</v>
      </c>
      <c r="H24" s="8">
        <v>249000</v>
      </c>
      <c r="I24" s="8">
        <f>H24</f>
        <v>249000</v>
      </c>
      <c r="J24" s="2"/>
    </row>
    <row r="25" spans="1:10" outlineLevel="7" x14ac:dyDescent="0.25">
      <c r="A25" s="118"/>
      <c r="B25" s="64" t="s">
        <v>82</v>
      </c>
      <c r="C25" s="9" t="s">
        <v>83</v>
      </c>
      <c r="D25" s="8">
        <v>54991958</v>
      </c>
      <c r="E25" s="8">
        <f>D25</f>
        <v>54991958</v>
      </c>
      <c r="F25" s="8">
        <v>52034927</v>
      </c>
      <c r="G25" s="8">
        <f>F25</f>
        <v>52034927</v>
      </c>
      <c r="H25" s="8">
        <v>51022228</v>
      </c>
      <c r="I25" s="8">
        <f>H25</f>
        <v>51022228</v>
      </c>
      <c r="J25" s="2"/>
    </row>
    <row r="26" spans="1:10" ht="48" customHeight="1" outlineLevel="2" x14ac:dyDescent="0.25">
      <c r="A26" s="118"/>
      <c r="B26" s="64" t="s">
        <v>33</v>
      </c>
      <c r="C26" s="9" t="s">
        <v>84</v>
      </c>
      <c r="D26" s="8">
        <v>14040000</v>
      </c>
      <c r="E26" s="8">
        <v>0</v>
      </c>
      <c r="F26" s="8">
        <v>14040000</v>
      </c>
      <c r="G26" s="8">
        <v>0</v>
      </c>
      <c r="H26" s="8">
        <v>28080000</v>
      </c>
      <c r="I26" s="8">
        <v>0</v>
      </c>
      <c r="J26" s="2"/>
    </row>
    <row r="27" spans="1:10" ht="38.25" outlineLevel="3" x14ac:dyDescent="0.25">
      <c r="A27" s="118"/>
      <c r="B27" s="64" t="s">
        <v>85</v>
      </c>
      <c r="C27" s="9" t="s">
        <v>86</v>
      </c>
      <c r="D27" s="8">
        <v>127712433</v>
      </c>
      <c r="E27" s="8">
        <v>0</v>
      </c>
      <c r="F27" s="8">
        <v>135371775</v>
      </c>
      <c r="G27" s="8">
        <v>0</v>
      </c>
      <c r="H27" s="8">
        <v>143404915</v>
      </c>
      <c r="I27" s="8">
        <v>0</v>
      </c>
      <c r="J27" s="2"/>
    </row>
    <row r="28" spans="1:10" ht="47.45" customHeight="1" outlineLevel="4" x14ac:dyDescent="0.25">
      <c r="A28" s="118"/>
      <c r="B28" s="64" t="s">
        <v>8</v>
      </c>
      <c r="C28" s="9" t="s">
        <v>87</v>
      </c>
      <c r="D28" s="8">
        <v>2387650</v>
      </c>
      <c r="E28" s="8">
        <v>0</v>
      </c>
      <c r="F28" s="8">
        <v>2387650</v>
      </c>
      <c r="G28" s="8">
        <v>0</v>
      </c>
      <c r="H28" s="8">
        <v>2387650</v>
      </c>
      <c r="I28" s="8">
        <v>0</v>
      </c>
      <c r="J28" s="2"/>
    </row>
    <row r="29" spans="1:10" ht="42" customHeight="1" outlineLevel="4" x14ac:dyDescent="0.25">
      <c r="A29" s="118"/>
      <c r="B29" s="64" t="s">
        <v>88</v>
      </c>
      <c r="C29" s="9" t="s">
        <v>89</v>
      </c>
      <c r="D29" s="8">
        <v>6354600</v>
      </c>
      <c r="E29" s="8">
        <v>0</v>
      </c>
      <c r="F29" s="8">
        <v>6354600</v>
      </c>
      <c r="G29" s="8">
        <v>0</v>
      </c>
      <c r="H29" s="8">
        <v>6354600</v>
      </c>
      <c r="I29" s="8">
        <v>0</v>
      </c>
      <c r="J29" s="2"/>
    </row>
    <row r="30" spans="1:10" ht="20.25" customHeight="1" outlineLevel="4" x14ac:dyDescent="0.25">
      <c r="A30" s="118"/>
      <c r="B30" s="63" t="s">
        <v>115</v>
      </c>
      <c r="C30" s="51" t="s">
        <v>116</v>
      </c>
      <c r="D30" s="52">
        <f>D34+D35+D33+D32+D31</f>
        <v>2099995</v>
      </c>
      <c r="E30" s="52">
        <f>E34+E35+E33+E32+E31</f>
        <v>803434.8</v>
      </c>
      <c r="F30" s="52">
        <f t="shared" ref="F30:I30" si="3">F34+F35</f>
        <v>0</v>
      </c>
      <c r="G30" s="52">
        <f t="shared" si="3"/>
        <v>0</v>
      </c>
      <c r="H30" s="52">
        <f t="shared" si="3"/>
        <v>0</v>
      </c>
      <c r="I30" s="52">
        <f t="shared" si="3"/>
        <v>0</v>
      </c>
      <c r="J30" s="2"/>
    </row>
    <row r="31" spans="1:10" ht="21.75" customHeight="1" outlineLevel="4" x14ac:dyDescent="0.25">
      <c r="A31" s="118"/>
      <c r="B31" s="63" t="s">
        <v>255</v>
      </c>
      <c r="C31" s="51">
        <v>1500402340</v>
      </c>
      <c r="D31" s="52">
        <v>257335</v>
      </c>
      <c r="E31" s="52">
        <v>257335</v>
      </c>
      <c r="F31" s="52">
        <v>0</v>
      </c>
      <c r="G31" s="52">
        <v>0</v>
      </c>
      <c r="H31" s="52">
        <v>0</v>
      </c>
      <c r="I31" s="52">
        <v>0</v>
      </c>
      <c r="J31" s="2"/>
    </row>
    <row r="32" spans="1:10" ht="19.5" customHeight="1" outlineLevel="4" x14ac:dyDescent="0.25">
      <c r="A32" s="118"/>
      <c r="B32" s="63" t="s">
        <v>256</v>
      </c>
      <c r="C32" s="51">
        <v>1500403340</v>
      </c>
      <c r="D32" s="52">
        <v>154000</v>
      </c>
      <c r="E32" s="52">
        <v>154000</v>
      </c>
      <c r="F32" s="52">
        <v>0</v>
      </c>
      <c r="G32" s="52">
        <v>0</v>
      </c>
      <c r="H32" s="52">
        <v>0</v>
      </c>
      <c r="I32" s="52">
        <v>0</v>
      </c>
      <c r="J32" s="2"/>
    </row>
    <row r="33" spans="1:10" ht="20.25" customHeight="1" outlineLevel="4" x14ac:dyDescent="0.25">
      <c r="A33" s="118"/>
      <c r="B33" s="63" t="s">
        <v>257</v>
      </c>
      <c r="C33" s="51">
        <v>1500404340</v>
      </c>
      <c r="D33" s="52">
        <v>352000</v>
      </c>
      <c r="E33" s="52">
        <v>352000</v>
      </c>
      <c r="F33" s="52">
        <v>0</v>
      </c>
      <c r="G33" s="52">
        <v>0</v>
      </c>
      <c r="H33" s="52">
        <v>0</v>
      </c>
      <c r="I33" s="52">
        <v>0</v>
      </c>
      <c r="J33" s="2"/>
    </row>
    <row r="34" spans="1:10" ht="30" customHeight="1" outlineLevel="4" x14ac:dyDescent="0.25">
      <c r="A34" s="118"/>
      <c r="B34" s="64" t="s">
        <v>240</v>
      </c>
      <c r="C34" s="9">
        <v>1500492340</v>
      </c>
      <c r="D34" s="8">
        <v>1296560.2</v>
      </c>
      <c r="E34" s="8">
        <v>0</v>
      </c>
      <c r="F34" s="8">
        <v>0</v>
      </c>
      <c r="G34" s="8">
        <v>0</v>
      </c>
      <c r="H34" s="8">
        <v>0</v>
      </c>
      <c r="I34" s="8">
        <v>0</v>
      </c>
      <c r="J34" s="2"/>
    </row>
    <row r="35" spans="1:10" ht="20.25" customHeight="1" outlineLevel="4" x14ac:dyDescent="0.25">
      <c r="A35" s="118"/>
      <c r="B35" s="64" t="s">
        <v>241</v>
      </c>
      <c r="C35" s="9" t="s">
        <v>117</v>
      </c>
      <c r="D35" s="8">
        <v>40099.800000000003</v>
      </c>
      <c r="E35" s="8">
        <f>D35</f>
        <v>40099.800000000003</v>
      </c>
      <c r="F35" s="8">
        <v>0</v>
      </c>
      <c r="G35" s="8">
        <v>0</v>
      </c>
      <c r="H35" s="8">
        <v>0</v>
      </c>
      <c r="I35" s="8">
        <v>0</v>
      </c>
      <c r="J35" s="2"/>
    </row>
    <row r="36" spans="1:10" ht="22.5" customHeight="1" outlineLevel="4" x14ac:dyDescent="0.25">
      <c r="A36" s="118"/>
      <c r="B36" s="63" t="s">
        <v>118</v>
      </c>
      <c r="C36" s="51" t="s">
        <v>120</v>
      </c>
      <c r="D36" s="52">
        <f>D37</f>
        <v>775500</v>
      </c>
      <c r="E36" s="52">
        <f t="shared" ref="E36:I36" si="4">E37</f>
        <v>775500</v>
      </c>
      <c r="F36" s="52">
        <f t="shared" si="4"/>
        <v>0</v>
      </c>
      <c r="G36" s="52">
        <f t="shared" si="4"/>
        <v>0</v>
      </c>
      <c r="H36" s="52">
        <f t="shared" si="4"/>
        <v>0</v>
      </c>
      <c r="I36" s="52">
        <f t="shared" si="4"/>
        <v>0</v>
      </c>
      <c r="J36" s="2"/>
    </row>
    <row r="37" spans="1:10" ht="27.75" customHeight="1" outlineLevel="4" x14ac:dyDescent="0.25">
      <c r="A37" s="118"/>
      <c r="B37" s="64" t="s">
        <v>119</v>
      </c>
      <c r="C37" s="9" t="s">
        <v>121</v>
      </c>
      <c r="D37" s="8">
        <v>775500</v>
      </c>
      <c r="E37" s="8">
        <f>D37</f>
        <v>775500</v>
      </c>
      <c r="F37" s="8">
        <v>0</v>
      </c>
      <c r="G37" s="8">
        <v>0</v>
      </c>
      <c r="H37" s="8">
        <v>0</v>
      </c>
      <c r="I37" s="8">
        <v>0</v>
      </c>
      <c r="J37" s="2"/>
    </row>
    <row r="38" spans="1:10" ht="27" customHeight="1" outlineLevel="4" x14ac:dyDescent="0.25">
      <c r="A38" s="118"/>
      <c r="B38" s="63" t="s">
        <v>258</v>
      </c>
      <c r="C38" s="51" t="s">
        <v>101</v>
      </c>
      <c r="D38" s="52">
        <f>D39+D40</f>
        <v>268714478.09000003</v>
      </c>
      <c r="E38" s="52">
        <f>E39+E40</f>
        <v>2098763.7999999998</v>
      </c>
      <c r="F38" s="52">
        <f t="shared" ref="F38:I38" si="5">F39+F40</f>
        <v>124255684.68000001</v>
      </c>
      <c r="G38" s="52">
        <f t="shared" si="5"/>
        <v>967685.48</v>
      </c>
      <c r="H38" s="52">
        <f t="shared" si="5"/>
        <v>3295000</v>
      </c>
      <c r="I38" s="52">
        <f t="shared" si="5"/>
        <v>0</v>
      </c>
      <c r="J38" s="2"/>
    </row>
    <row r="39" spans="1:10" ht="42" customHeight="1" outlineLevel="4" x14ac:dyDescent="0.25">
      <c r="A39" s="118"/>
      <c r="B39" s="64" t="s">
        <v>242</v>
      </c>
      <c r="C39" s="9" t="s">
        <v>122</v>
      </c>
      <c r="D39" s="8">
        <v>265419478.09</v>
      </c>
      <c r="E39" s="41">
        <v>2098763.7999999998</v>
      </c>
      <c r="F39" s="8">
        <v>120960684.68000001</v>
      </c>
      <c r="G39" s="8">
        <v>967685.48</v>
      </c>
      <c r="H39" s="8">
        <v>0</v>
      </c>
      <c r="I39" s="8">
        <v>0</v>
      </c>
      <c r="J39" s="2"/>
    </row>
    <row r="40" spans="1:10" ht="30" customHeight="1" outlineLevel="4" x14ac:dyDescent="0.25">
      <c r="A40" s="118"/>
      <c r="B40" s="64" t="s">
        <v>100</v>
      </c>
      <c r="C40" s="9" t="s">
        <v>102</v>
      </c>
      <c r="D40" s="8">
        <v>3295000</v>
      </c>
      <c r="E40" s="42">
        <v>0</v>
      </c>
      <c r="F40" s="8">
        <v>3295000</v>
      </c>
      <c r="G40" s="8">
        <v>0</v>
      </c>
      <c r="H40" s="8">
        <v>3295000</v>
      </c>
      <c r="I40" s="8">
        <v>0</v>
      </c>
      <c r="J40" s="2"/>
    </row>
    <row r="41" spans="1:10" ht="24.75" customHeight="1" outlineLevel="5" x14ac:dyDescent="0.25">
      <c r="A41" s="118"/>
      <c r="B41" s="63" t="s">
        <v>90</v>
      </c>
      <c r="C41" s="51" t="s">
        <v>92</v>
      </c>
      <c r="D41" s="52">
        <f>D42+D43</f>
        <v>32813596.829999998</v>
      </c>
      <c r="E41" s="53">
        <f>E42+E43</f>
        <v>32813596.829999998</v>
      </c>
      <c r="F41" s="52">
        <v>28527340</v>
      </c>
      <c r="G41" s="52">
        <f>G42+G43</f>
        <v>28527340</v>
      </c>
      <c r="H41" s="52">
        <v>27700494</v>
      </c>
      <c r="I41" s="52">
        <f>I42+I43</f>
        <v>27700494</v>
      </c>
      <c r="J41" s="2"/>
    </row>
    <row r="42" spans="1:10" outlineLevel="6" x14ac:dyDescent="0.25">
      <c r="A42" s="118"/>
      <c r="B42" s="64" t="s">
        <v>91</v>
      </c>
      <c r="C42" s="9" t="s">
        <v>93</v>
      </c>
      <c r="D42" s="8">
        <v>437795.83</v>
      </c>
      <c r="E42" s="43">
        <v>437795.83</v>
      </c>
      <c r="F42" s="8">
        <v>302400</v>
      </c>
      <c r="G42" s="8">
        <v>302400</v>
      </c>
      <c r="H42" s="8">
        <v>302400</v>
      </c>
      <c r="I42" s="8">
        <v>302400</v>
      </c>
      <c r="J42" s="2"/>
    </row>
    <row r="43" spans="1:10" outlineLevel="7" x14ac:dyDescent="0.25">
      <c r="A43" s="118"/>
      <c r="B43" s="64" t="s">
        <v>94</v>
      </c>
      <c r="C43" s="9" t="s">
        <v>95</v>
      </c>
      <c r="D43" s="8">
        <v>32375801</v>
      </c>
      <c r="E43" s="42">
        <v>32375801</v>
      </c>
      <c r="F43" s="8">
        <v>28224940</v>
      </c>
      <c r="G43" s="8">
        <f>F43</f>
        <v>28224940</v>
      </c>
      <c r="H43" s="8">
        <v>27398094</v>
      </c>
      <c r="I43" s="8">
        <f>H43</f>
        <v>27398094</v>
      </c>
      <c r="J43" s="2"/>
    </row>
    <row r="44" spans="1:10" ht="25.5" outlineLevel="6" x14ac:dyDescent="0.25">
      <c r="A44" s="118"/>
      <c r="B44" s="63" t="s">
        <v>96</v>
      </c>
      <c r="C44" s="51" t="s">
        <v>98</v>
      </c>
      <c r="D44" s="52">
        <f>D45</f>
        <v>23312139</v>
      </c>
      <c r="E44" s="52">
        <f t="shared" ref="E44:I44" si="6">E45</f>
        <v>23312139</v>
      </c>
      <c r="F44" s="52">
        <f t="shared" si="6"/>
        <v>19867553</v>
      </c>
      <c r="G44" s="52">
        <f t="shared" si="6"/>
        <v>19867553</v>
      </c>
      <c r="H44" s="52">
        <f t="shared" si="6"/>
        <v>19207152</v>
      </c>
      <c r="I44" s="52">
        <f t="shared" si="6"/>
        <v>19207152</v>
      </c>
      <c r="J44" s="2"/>
    </row>
    <row r="45" spans="1:10" ht="25.5" outlineLevel="7" x14ac:dyDescent="0.25">
      <c r="A45" s="119"/>
      <c r="B45" s="64" t="s">
        <v>97</v>
      </c>
      <c r="C45" s="9" t="s">
        <v>99</v>
      </c>
      <c r="D45" s="8">
        <v>23312139</v>
      </c>
      <c r="E45" s="42">
        <f>D45</f>
        <v>23312139</v>
      </c>
      <c r="F45" s="8">
        <v>19867553</v>
      </c>
      <c r="G45" s="8">
        <f>F45</f>
        <v>19867553</v>
      </c>
      <c r="H45" s="8">
        <v>19207152</v>
      </c>
      <c r="I45" s="8">
        <f>H45</f>
        <v>19207152</v>
      </c>
      <c r="J45" s="2"/>
    </row>
    <row r="46" spans="1:10" ht="25.5" outlineLevel="7" x14ac:dyDescent="0.25">
      <c r="A46" s="75"/>
      <c r="B46" s="82" t="s">
        <v>210</v>
      </c>
      <c r="C46" s="83">
        <v>1600000000</v>
      </c>
      <c r="D46" s="76">
        <f t="shared" ref="D46:F47" si="7">D47</f>
        <v>1398177.5</v>
      </c>
      <c r="E46" s="60">
        <f t="shared" si="7"/>
        <v>1398177.5</v>
      </c>
      <c r="F46" s="77">
        <f t="shared" si="7"/>
        <v>0</v>
      </c>
      <c r="G46" s="77">
        <f t="shared" ref="G46:I47" si="8">G47</f>
        <v>0</v>
      </c>
      <c r="H46" s="77">
        <f t="shared" si="8"/>
        <v>0</v>
      </c>
      <c r="I46" s="77">
        <f t="shared" si="8"/>
        <v>0</v>
      </c>
      <c r="J46" s="2"/>
    </row>
    <row r="47" spans="1:10" outlineLevel="7" x14ac:dyDescent="0.25">
      <c r="A47" s="75"/>
      <c r="B47" s="84" t="s">
        <v>211</v>
      </c>
      <c r="C47" s="85">
        <v>1601100000</v>
      </c>
      <c r="D47" s="78">
        <f t="shared" si="7"/>
        <v>1398177.5</v>
      </c>
      <c r="E47" s="57">
        <f t="shared" si="7"/>
        <v>1398177.5</v>
      </c>
      <c r="F47" s="79">
        <f t="shared" si="7"/>
        <v>0</v>
      </c>
      <c r="G47" s="79">
        <f t="shared" si="8"/>
        <v>0</v>
      </c>
      <c r="H47" s="79">
        <f t="shared" si="8"/>
        <v>0</v>
      </c>
      <c r="I47" s="79">
        <f t="shared" si="8"/>
        <v>0</v>
      </c>
      <c r="J47" s="2"/>
    </row>
    <row r="48" spans="1:10" outlineLevel="7" x14ac:dyDescent="0.25">
      <c r="A48" s="75"/>
      <c r="B48" s="86" t="s">
        <v>212</v>
      </c>
      <c r="C48" s="87">
        <v>1601124305</v>
      </c>
      <c r="D48" s="17">
        <v>1398177.5</v>
      </c>
      <c r="E48" s="37">
        <v>1398177.5</v>
      </c>
      <c r="F48" s="31">
        <v>0</v>
      </c>
      <c r="G48" s="8">
        <v>0</v>
      </c>
      <c r="H48" s="8">
        <v>0</v>
      </c>
      <c r="I48" s="8">
        <v>0</v>
      </c>
      <c r="J48" s="2"/>
    </row>
    <row r="49" spans="1:10" ht="30.6" customHeight="1" outlineLevel="7" x14ac:dyDescent="0.25">
      <c r="A49" s="117">
        <v>2</v>
      </c>
      <c r="B49" s="82" t="s">
        <v>196</v>
      </c>
      <c r="C49" s="83">
        <v>1700000000</v>
      </c>
      <c r="D49" s="50">
        <f>D50+D52+D54+D67</f>
        <v>6477610.29</v>
      </c>
      <c r="E49" s="58">
        <f t="shared" ref="E49:I49" si="9">E50+E52+E54+E67</f>
        <v>3104328.31</v>
      </c>
      <c r="F49" s="50">
        <f t="shared" si="9"/>
        <v>6572638.4100000001</v>
      </c>
      <c r="G49" s="50">
        <f t="shared" si="9"/>
        <v>197179.15</v>
      </c>
      <c r="H49" s="50">
        <f t="shared" si="9"/>
        <v>6572638.4100000001</v>
      </c>
      <c r="I49" s="50">
        <f t="shared" si="9"/>
        <v>197179.15</v>
      </c>
      <c r="J49" s="2"/>
    </row>
    <row r="50" spans="1:10" ht="20.45" customHeight="1" outlineLevel="2" x14ac:dyDescent="0.25">
      <c r="A50" s="118"/>
      <c r="B50" s="63" t="s">
        <v>51</v>
      </c>
      <c r="C50" s="51" t="s">
        <v>107</v>
      </c>
      <c r="D50" s="52">
        <f>D51</f>
        <v>500000</v>
      </c>
      <c r="E50" s="52">
        <f t="shared" ref="E50:I50" si="10">E51</f>
        <v>500000</v>
      </c>
      <c r="F50" s="52">
        <f t="shared" si="10"/>
        <v>0</v>
      </c>
      <c r="G50" s="52">
        <f t="shared" si="10"/>
        <v>0</v>
      </c>
      <c r="H50" s="52">
        <f t="shared" si="10"/>
        <v>0</v>
      </c>
      <c r="I50" s="52">
        <f t="shared" si="10"/>
        <v>0</v>
      </c>
      <c r="J50" s="2"/>
    </row>
    <row r="51" spans="1:10" outlineLevel="3" x14ac:dyDescent="0.25">
      <c r="A51" s="118"/>
      <c r="B51" s="64" t="s">
        <v>106</v>
      </c>
      <c r="C51" s="13" t="s">
        <v>108</v>
      </c>
      <c r="D51" s="12">
        <v>500000</v>
      </c>
      <c r="E51" s="44">
        <v>500000</v>
      </c>
      <c r="F51" s="12">
        <v>0</v>
      </c>
      <c r="G51" s="12">
        <v>0</v>
      </c>
      <c r="H51" s="12">
        <v>0</v>
      </c>
      <c r="I51" s="12">
        <v>0</v>
      </c>
      <c r="J51" s="2"/>
    </row>
    <row r="52" spans="1:10" outlineLevel="4" x14ac:dyDescent="0.25">
      <c r="A52" s="118"/>
      <c r="B52" s="65" t="s">
        <v>109</v>
      </c>
      <c r="C52" s="54" t="s">
        <v>68</v>
      </c>
      <c r="D52" s="55">
        <f>D53</f>
        <v>2500000</v>
      </c>
      <c r="E52" s="55">
        <f t="shared" ref="E52:I52" si="11">E53</f>
        <v>2500000</v>
      </c>
      <c r="F52" s="55">
        <f t="shared" si="11"/>
        <v>0</v>
      </c>
      <c r="G52" s="55">
        <f t="shared" si="11"/>
        <v>0</v>
      </c>
      <c r="H52" s="55">
        <f t="shared" si="11"/>
        <v>0</v>
      </c>
      <c r="I52" s="55">
        <f t="shared" si="11"/>
        <v>0</v>
      </c>
      <c r="J52" s="2"/>
    </row>
    <row r="53" spans="1:10" outlineLevel="5" x14ac:dyDescent="0.25">
      <c r="A53" s="118"/>
      <c r="B53" s="64" t="s">
        <v>110</v>
      </c>
      <c r="C53" s="23" t="s">
        <v>111</v>
      </c>
      <c r="D53" s="25">
        <v>2500000</v>
      </c>
      <c r="E53" s="44">
        <v>2500000</v>
      </c>
      <c r="F53" s="25">
        <v>0</v>
      </c>
      <c r="G53" s="24">
        <v>0</v>
      </c>
      <c r="H53" s="25">
        <v>0</v>
      </c>
      <c r="I53" s="24">
        <v>0</v>
      </c>
      <c r="J53" s="2"/>
    </row>
    <row r="54" spans="1:10" outlineLevel="5" x14ac:dyDescent="0.25">
      <c r="A54" s="118"/>
      <c r="B54" s="63" t="s">
        <v>103</v>
      </c>
      <c r="C54" s="56" t="s">
        <v>105</v>
      </c>
      <c r="D54" s="57">
        <f>D55+D56+D57+D58+D59+D60+D61+D62+D63+D64+D65+D66</f>
        <v>3477610.29</v>
      </c>
      <c r="E54" s="57">
        <f t="shared" ref="E54:I54" si="12">E55+E56+E57+E58+E59+E60+E61+E62+E63+E64+E65+E66</f>
        <v>104328.31</v>
      </c>
      <c r="F54" s="57">
        <f t="shared" si="12"/>
        <v>3391295.9499999997</v>
      </c>
      <c r="G54" s="57">
        <f t="shared" si="12"/>
        <v>101738.88</v>
      </c>
      <c r="H54" s="57">
        <f t="shared" si="12"/>
        <v>2945682.8400000003</v>
      </c>
      <c r="I54" s="57">
        <f t="shared" si="12"/>
        <v>88370.48</v>
      </c>
      <c r="J54" s="2"/>
    </row>
    <row r="55" spans="1:10" ht="25.5" outlineLevel="5" x14ac:dyDescent="0.25">
      <c r="A55" s="118"/>
      <c r="B55" s="64" t="s">
        <v>104</v>
      </c>
      <c r="C55" s="26">
        <v>1700392610</v>
      </c>
      <c r="D55" s="10">
        <v>2030968.56</v>
      </c>
      <c r="E55" s="45">
        <v>0</v>
      </c>
      <c r="F55" s="10">
        <v>0</v>
      </c>
      <c r="G55" s="27">
        <v>0</v>
      </c>
      <c r="H55" s="10">
        <v>0</v>
      </c>
      <c r="I55" s="24">
        <v>0</v>
      </c>
      <c r="J55" s="2"/>
    </row>
    <row r="56" spans="1:10" ht="25.5" outlineLevel="5" x14ac:dyDescent="0.25">
      <c r="A56" s="118"/>
      <c r="B56" s="64" t="s">
        <v>112</v>
      </c>
      <c r="C56" s="26">
        <v>1700392611</v>
      </c>
      <c r="D56" s="10">
        <v>1342313.42</v>
      </c>
      <c r="E56" s="45">
        <v>0</v>
      </c>
      <c r="F56" s="10">
        <v>0</v>
      </c>
      <c r="G56" s="27">
        <v>0</v>
      </c>
      <c r="H56" s="10">
        <v>0</v>
      </c>
      <c r="I56" s="24">
        <v>0</v>
      </c>
      <c r="J56" s="2"/>
    </row>
    <row r="57" spans="1:10" outlineLevel="5" x14ac:dyDescent="0.25">
      <c r="A57" s="118"/>
      <c r="B57" s="64" t="s">
        <v>113</v>
      </c>
      <c r="C57" s="26" t="s">
        <v>213</v>
      </c>
      <c r="D57" s="10">
        <v>62813.46</v>
      </c>
      <c r="E57" s="46">
        <v>62813.46</v>
      </c>
      <c r="F57" s="10">
        <v>0</v>
      </c>
      <c r="G57" s="27">
        <v>0</v>
      </c>
      <c r="H57" s="10">
        <v>0</v>
      </c>
      <c r="I57" s="24">
        <v>0</v>
      </c>
      <c r="J57" s="2"/>
    </row>
    <row r="58" spans="1:10" outlineLevel="5" x14ac:dyDescent="0.25">
      <c r="A58" s="118"/>
      <c r="B58" s="64" t="s">
        <v>114</v>
      </c>
      <c r="C58" s="26" t="s">
        <v>214</v>
      </c>
      <c r="D58" s="10">
        <v>41514.85</v>
      </c>
      <c r="E58" s="47">
        <v>41514.85</v>
      </c>
      <c r="F58" s="10">
        <v>0</v>
      </c>
      <c r="G58" s="27">
        <v>0</v>
      </c>
      <c r="H58" s="10">
        <v>0</v>
      </c>
      <c r="I58" s="24">
        <v>0</v>
      </c>
      <c r="J58" s="2"/>
    </row>
    <row r="59" spans="1:10" ht="25.5" outlineLevel="5" x14ac:dyDescent="0.25">
      <c r="A59" s="118"/>
      <c r="B59" s="64" t="s">
        <v>123</v>
      </c>
      <c r="C59" s="26">
        <v>1700392612</v>
      </c>
      <c r="D59" s="10">
        <v>0</v>
      </c>
      <c r="E59" s="10">
        <v>0</v>
      </c>
      <c r="F59" s="10">
        <v>1498693.88</v>
      </c>
      <c r="G59" s="27">
        <v>0</v>
      </c>
      <c r="H59" s="8">
        <v>0</v>
      </c>
      <c r="I59" s="24">
        <v>0</v>
      </c>
      <c r="J59" s="2"/>
    </row>
    <row r="60" spans="1:10" ht="25.5" outlineLevel="5" x14ac:dyDescent="0.25">
      <c r="A60" s="118"/>
      <c r="B60" s="64" t="s">
        <v>125</v>
      </c>
      <c r="C60" s="26">
        <v>1700392613</v>
      </c>
      <c r="D60" s="10">
        <v>0</v>
      </c>
      <c r="E60" s="10">
        <v>0</v>
      </c>
      <c r="F60" s="10">
        <v>1790863.19</v>
      </c>
      <c r="G60" s="27">
        <v>0</v>
      </c>
      <c r="H60" s="8">
        <v>0</v>
      </c>
      <c r="I60" s="24">
        <v>0</v>
      </c>
      <c r="J60" s="2"/>
    </row>
    <row r="61" spans="1:10" outlineLevel="5" x14ac:dyDescent="0.25">
      <c r="A61" s="118"/>
      <c r="B61" s="64" t="s">
        <v>124</v>
      </c>
      <c r="C61" s="26" t="s">
        <v>215</v>
      </c>
      <c r="D61" s="10">
        <v>0</v>
      </c>
      <c r="E61" s="10">
        <v>0</v>
      </c>
      <c r="F61" s="10">
        <v>46351.360000000001</v>
      </c>
      <c r="G61" s="27">
        <v>46351.360000000001</v>
      </c>
      <c r="H61" s="8">
        <v>0</v>
      </c>
      <c r="I61" s="24">
        <v>0</v>
      </c>
      <c r="J61" s="2"/>
    </row>
    <row r="62" spans="1:10" outlineLevel="5" x14ac:dyDescent="0.25">
      <c r="A62" s="118"/>
      <c r="B62" s="64" t="s">
        <v>126</v>
      </c>
      <c r="C62" s="26" t="s">
        <v>216</v>
      </c>
      <c r="D62" s="10">
        <v>0</v>
      </c>
      <c r="E62" s="10">
        <v>0</v>
      </c>
      <c r="F62" s="10">
        <v>55387.519999999997</v>
      </c>
      <c r="G62" s="28">
        <f>F62</f>
        <v>55387.519999999997</v>
      </c>
      <c r="H62" s="8">
        <v>0</v>
      </c>
      <c r="I62" s="24">
        <v>0</v>
      </c>
      <c r="J62" s="2"/>
    </row>
    <row r="63" spans="1:10" ht="25.5" outlineLevel="5" x14ac:dyDescent="0.25">
      <c r="A63" s="118"/>
      <c r="B63" s="64" t="s">
        <v>127</v>
      </c>
      <c r="C63" s="26">
        <v>1700392614</v>
      </c>
      <c r="D63" s="10">
        <v>0</v>
      </c>
      <c r="E63" s="37">
        <v>0</v>
      </c>
      <c r="F63" s="10">
        <v>0</v>
      </c>
      <c r="G63" s="10">
        <v>0</v>
      </c>
      <c r="H63" s="8">
        <v>1428656.18</v>
      </c>
      <c r="I63" s="24">
        <v>0</v>
      </c>
      <c r="J63" s="2"/>
    </row>
    <row r="64" spans="1:10" ht="25.5" outlineLevel="5" x14ac:dyDescent="0.25">
      <c r="A64" s="118"/>
      <c r="B64" s="64" t="s">
        <v>128</v>
      </c>
      <c r="C64" s="26">
        <v>1700392615</v>
      </c>
      <c r="D64" s="10">
        <v>0</v>
      </c>
      <c r="E64" s="37">
        <v>0</v>
      </c>
      <c r="F64" s="10">
        <v>0</v>
      </c>
      <c r="G64" s="10">
        <v>0</v>
      </c>
      <c r="H64" s="8">
        <v>1428656.18</v>
      </c>
      <c r="I64" s="24">
        <v>0</v>
      </c>
      <c r="J64" s="2"/>
    </row>
    <row r="65" spans="1:10" outlineLevel="5" x14ac:dyDescent="0.25">
      <c r="A65" s="118"/>
      <c r="B65" s="64" t="s">
        <v>129</v>
      </c>
      <c r="C65" s="26" t="s">
        <v>217</v>
      </c>
      <c r="D65" s="10">
        <v>0</v>
      </c>
      <c r="E65" s="37">
        <v>0</v>
      </c>
      <c r="F65" s="10">
        <v>0</v>
      </c>
      <c r="G65" s="10">
        <v>0</v>
      </c>
      <c r="H65" s="8">
        <v>44185.24</v>
      </c>
      <c r="I65" s="24">
        <v>44185.24</v>
      </c>
      <c r="J65" s="2"/>
    </row>
    <row r="66" spans="1:10" ht="30" customHeight="1" outlineLevel="5" x14ac:dyDescent="0.25">
      <c r="A66" s="118"/>
      <c r="B66" s="64" t="s">
        <v>133</v>
      </c>
      <c r="C66" s="26" t="s">
        <v>218</v>
      </c>
      <c r="D66" s="10">
        <v>0</v>
      </c>
      <c r="E66" s="37">
        <v>0</v>
      </c>
      <c r="F66" s="10">
        <v>0</v>
      </c>
      <c r="G66" s="10">
        <v>0</v>
      </c>
      <c r="H66" s="8">
        <v>44185.24</v>
      </c>
      <c r="I66" s="24">
        <v>44185.24</v>
      </c>
      <c r="J66" s="2"/>
    </row>
    <row r="67" spans="1:10" ht="19.899999999999999" customHeight="1" outlineLevel="5" x14ac:dyDescent="0.25">
      <c r="A67" s="118"/>
      <c r="B67" s="63" t="s">
        <v>130</v>
      </c>
      <c r="C67" s="56">
        <v>1700400000</v>
      </c>
      <c r="D67" s="57">
        <f>D68+D69+D70+D71+D72+D73+D74+D75+D76+D77</f>
        <v>0</v>
      </c>
      <c r="E67" s="57">
        <f t="shared" ref="E67:I67" si="13">E68+E69+E70+E71+E72+E73+E74+E75+E76+E77</f>
        <v>0</v>
      </c>
      <c r="F67" s="57">
        <f t="shared" si="13"/>
        <v>3181342.46</v>
      </c>
      <c r="G67" s="57">
        <f t="shared" si="13"/>
        <v>95440.26999999999</v>
      </c>
      <c r="H67" s="57">
        <f>H68+H69+H70+H71+H72+H73+H74+H75+H76+H77</f>
        <v>3626955.5699999994</v>
      </c>
      <c r="I67" s="57">
        <f t="shared" si="13"/>
        <v>108808.67</v>
      </c>
      <c r="J67" s="2"/>
    </row>
    <row r="68" spans="1:10" ht="38.25" outlineLevel="5" x14ac:dyDescent="0.25">
      <c r="A68" s="118"/>
      <c r="B68" s="64" t="s">
        <v>131</v>
      </c>
      <c r="C68" s="26">
        <v>1700492616</v>
      </c>
      <c r="D68" s="10">
        <v>0</v>
      </c>
      <c r="E68" s="37">
        <v>0</v>
      </c>
      <c r="F68" s="10">
        <v>1731245.55</v>
      </c>
      <c r="G68" s="10">
        <v>0</v>
      </c>
      <c r="H68" s="8">
        <v>0</v>
      </c>
      <c r="I68" s="24">
        <v>0</v>
      </c>
      <c r="J68" s="2"/>
    </row>
    <row r="69" spans="1:10" ht="25.5" outlineLevel="5" x14ac:dyDescent="0.25">
      <c r="A69" s="118"/>
      <c r="B69" s="64" t="s">
        <v>134</v>
      </c>
      <c r="C69" s="26">
        <v>1700492617</v>
      </c>
      <c r="D69" s="10">
        <v>0</v>
      </c>
      <c r="E69" s="37">
        <v>0</v>
      </c>
      <c r="F69" s="10">
        <v>1354656.64</v>
      </c>
      <c r="G69" s="10">
        <v>0</v>
      </c>
      <c r="H69" s="8">
        <v>0</v>
      </c>
      <c r="I69" s="24">
        <v>0</v>
      </c>
      <c r="J69" s="2"/>
    </row>
    <row r="70" spans="1:10" ht="38.25" outlineLevel="5" x14ac:dyDescent="0.25">
      <c r="A70" s="118"/>
      <c r="B70" s="64" t="s">
        <v>132</v>
      </c>
      <c r="C70" s="26" t="s">
        <v>219</v>
      </c>
      <c r="D70" s="10">
        <v>0</v>
      </c>
      <c r="E70" s="37">
        <v>0</v>
      </c>
      <c r="F70" s="10">
        <v>53543.67</v>
      </c>
      <c r="G70" s="10">
        <v>53543.67</v>
      </c>
      <c r="H70" s="8">
        <v>0</v>
      </c>
      <c r="I70" s="24">
        <v>0</v>
      </c>
      <c r="J70" s="2"/>
    </row>
    <row r="71" spans="1:10" outlineLevel="5" x14ac:dyDescent="0.25">
      <c r="A71" s="118"/>
      <c r="B71" s="64" t="s">
        <v>135</v>
      </c>
      <c r="C71" s="26" t="s">
        <v>220</v>
      </c>
      <c r="D71" s="10">
        <v>0</v>
      </c>
      <c r="E71" s="37">
        <v>0</v>
      </c>
      <c r="F71" s="10">
        <v>41896.6</v>
      </c>
      <c r="G71" s="10">
        <v>41896.6</v>
      </c>
      <c r="H71" s="8">
        <v>0</v>
      </c>
      <c r="I71" s="24">
        <v>0</v>
      </c>
      <c r="J71" s="2"/>
    </row>
    <row r="72" spans="1:10" ht="45.6" customHeight="1" outlineLevel="5" x14ac:dyDescent="0.25">
      <c r="A72" s="118"/>
      <c r="B72" s="66" t="s">
        <v>136</v>
      </c>
      <c r="C72" s="26">
        <v>1700492618</v>
      </c>
      <c r="D72" s="10">
        <v>0</v>
      </c>
      <c r="E72" s="37">
        <v>0</v>
      </c>
      <c r="F72" s="10">
        <v>0</v>
      </c>
      <c r="G72" s="10">
        <v>0</v>
      </c>
      <c r="H72" s="8">
        <v>1172715.6299999999</v>
      </c>
      <c r="I72" s="24">
        <v>0</v>
      </c>
      <c r="J72" s="2"/>
    </row>
    <row r="73" spans="1:10" ht="45" customHeight="1" outlineLevel="5" x14ac:dyDescent="0.25">
      <c r="A73" s="118"/>
      <c r="B73" s="64" t="s">
        <v>137</v>
      </c>
      <c r="C73" s="26">
        <v>1700492619</v>
      </c>
      <c r="D73" s="10">
        <v>0</v>
      </c>
      <c r="E73" s="37">
        <v>0</v>
      </c>
      <c r="F73" s="10">
        <v>0</v>
      </c>
      <c r="G73" s="10">
        <v>0</v>
      </c>
      <c r="H73" s="8">
        <v>1172715.6299999999</v>
      </c>
      <c r="I73" s="24">
        <v>0</v>
      </c>
      <c r="J73" s="2"/>
    </row>
    <row r="74" spans="1:10" ht="25.5" outlineLevel="5" x14ac:dyDescent="0.25">
      <c r="A74" s="118"/>
      <c r="B74" s="64" t="s">
        <v>138</v>
      </c>
      <c r="C74" s="26" t="s">
        <v>221</v>
      </c>
      <c r="D74" s="29">
        <v>0</v>
      </c>
      <c r="E74" s="38">
        <v>0</v>
      </c>
      <c r="F74" s="29">
        <v>0</v>
      </c>
      <c r="G74" s="10">
        <v>0</v>
      </c>
      <c r="H74" s="30">
        <v>1172715.6399999999</v>
      </c>
      <c r="I74" s="24">
        <v>0</v>
      </c>
      <c r="J74" s="2"/>
    </row>
    <row r="75" spans="1:10" outlineLevel="5" x14ac:dyDescent="0.25">
      <c r="A75" s="118"/>
      <c r="B75" s="64" t="s">
        <v>139</v>
      </c>
      <c r="C75" s="26" t="s">
        <v>222</v>
      </c>
      <c r="D75" s="29">
        <v>0</v>
      </c>
      <c r="E75" s="38">
        <v>0</v>
      </c>
      <c r="F75" s="29">
        <v>0</v>
      </c>
      <c r="G75" s="10">
        <v>0</v>
      </c>
      <c r="H75" s="10">
        <v>36269.550000000003</v>
      </c>
      <c r="I75" s="31">
        <v>36269.550000000003</v>
      </c>
      <c r="J75" s="2"/>
    </row>
    <row r="76" spans="1:10" ht="31.15" customHeight="1" outlineLevel="5" x14ac:dyDescent="0.25">
      <c r="A76" s="118"/>
      <c r="B76" s="64" t="s">
        <v>140</v>
      </c>
      <c r="C76" s="26" t="s">
        <v>223</v>
      </c>
      <c r="D76" s="29">
        <v>0</v>
      </c>
      <c r="E76" s="38">
        <v>0</v>
      </c>
      <c r="F76" s="29">
        <v>0</v>
      </c>
      <c r="G76" s="10">
        <v>0</v>
      </c>
      <c r="H76" s="10">
        <v>36269.56</v>
      </c>
      <c r="I76" s="31">
        <v>36269.56</v>
      </c>
      <c r="J76" s="2"/>
    </row>
    <row r="77" spans="1:10" ht="28.9" customHeight="1" outlineLevel="5" x14ac:dyDescent="0.25">
      <c r="A77" s="119"/>
      <c r="B77" s="64" t="s">
        <v>141</v>
      </c>
      <c r="C77" s="26" t="s">
        <v>224</v>
      </c>
      <c r="D77" s="10">
        <v>0</v>
      </c>
      <c r="E77" s="36">
        <v>0</v>
      </c>
      <c r="F77" s="10">
        <v>0</v>
      </c>
      <c r="G77" s="10">
        <v>0</v>
      </c>
      <c r="H77" s="10">
        <v>36269.56</v>
      </c>
      <c r="I77" s="10">
        <v>36269.56</v>
      </c>
      <c r="J77" s="2"/>
    </row>
    <row r="78" spans="1:10" outlineLevel="6" x14ac:dyDescent="0.25">
      <c r="A78" s="117">
        <v>3</v>
      </c>
      <c r="B78" s="82" t="s">
        <v>52</v>
      </c>
      <c r="C78" s="88">
        <v>1800000000</v>
      </c>
      <c r="D78" s="58">
        <f>D79</f>
        <v>200000</v>
      </c>
      <c r="E78" s="58">
        <f t="shared" ref="E78:I78" si="14">E79</f>
        <v>200000</v>
      </c>
      <c r="F78" s="58">
        <f t="shared" si="14"/>
        <v>0</v>
      </c>
      <c r="G78" s="58">
        <f t="shared" si="14"/>
        <v>0</v>
      </c>
      <c r="H78" s="58">
        <f t="shared" si="14"/>
        <v>0</v>
      </c>
      <c r="I78" s="58">
        <f t="shared" si="14"/>
        <v>0</v>
      </c>
      <c r="J78" s="2"/>
    </row>
    <row r="79" spans="1:10" ht="18.600000000000001" customHeight="1" outlineLevel="7" x14ac:dyDescent="0.25">
      <c r="A79" s="118"/>
      <c r="B79" s="63" t="s">
        <v>142</v>
      </c>
      <c r="C79" s="51" t="s">
        <v>144</v>
      </c>
      <c r="D79" s="52">
        <f>D80</f>
        <v>200000</v>
      </c>
      <c r="E79" s="52">
        <f t="shared" ref="E79:I79" si="15">E80</f>
        <v>200000</v>
      </c>
      <c r="F79" s="52">
        <f t="shared" si="15"/>
        <v>0</v>
      </c>
      <c r="G79" s="52">
        <f t="shared" si="15"/>
        <v>0</v>
      </c>
      <c r="H79" s="52">
        <f t="shared" si="15"/>
        <v>0</v>
      </c>
      <c r="I79" s="52">
        <f t="shared" si="15"/>
        <v>0</v>
      </c>
      <c r="J79" s="2"/>
    </row>
    <row r="80" spans="1:10" ht="18.600000000000001" customHeight="1" outlineLevel="2" x14ac:dyDescent="0.25">
      <c r="A80" s="119"/>
      <c r="B80" s="64" t="s">
        <v>143</v>
      </c>
      <c r="C80" s="9" t="s">
        <v>145</v>
      </c>
      <c r="D80" s="8">
        <v>200000</v>
      </c>
      <c r="E80" s="8">
        <v>200000</v>
      </c>
      <c r="F80" s="8">
        <v>0</v>
      </c>
      <c r="G80" s="8">
        <v>0</v>
      </c>
      <c r="H80" s="8">
        <v>0</v>
      </c>
      <c r="I80" s="8">
        <v>0</v>
      </c>
      <c r="J80" s="2"/>
    </row>
    <row r="81" spans="1:10" ht="27.6" customHeight="1" outlineLevel="3" x14ac:dyDescent="0.25">
      <c r="A81" s="117">
        <v>4</v>
      </c>
      <c r="B81" s="82" t="s">
        <v>53</v>
      </c>
      <c r="C81" s="83">
        <v>1900000000</v>
      </c>
      <c r="D81" s="50">
        <f>D82</f>
        <v>2969356.19</v>
      </c>
      <c r="E81" s="50">
        <f t="shared" ref="E81:I81" si="16">E82</f>
        <v>177009.6</v>
      </c>
      <c r="F81" s="50">
        <f t="shared" si="16"/>
        <v>0</v>
      </c>
      <c r="G81" s="50">
        <f t="shared" si="16"/>
        <v>0</v>
      </c>
      <c r="H81" s="50">
        <f t="shared" si="16"/>
        <v>0</v>
      </c>
      <c r="I81" s="50">
        <f t="shared" si="16"/>
        <v>0</v>
      </c>
      <c r="J81" s="2"/>
    </row>
    <row r="82" spans="1:10" ht="44.25" customHeight="1" outlineLevel="4" x14ac:dyDescent="0.25">
      <c r="A82" s="118"/>
      <c r="B82" s="63" t="s">
        <v>54</v>
      </c>
      <c r="C82" s="51">
        <v>1900100000</v>
      </c>
      <c r="D82" s="52">
        <f>D83+D84</f>
        <v>2969356.19</v>
      </c>
      <c r="E82" s="52">
        <f t="shared" ref="E82:I82" si="17">E83+E84</f>
        <v>177009.6</v>
      </c>
      <c r="F82" s="52">
        <f t="shared" si="17"/>
        <v>0</v>
      </c>
      <c r="G82" s="52">
        <f t="shared" si="17"/>
        <v>0</v>
      </c>
      <c r="H82" s="52">
        <f t="shared" si="17"/>
        <v>0</v>
      </c>
      <c r="I82" s="52">
        <f t="shared" si="17"/>
        <v>0</v>
      </c>
      <c r="J82" s="2"/>
    </row>
    <row r="83" spans="1:10" ht="25.5" outlineLevel="6" x14ac:dyDescent="0.25">
      <c r="A83" s="118"/>
      <c r="B83" s="64" t="s">
        <v>146</v>
      </c>
      <c r="C83" s="9" t="s">
        <v>147</v>
      </c>
      <c r="D83" s="8">
        <v>2792346.59</v>
      </c>
      <c r="E83" s="8">
        <v>0</v>
      </c>
      <c r="F83" s="8">
        <v>0</v>
      </c>
      <c r="G83" s="8">
        <v>0</v>
      </c>
      <c r="H83" s="8">
        <v>0</v>
      </c>
      <c r="I83" s="8">
        <v>0</v>
      </c>
      <c r="J83" s="2"/>
    </row>
    <row r="84" spans="1:10" ht="25.5" outlineLevel="6" x14ac:dyDescent="0.25">
      <c r="A84" s="119"/>
      <c r="B84" s="64" t="s">
        <v>148</v>
      </c>
      <c r="C84" s="9" t="s">
        <v>55</v>
      </c>
      <c r="D84" s="8">
        <v>177009.6</v>
      </c>
      <c r="E84" s="8">
        <v>177009.6</v>
      </c>
      <c r="F84" s="8">
        <v>0</v>
      </c>
      <c r="G84" s="8">
        <v>0</v>
      </c>
      <c r="H84" s="8">
        <v>0</v>
      </c>
      <c r="I84" s="8">
        <v>0</v>
      </c>
      <c r="J84" s="2"/>
    </row>
    <row r="85" spans="1:10" ht="33.6" customHeight="1" outlineLevel="6" x14ac:dyDescent="0.25">
      <c r="A85" s="117">
        <v>5</v>
      </c>
      <c r="B85" s="82" t="s">
        <v>64</v>
      </c>
      <c r="C85" s="89">
        <v>2000000000</v>
      </c>
      <c r="D85" s="50">
        <f>D86+D90+D95</f>
        <v>5922362.5300000003</v>
      </c>
      <c r="E85" s="50">
        <f>E86+E90+E95</f>
        <v>2711580.48</v>
      </c>
      <c r="F85" s="50">
        <f t="shared" ref="F85:I85" si="18">F86+F90+F95</f>
        <v>0</v>
      </c>
      <c r="G85" s="50">
        <f t="shared" si="18"/>
        <v>0</v>
      </c>
      <c r="H85" s="50">
        <f t="shared" si="18"/>
        <v>0</v>
      </c>
      <c r="I85" s="50">
        <f t="shared" si="18"/>
        <v>0</v>
      </c>
      <c r="J85" s="2"/>
    </row>
    <row r="86" spans="1:10" ht="29.45" customHeight="1" outlineLevel="6" x14ac:dyDescent="0.25">
      <c r="A86" s="118"/>
      <c r="B86" s="63" t="s">
        <v>65</v>
      </c>
      <c r="C86" s="59">
        <v>2000100000</v>
      </c>
      <c r="D86" s="52">
        <f>D87+D89+D88</f>
        <v>1055000</v>
      </c>
      <c r="E86" s="52">
        <f>E87+E89+E88</f>
        <v>1055000</v>
      </c>
      <c r="F86" s="52">
        <f t="shared" ref="F86:I86" si="19">F87</f>
        <v>0</v>
      </c>
      <c r="G86" s="52">
        <f t="shared" si="19"/>
        <v>0</v>
      </c>
      <c r="H86" s="52">
        <f t="shared" si="19"/>
        <v>0</v>
      </c>
      <c r="I86" s="52">
        <f t="shared" si="19"/>
        <v>0</v>
      </c>
      <c r="J86" s="2"/>
    </row>
    <row r="87" spans="1:10" ht="25.5" outlineLevel="6" x14ac:dyDescent="0.25">
      <c r="A87" s="118"/>
      <c r="B87" s="64" t="s">
        <v>265</v>
      </c>
      <c r="C87" s="15">
        <v>2000100001</v>
      </c>
      <c r="D87" s="8">
        <v>700000</v>
      </c>
      <c r="E87" s="8">
        <v>700000</v>
      </c>
      <c r="F87" s="8">
        <v>0</v>
      </c>
      <c r="G87" s="8">
        <v>0</v>
      </c>
      <c r="H87" s="8">
        <v>0</v>
      </c>
      <c r="I87" s="8">
        <v>0</v>
      </c>
      <c r="J87" s="2"/>
    </row>
    <row r="88" spans="1:10" ht="38.25" outlineLevel="6" x14ac:dyDescent="0.25">
      <c r="A88" s="118"/>
      <c r="B88" s="71" t="s">
        <v>266</v>
      </c>
      <c r="C88" s="15">
        <v>2000100008</v>
      </c>
      <c r="D88" s="31">
        <v>355000</v>
      </c>
      <c r="E88" s="8">
        <f>D88</f>
        <v>355000</v>
      </c>
      <c r="F88" s="8">
        <v>0</v>
      </c>
      <c r="G88" s="8">
        <v>0</v>
      </c>
      <c r="H88" s="8">
        <v>0</v>
      </c>
      <c r="I88" s="8">
        <v>0</v>
      </c>
      <c r="J88" s="2"/>
    </row>
    <row r="89" spans="1:10" ht="20.45" customHeight="1" outlineLevel="6" x14ac:dyDescent="0.25">
      <c r="A89" s="118"/>
      <c r="B89" s="64" t="s">
        <v>229</v>
      </c>
      <c r="C89" s="81" t="s">
        <v>230</v>
      </c>
      <c r="D89" s="8">
        <v>0</v>
      </c>
      <c r="E89" s="8">
        <v>0</v>
      </c>
      <c r="F89" s="8">
        <v>0</v>
      </c>
      <c r="G89" s="8">
        <v>0</v>
      </c>
      <c r="H89" s="8">
        <v>0</v>
      </c>
      <c r="I89" s="8">
        <v>0</v>
      </c>
      <c r="J89" s="2"/>
    </row>
    <row r="90" spans="1:10" ht="28.9" customHeight="1" outlineLevel="6" x14ac:dyDescent="0.25">
      <c r="A90" s="118"/>
      <c r="B90" s="63" t="s">
        <v>200</v>
      </c>
      <c r="C90" s="51" t="s">
        <v>66</v>
      </c>
      <c r="D90" s="52">
        <f>D91+D93+D92+D94</f>
        <v>875915.11999999988</v>
      </c>
      <c r="E90" s="52">
        <f>E91+E93+E92+E94</f>
        <v>26277.45</v>
      </c>
      <c r="F90" s="52">
        <f t="shared" ref="F90:I90" si="20">F91+F93</f>
        <v>0</v>
      </c>
      <c r="G90" s="52">
        <f t="shared" si="20"/>
        <v>0</v>
      </c>
      <c r="H90" s="52">
        <f t="shared" si="20"/>
        <v>0</v>
      </c>
      <c r="I90" s="52">
        <f t="shared" si="20"/>
        <v>0</v>
      </c>
      <c r="J90" s="2"/>
    </row>
    <row r="91" spans="1:10" ht="21" customHeight="1" outlineLevel="6" x14ac:dyDescent="0.25">
      <c r="A91" s="118"/>
      <c r="B91" s="64" t="s">
        <v>231</v>
      </c>
      <c r="C91" s="9" t="s">
        <v>67</v>
      </c>
      <c r="D91" s="8">
        <v>146387.68</v>
      </c>
      <c r="E91" s="8">
        <v>0</v>
      </c>
      <c r="F91" s="8">
        <v>0</v>
      </c>
      <c r="G91" s="8">
        <v>0</v>
      </c>
      <c r="H91" s="8">
        <v>0</v>
      </c>
      <c r="I91" s="8">
        <v>0</v>
      </c>
      <c r="J91" s="2"/>
    </row>
    <row r="92" spans="1:10" outlineLevel="6" x14ac:dyDescent="0.25">
      <c r="A92" s="118"/>
      <c r="B92" s="64" t="s">
        <v>232</v>
      </c>
      <c r="C92" s="9" t="s">
        <v>233</v>
      </c>
      <c r="D92" s="8">
        <v>4527.45</v>
      </c>
      <c r="E92" s="8">
        <v>4527.45</v>
      </c>
      <c r="F92" s="8">
        <v>0</v>
      </c>
      <c r="G92" s="8">
        <v>0</v>
      </c>
      <c r="H92" s="8">
        <v>0</v>
      </c>
      <c r="I92" s="8">
        <v>0</v>
      </c>
      <c r="J92" s="2"/>
    </row>
    <row r="93" spans="1:10" ht="25.5" outlineLevel="6" x14ac:dyDescent="0.25">
      <c r="A93" s="119"/>
      <c r="B93" s="64" t="s">
        <v>234</v>
      </c>
      <c r="C93" s="9" t="s">
        <v>167</v>
      </c>
      <c r="D93" s="8">
        <v>703249.99</v>
      </c>
      <c r="E93" s="8">
        <v>0</v>
      </c>
      <c r="F93" s="8">
        <v>0</v>
      </c>
      <c r="G93" s="8">
        <v>0</v>
      </c>
      <c r="H93" s="8">
        <v>0</v>
      </c>
      <c r="I93" s="8">
        <v>0</v>
      </c>
      <c r="J93" s="2"/>
    </row>
    <row r="94" spans="1:10" ht="36" customHeight="1" outlineLevel="6" x14ac:dyDescent="0.25">
      <c r="A94" s="75"/>
      <c r="B94" s="64" t="s">
        <v>235</v>
      </c>
      <c r="C94" s="9" t="s">
        <v>236</v>
      </c>
      <c r="D94" s="8">
        <v>21750</v>
      </c>
      <c r="E94" s="8">
        <v>21750</v>
      </c>
      <c r="F94" s="8">
        <v>0</v>
      </c>
      <c r="G94" s="8">
        <v>0</v>
      </c>
      <c r="H94" s="8">
        <v>0</v>
      </c>
      <c r="I94" s="8">
        <v>0</v>
      </c>
      <c r="J94" s="2"/>
    </row>
    <row r="95" spans="1:10" ht="40.15" customHeight="1" outlineLevel="6" x14ac:dyDescent="0.25">
      <c r="A95" s="75"/>
      <c r="B95" s="63" t="s">
        <v>237</v>
      </c>
      <c r="C95" s="51">
        <v>2001000000</v>
      </c>
      <c r="D95" s="52">
        <f>D97+D98+D96</f>
        <v>3991447.41</v>
      </c>
      <c r="E95" s="52">
        <f t="shared" ref="E95:G95" si="21">E97+E98</f>
        <v>1630303.03</v>
      </c>
      <c r="F95" s="52">
        <f t="shared" si="21"/>
        <v>0</v>
      </c>
      <c r="G95" s="52">
        <f t="shared" si="21"/>
        <v>0</v>
      </c>
      <c r="H95" s="52">
        <f t="shared" ref="H95" si="22">H97+H98</f>
        <v>0</v>
      </c>
      <c r="I95" s="52">
        <f t="shared" ref="I95" si="23">I97+I98</f>
        <v>0</v>
      </c>
      <c r="J95" s="2"/>
    </row>
    <row r="96" spans="1:10" ht="23.45" customHeight="1" outlineLevel="6" x14ac:dyDescent="0.25">
      <c r="A96" s="96"/>
      <c r="B96" s="64" t="s">
        <v>253</v>
      </c>
      <c r="C96" s="99">
        <v>2001092364</v>
      </c>
      <c r="D96" s="8">
        <v>2361144.38</v>
      </c>
      <c r="E96" s="8">
        <v>0</v>
      </c>
      <c r="F96" s="52">
        <v>0</v>
      </c>
      <c r="G96" s="52">
        <v>0</v>
      </c>
      <c r="H96" s="52">
        <v>0</v>
      </c>
      <c r="I96" s="52">
        <v>0</v>
      </c>
      <c r="J96" s="2"/>
    </row>
    <row r="97" spans="1:10" ht="24.75" customHeight="1" outlineLevel="6" x14ac:dyDescent="0.25">
      <c r="A97" s="75"/>
      <c r="B97" s="64" t="s">
        <v>245</v>
      </c>
      <c r="C97" s="9" t="s">
        <v>238</v>
      </c>
      <c r="D97" s="8">
        <v>30303.03</v>
      </c>
      <c r="E97" s="8">
        <v>30303.03</v>
      </c>
      <c r="F97" s="8">
        <v>0</v>
      </c>
      <c r="G97" s="8">
        <v>0</v>
      </c>
      <c r="H97" s="8">
        <v>0</v>
      </c>
      <c r="I97" s="8">
        <v>0</v>
      </c>
      <c r="J97" s="2"/>
    </row>
    <row r="98" spans="1:10" ht="23.25" customHeight="1" outlineLevel="6" x14ac:dyDescent="0.25">
      <c r="A98" s="75"/>
      <c r="B98" s="64" t="s">
        <v>239</v>
      </c>
      <c r="C98" s="9">
        <v>2001022364</v>
      </c>
      <c r="D98" s="8">
        <v>1600000</v>
      </c>
      <c r="E98" s="8">
        <v>1600000</v>
      </c>
      <c r="F98" s="8">
        <v>0</v>
      </c>
      <c r="G98" s="8">
        <v>0</v>
      </c>
      <c r="H98" s="8">
        <v>0</v>
      </c>
      <c r="I98" s="8">
        <v>0</v>
      </c>
      <c r="J98" s="2"/>
    </row>
    <row r="99" spans="1:10" ht="29.45" customHeight="1" outlineLevel="7" x14ac:dyDescent="0.25">
      <c r="A99" s="117">
        <v>6</v>
      </c>
      <c r="B99" s="82" t="s">
        <v>56</v>
      </c>
      <c r="C99" s="83">
        <v>3300000000</v>
      </c>
      <c r="D99" s="50">
        <f>D100</f>
        <v>5062008</v>
      </c>
      <c r="E99" s="50">
        <f t="shared" ref="E99:I99" si="24">E100</f>
        <v>1200000</v>
      </c>
      <c r="F99" s="50">
        <f t="shared" si="24"/>
        <v>5549240.2599999998</v>
      </c>
      <c r="G99" s="50">
        <f t="shared" si="24"/>
        <v>1200000</v>
      </c>
      <c r="H99" s="50">
        <f t="shared" si="24"/>
        <v>5945589.9800000004</v>
      </c>
      <c r="I99" s="50">
        <f t="shared" si="24"/>
        <v>1200000</v>
      </c>
      <c r="J99" s="2"/>
    </row>
    <row r="100" spans="1:10" ht="32.25" customHeight="1" outlineLevel="2" x14ac:dyDescent="0.25">
      <c r="A100" s="118"/>
      <c r="B100" s="63" t="s">
        <v>23</v>
      </c>
      <c r="C100" s="51">
        <v>3000100000</v>
      </c>
      <c r="D100" s="52">
        <f>D101</f>
        <v>5062008</v>
      </c>
      <c r="E100" s="52">
        <f t="shared" ref="E100:I100" si="25">E101</f>
        <v>1200000</v>
      </c>
      <c r="F100" s="52">
        <f t="shared" si="25"/>
        <v>5549240.2599999998</v>
      </c>
      <c r="G100" s="52">
        <f t="shared" si="25"/>
        <v>1200000</v>
      </c>
      <c r="H100" s="52">
        <f t="shared" si="25"/>
        <v>5945589.9800000004</v>
      </c>
      <c r="I100" s="52">
        <f t="shared" si="25"/>
        <v>1200000</v>
      </c>
      <c r="J100" s="2"/>
    </row>
    <row r="101" spans="1:10" ht="46.5" customHeight="1" outlineLevel="3" x14ac:dyDescent="0.25">
      <c r="A101" s="119"/>
      <c r="B101" s="64" t="s">
        <v>24</v>
      </c>
      <c r="C101" s="9" t="s">
        <v>25</v>
      </c>
      <c r="D101" s="8">
        <v>5062008</v>
      </c>
      <c r="E101" s="8">
        <v>1200000</v>
      </c>
      <c r="F101" s="8">
        <v>5549240.2599999998</v>
      </c>
      <c r="G101" s="8">
        <v>1200000</v>
      </c>
      <c r="H101" s="8">
        <v>5945589.9800000004</v>
      </c>
      <c r="I101" s="8">
        <v>1200000</v>
      </c>
      <c r="J101" s="2"/>
    </row>
    <row r="102" spans="1:10" ht="25.5" outlineLevel="4" x14ac:dyDescent="0.25">
      <c r="A102" s="117">
        <v>7</v>
      </c>
      <c r="B102" s="82" t="s">
        <v>37</v>
      </c>
      <c r="C102" s="83">
        <v>4000000000</v>
      </c>
      <c r="D102" s="50">
        <f t="shared" ref="D102:I102" si="26">D103+D111+D122</f>
        <v>41163273.659999996</v>
      </c>
      <c r="E102" s="50">
        <f t="shared" si="26"/>
        <v>26163273.659999996</v>
      </c>
      <c r="F102" s="50">
        <f t="shared" si="26"/>
        <v>22425650</v>
      </c>
      <c r="G102" s="50">
        <f t="shared" si="26"/>
        <v>22425650</v>
      </c>
      <c r="H102" s="50">
        <f t="shared" si="26"/>
        <v>0</v>
      </c>
      <c r="I102" s="50">
        <f t="shared" si="26"/>
        <v>0</v>
      </c>
      <c r="J102" s="2"/>
    </row>
    <row r="103" spans="1:10" ht="31.15" customHeight="1" outlineLevel="5" x14ac:dyDescent="0.25">
      <c r="A103" s="118"/>
      <c r="B103" s="63" t="s">
        <v>1</v>
      </c>
      <c r="C103" s="51">
        <v>4000100000</v>
      </c>
      <c r="D103" s="52">
        <f>D104+D105+D106+D107+D108+D109+D110</f>
        <v>17508451.66</v>
      </c>
      <c r="E103" s="52">
        <f>E104+E105+E106+E107+E108+E109+E110</f>
        <v>17508451.66</v>
      </c>
      <c r="F103" s="52">
        <f>F104+F105+F106+F107+F108+F109+F110</f>
        <v>16413320</v>
      </c>
      <c r="G103" s="52">
        <f>G104+G105+G106+G107+G108+G109+G110</f>
        <v>16413320</v>
      </c>
      <c r="H103" s="52">
        <f t="shared" ref="H103:I103" si="27">H104+H105+H106+H107+H108+H109+H110</f>
        <v>0</v>
      </c>
      <c r="I103" s="52">
        <f t="shared" si="27"/>
        <v>0</v>
      </c>
      <c r="J103" s="2"/>
    </row>
    <row r="104" spans="1:10" ht="25.5" outlineLevel="6" x14ac:dyDescent="0.25">
      <c r="A104" s="118"/>
      <c r="B104" s="64" t="s">
        <v>38</v>
      </c>
      <c r="C104" s="9">
        <v>4000100401</v>
      </c>
      <c r="D104" s="8">
        <v>1369171</v>
      </c>
      <c r="E104" s="8">
        <v>1369171</v>
      </c>
      <c r="F104" s="8">
        <v>1155600</v>
      </c>
      <c r="G104" s="8">
        <v>1155600</v>
      </c>
      <c r="H104" s="8">
        <v>0</v>
      </c>
      <c r="I104" s="8">
        <v>0</v>
      </c>
      <c r="J104" s="2"/>
    </row>
    <row r="105" spans="1:10" ht="25.5" outlineLevel="7" x14ac:dyDescent="0.25">
      <c r="A105" s="118"/>
      <c r="B105" s="64" t="s">
        <v>39</v>
      </c>
      <c r="C105" s="9">
        <v>4000100402</v>
      </c>
      <c r="D105" s="8">
        <v>1155764</v>
      </c>
      <c r="E105" s="8">
        <v>1155764</v>
      </c>
      <c r="F105" s="8">
        <v>1155600</v>
      </c>
      <c r="G105" s="8">
        <v>1155600</v>
      </c>
      <c r="H105" s="8">
        <v>0</v>
      </c>
      <c r="I105" s="8">
        <v>0</v>
      </c>
      <c r="J105" s="2"/>
    </row>
    <row r="106" spans="1:10" ht="25.5" outlineLevel="3" x14ac:dyDescent="0.25">
      <c r="A106" s="118"/>
      <c r="B106" s="64" t="s">
        <v>40</v>
      </c>
      <c r="C106" s="9">
        <v>4000100403</v>
      </c>
      <c r="D106" s="8">
        <v>535000</v>
      </c>
      <c r="E106" s="8">
        <v>535000</v>
      </c>
      <c r="F106" s="8">
        <v>577800</v>
      </c>
      <c r="G106" s="8">
        <v>577800</v>
      </c>
      <c r="H106" s="8">
        <v>0</v>
      </c>
      <c r="I106" s="8">
        <v>0</v>
      </c>
      <c r="J106" s="2"/>
    </row>
    <row r="107" spans="1:10" ht="25.5" outlineLevel="4" x14ac:dyDescent="0.25">
      <c r="A107" s="118"/>
      <c r="B107" s="64" t="s">
        <v>41</v>
      </c>
      <c r="C107" s="9">
        <v>4000100404</v>
      </c>
      <c r="D107" s="8">
        <v>6414217.0899999999</v>
      </c>
      <c r="E107" s="8">
        <v>6414217.0899999999</v>
      </c>
      <c r="F107" s="8">
        <v>9378780</v>
      </c>
      <c r="G107" s="8">
        <v>9378780</v>
      </c>
      <c r="H107" s="8">
        <v>0</v>
      </c>
      <c r="I107" s="8">
        <v>0</v>
      </c>
      <c r="J107" s="2"/>
    </row>
    <row r="108" spans="1:10" ht="35.25" customHeight="1" outlineLevel="5" x14ac:dyDescent="0.25">
      <c r="A108" s="118"/>
      <c r="B108" s="64" t="s">
        <v>42</v>
      </c>
      <c r="C108" s="9">
        <v>4000100405</v>
      </c>
      <c r="D108" s="8">
        <v>535000</v>
      </c>
      <c r="E108" s="8">
        <v>535000</v>
      </c>
      <c r="F108" s="8">
        <v>577800</v>
      </c>
      <c r="G108" s="8">
        <v>577800</v>
      </c>
      <c r="H108" s="8">
        <v>0</v>
      </c>
      <c r="I108" s="8">
        <v>0</v>
      </c>
      <c r="J108" s="2"/>
    </row>
    <row r="109" spans="1:10" ht="29.45" customHeight="1" outlineLevel="6" x14ac:dyDescent="0.25">
      <c r="A109" s="118"/>
      <c r="B109" s="64" t="s">
        <v>43</v>
      </c>
      <c r="C109" s="9">
        <v>4000100406</v>
      </c>
      <c r="D109" s="8">
        <v>1451307</v>
      </c>
      <c r="E109" s="8">
        <v>1451307</v>
      </c>
      <c r="F109" s="8">
        <v>2459260</v>
      </c>
      <c r="G109" s="8">
        <v>2459260</v>
      </c>
      <c r="H109" s="8">
        <v>0</v>
      </c>
      <c r="I109" s="8">
        <v>0</v>
      </c>
      <c r="J109" s="2"/>
    </row>
    <row r="110" spans="1:10" ht="31.9" customHeight="1" outlineLevel="6" x14ac:dyDescent="0.25">
      <c r="A110" s="118"/>
      <c r="B110" s="64" t="s">
        <v>149</v>
      </c>
      <c r="C110" s="9" t="s">
        <v>150</v>
      </c>
      <c r="D110" s="8">
        <v>6047992.5700000003</v>
      </c>
      <c r="E110" s="41">
        <v>6047992.5700000003</v>
      </c>
      <c r="F110" s="8">
        <v>1108480</v>
      </c>
      <c r="G110" s="8">
        <v>1108480</v>
      </c>
      <c r="H110" s="8">
        <v>0</v>
      </c>
      <c r="I110" s="8">
        <v>0</v>
      </c>
      <c r="J110" s="2"/>
    </row>
    <row r="111" spans="1:10" ht="25.5" outlineLevel="7" x14ac:dyDescent="0.25">
      <c r="A111" s="118"/>
      <c r="B111" s="63" t="s">
        <v>2</v>
      </c>
      <c r="C111" s="51">
        <v>4000200000</v>
      </c>
      <c r="D111" s="52">
        <f>D112+D113+D114+D115+D116+D117+D118+D119+D120+D121</f>
        <v>21506209.530000001</v>
      </c>
      <c r="E111" s="52">
        <f t="shared" ref="E111:I111" si="28">E112+E113+E114+E115+E116+E117+E118+E119+E120+E121</f>
        <v>6506209.5299999993</v>
      </c>
      <c r="F111" s="52">
        <f t="shared" si="28"/>
        <v>3344730</v>
      </c>
      <c r="G111" s="52">
        <f t="shared" si="28"/>
        <v>3344730</v>
      </c>
      <c r="H111" s="52">
        <f t="shared" si="28"/>
        <v>0</v>
      </c>
      <c r="I111" s="52">
        <f t="shared" si="28"/>
        <v>0</v>
      </c>
      <c r="J111" s="2"/>
    </row>
    <row r="112" spans="1:10" outlineLevel="6" x14ac:dyDescent="0.25">
      <c r="A112" s="118"/>
      <c r="B112" s="64" t="s">
        <v>151</v>
      </c>
      <c r="C112" s="9" t="s">
        <v>152</v>
      </c>
      <c r="D112" s="8">
        <v>6042292</v>
      </c>
      <c r="E112" s="8">
        <v>6042292</v>
      </c>
      <c r="F112" s="8">
        <v>3304326</v>
      </c>
      <c r="G112" s="8">
        <v>3304326</v>
      </c>
      <c r="H112" s="8">
        <v>0</v>
      </c>
      <c r="I112" s="8">
        <v>0</v>
      </c>
      <c r="J112" s="2"/>
    </row>
    <row r="113" spans="1:13" ht="38.25" outlineLevel="6" x14ac:dyDescent="0.25">
      <c r="A113" s="118"/>
      <c r="B113" s="64" t="s">
        <v>153</v>
      </c>
      <c r="C113" s="9">
        <v>4000292391</v>
      </c>
      <c r="D113" s="8">
        <v>5000000</v>
      </c>
      <c r="E113" s="8">
        <v>0</v>
      </c>
      <c r="F113" s="8">
        <v>0</v>
      </c>
      <c r="G113" s="8">
        <v>0</v>
      </c>
      <c r="H113" s="8">
        <v>0</v>
      </c>
      <c r="I113" s="8">
        <v>0</v>
      </c>
      <c r="J113" s="2"/>
    </row>
    <row r="114" spans="1:13" ht="38.25" outlineLevel="7" x14ac:dyDescent="0.25">
      <c r="A114" s="118"/>
      <c r="B114" s="64" t="s">
        <v>154</v>
      </c>
      <c r="C114" s="9">
        <v>4000292392</v>
      </c>
      <c r="D114" s="8">
        <v>5000000</v>
      </c>
      <c r="E114" s="8">
        <v>0</v>
      </c>
      <c r="F114" s="8">
        <v>0</v>
      </c>
      <c r="G114" s="8">
        <v>0</v>
      </c>
      <c r="H114" s="8">
        <v>0</v>
      </c>
      <c r="I114" s="8">
        <v>0</v>
      </c>
      <c r="J114" s="2"/>
    </row>
    <row r="115" spans="1:13" ht="61.15" customHeight="1" outlineLevel="7" x14ac:dyDescent="0.25">
      <c r="A115" s="118"/>
      <c r="B115" s="64" t="s">
        <v>155</v>
      </c>
      <c r="C115" s="9">
        <v>4000292393</v>
      </c>
      <c r="D115" s="8">
        <v>2500000</v>
      </c>
      <c r="E115" s="8">
        <v>0</v>
      </c>
      <c r="F115" s="8">
        <v>0</v>
      </c>
      <c r="G115" s="8">
        <v>0</v>
      </c>
      <c r="H115" s="8">
        <v>0</v>
      </c>
      <c r="I115" s="8">
        <v>0</v>
      </c>
      <c r="J115" s="2"/>
    </row>
    <row r="116" spans="1:13" ht="57" customHeight="1" outlineLevel="7" x14ac:dyDescent="0.25">
      <c r="A116" s="118"/>
      <c r="B116" s="64" t="s">
        <v>156</v>
      </c>
      <c r="C116" s="35">
        <v>4000292394</v>
      </c>
      <c r="D116" s="8">
        <v>2500000</v>
      </c>
      <c r="E116" s="8">
        <v>0</v>
      </c>
      <c r="F116" s="8">
        <v>0</v>
      </c>
      <c r="G116" s="8">
        <v>0</v>
      </c>
      <c r="H116" s="8">
        <v>0</v>
      </c>
      <c r="I116" s="8">
        <v>0</v>
      </c>
      <c r="J116" s="2"/>
    </row>
    <row r="117" spans="1:13" ht="45.6" customHeight="1" outlineLevel="7" x14ac:dyDescent="0.25">
      <c r="A117" s="118"/>
      <c r="B117" s="64" t="s">
        <v>157</v>
      </c>
      <c r="C117" s="9" t="s">
        <v>59</v>
      </c>
      <c r="D117" s="8">
        <v>154639.18</v>
      </c>
      <c r="E117" s="8">
        <v>154639.18</v>
      </c>
      <c r="F117" s="8">
        <v>0</v>
      </c>
      <c r="G117" s="8">
        <v>0</v>
      </c>
      <c r="H117" s="8">
        <v>0</v>
      </c>
      <c r="I117" s="8">
        <v>0</v>
      </c>
      <c r="J117" s="2"/>
    </row>
    <row r="118" spans="1:13" ht="57.6" customHeight="1" outlineLevel="6" x14ac:dyDescent="0.25">
      <c r="A118" s="118"/>
      <c r="B118" s="64" t="s">
        <v>158</v>
      </c>
      <c r="C118" s="9" t="s">
        <v>60</v>
      </c>
      <c r="D118" s="8">
        <v>154639.17000000001</v>
      </c>
      <c r="E118" s="8">
        <v>154639.17000000001</v>
      </c>
      <c r="F118" s="8">
        <v>0</v>
      </c>
      <c r="G118" s="8">
        <v>0</v>
      </c>
      <c r="H118" s="8">
        <v>0</v>
      </c>
      <c r="I118" s="8">
        <v>0</v>
      </c>
      <c r="J118" s="2"/>
    </row>
    <row r="119" spans="1:13" ht="43.9" customHeight="1" outlineLevel="7" x14ac:dyDescent="0.25">
      <c r="A119" s="118"/>
      <c r="B119" s="64" t="s">
        <v>159</v>
      </c>
      <c r="C119" s="9" t="s">
        <v>160</v>
      </c>
      <c r="D119" s="8">
        <v>77319.59</v>
      </c>
      <c r="E119" s="8">
        <v>77319.59</v>
      </c>
      <c r="F119" s="8">
        <v>0</v>
      </c>
      <c r="G119" s="8">
        <v>0</v>
      </c>
      <c r="H119" s="8">
        <v>0</v>
      </c>
      <c r="I119" s="8">
        <v>0</v>
      </c>
      <c r="J119" s="2"/>
    </row>
    <row r="120" spans="1:13" ht="45.6" customHeight="1" outlineLevel="7" x14ac:dyDescent="0.25">
      <c r="A120" s="118"/>
      <c r="B120" s="64" t="s">
        <v>161</v>
      </c>
      <c r="C120" s="9" t="s">
        <v>162</v>
      </c>
      <c r="D120" s="8">
        <v>77319.59</v>
      </c>
      <c r="E120" s="8">
        <v>77319.59</v>
      </c>
      <c r="F120" s="8">
        <v>0</v>
      </c>
      <c r="G120" s="8">
        <v>0</v>
      </c>
      <c r="H120" s="8">
        <v>0</v>
      </c>
      <c r="I120" s="8">
        <v>0</v>
      </c>
      <c r="J120" s="2"/>
    </row>
    <row r="121" spans="1:13" ht="32.450000000000003" customHeight="1" outlineLevel="7" x14ac:dyDescent="0.25">
      <c r="A121" s="118"/>
      <c r="B121" s="64" t="s">
        <v>209</v>
      </c>
      <c r="C121" s="9" t="s">
        <v>163</v>
      </c>
      <c r="D121" s="8">
        <v>0</v>
      </c>
      <c r="E121" s="8">
        <v>0</v>
      </c>
      <c r="F121" s="8">
        <v>40404</v>
      </c>
      <c r="G121" s="8">
        <v>40404</v>
      </c>
      <c r="H121" s="8">
        <v>0</v>
      </c>
      <c r="I121" s="8">
        <v>0</v>
      </c>
      <c r="J121" s="2"/>
    </row>
    <row r="122" spans="1:13" outlineLevel="7" x14ac:dyDescent="0.25">
      <c r="A122" s="118"/>
      <c r="B122" s="63" t="s">
        <v>44</v>
      </c>
      <c r="C122" s="51">
        <v>4000300000</v>
      </c>
      <c r="D122" s="52">
        <f>D123+D124+D125+D126</f>
        <v>2148612.4699999997</v>
      </c>
      <c r="E122" s="52">
        <f t="shared" ref="E122:I122" si="29">E123+E124+E125+E126</f>
        <v>2148612.4699999997</v>
      </c>
      <c r="F122" s="52">
        <f t="shared" si="29"/>
        <v>2667600</v>
      </c>
      <c r="G122" s="52">
        <f t="shared" si="29"/>
        <v>2667600</v>
      </c>
      <c r="H122" s="52">
        <f t="shared" si="29"/>
        <v>0</v>
      </c>
      <c r="I122" s="52">
        <f t="shared" si="29"/>
        <v>0</v>
      </c>
      <c r="J122" s="2"/>
    </row>
    <row r="123" spans="1:13" outlineLevel="7" x14ac:dyDescent="0.25">
      <c r="A123" s="118"/>
      <c r="B123" s="64" t="s">
        <v>264</v>
      </c>
      <c r="C123" s="13">
        <v>4000300415</v>
      </c>
      <c r="D123" s="12">
        <v>545500</v>
      </c>
      <c r="E123" s="12">
        <v>545500</v>
      </c>
      <c r="F123" s="12">
        <v>751140</v>
      </c>
      <c r="G123" s="12">
        <v>751140</v>
      </c>
      <c r="H123" s="16">
        <v>0</v>
      </c>
      <c r="I123" s="10">
        <v>0</v>
      </c>
      <c r="J123" s="2"/>
    </row>
    <row r="124" spans="1:13" outlineLevel="7" x14ac:dyDescent="0.25">
      <c r="A124" s="118"/>
      <c r="B124" s="67" t="s">
        <v>45</v>
      </c>
      <c r="C124" s="18">
        <v>4000300416</v>
      </c>
      <c r="D124" s="8">
        <v>631112.47</v>
      </c>
      <c r="E124" s="8">
        <v>631112.47</v>
      </c>
      <c r="F124" s="8">
        <v>866700</v>
      </c>
      <c r="G124" s="8">
        <v>866700</v>
      </c>
      <c r="H124" s="17">
        <v>0</v>
      </c>
      <c r="I124" s="10">
        <v>0</v>
      </c>
      <c r="J124" s="11"/>
      <c r="K124" s="11"/>
      <c r="L124" s="11"/>
      <c r="M124" s="11"/>
    </row>
    <row r="125" spans="1:13" outlineLevel="7" x14ac:dyDescent="0.25">
      <c r="A125" s="118"/>
      <c r="B125" s="67" t="s">
        <v>46</v>
      </c>
      <c r="C125" s="18">
        <v>4000300417</v>
      </c>
      <c r="D125" s="12">
        <v>486000</v>
      </c>
      <c r="E125" s="12">
        <v>486000</v>
      </c>
      <c r="F125" s="12">
        <v>524880</v>
      </c>
      <c r="G125" s="12">
        <v>524880</v>
      </c>
      <c r="H125" s="16">
        <v>0</v>
      </c>
      <c r="I125" s="10">
        <v>0</v>
      </c>
      <c r="J125" s="11"/>
      <c r="K125" s="11"/>
      <c r="L125" s="11"/>
      <c r="M125" s="11"/>
    </row>
    <row r="126" spans="1:13" ht="25.5" outlineLevel="7" x14ac:dyDescent="0.25">
      <c r="A126" s="119"/>
      <c r="B126" s="68" t="s">
        <v>164</v>
      </c>
      <c r="C126" s="39" t="s">
        <v>165</v>
      </c>
      <c r="D126" s="29">
        <v>486000</v>
      </c>
      <c r="E126" s="29">
        <v>486000</v>
      </c>
      <c r="F126" s="29">
        <v>524880</v>
      </c>
      <c r="G126" s="29">
        <v>524880</v>
      </c>
      <c r="H126" s="40">
        <v>0</v>
      </c>
      <c r="I126" s="29">
        <v>0</v>
      </c>
      <c r="J126" s="11"/>
      <c r="K126" s="11"/>
      <c r="L126" s="11"/>
      <c r="M126" s="11"/>
    </row>
    <row r="127" spans="1:13" ht="25.5" outlineLevel="7" x14ac:dyDescent="0.25">
      <c r="A127" s="117">
        <v>8</v>
      </c>
      <c r="B127" s="90" t="s">
        <v>171</v>
      </c>
      <c r="C127" s="91" t="s">
        <v>174</v>
      </c>
      <c r="D127" s="92">
        <f>D128+D131+D134+D136</f>
        <v>28000</v>
      </c>
      <c r="E127" s="60">
        <f t="shared" ref="E127:I127" si="30">E128+E131+E134+E136</f>
        <v>28000</v>
      </c>
      <c r="F127" s="60">
        <f t="shared" si="30"/>
        <v>0</v>
      </c>
      <c r="G127" s="60">
        <f t="shared" si="30"/>
        <v>0</v>
      </c>
      <c r="H127" s="60">
        <f t="shared" si="30"/>
        <v>0</v>
      </c>
      <c r="I127" s="60">
        <f t="shared" si="30"/>
        <v>0</v>
      </c>
      <c r="J127" s="11"/>
      <c r="K127" s="11"/>
      <c r="L127" s="11"/>
      <c r="M127" s="11"/>
    </row>
    <row r="128" spans="1:13" ht="18" customHeight="1" outlineLevel="7" x14ac:dyDescent="0.25">
      <c r="A128" s="118"/>
      <c r="B128" s="69" t="s">
        <v>172</v>
      </c>
      <c r="C128" s="61" t="s">
        <v>175</v>
      </c>
      <c r="D128" s="57">
        <f>D129+D130</f>
        <v>10000</v>
      </c>
      <c r="E128" s="57">
        <f t="shared" ref="E128:I128" si="31">E129+E130</f>
        <v>10000</v>
      </c>
      <c r="F128" s="57">
        <f t="shared" si="31"/>
        <v>0</v>
      </c>
      <c r="G128" s="57">
        <f t="shared" si="31"/>
        <v>0</v>
      </c>
      <c r="H128" s="57">
        <f t="shared" si="31"/>
        <v>0</v>
      </c>
      <c r="I128" s="57">
        <f t="shared" si="31"/>
        <v>0</v>
      </c>
      <c r="J128" s="11"/>
      <c r="K128" s="11"/>
      <c r="L128" s="11"/>
      <c r="M128" s="11"/>
    </row>
    <row r="129" spans="1:13" ht="28.9" customHeight="1" outlineLevel="7" x14ac:dyDescent="0.25">
      <c r="A129" s="118"/>
      <c r="B129" s="70" t="s">
        <v>173</v>
      </c>
      <c r="C129" s="18" t="s">
        <v>176</v>
      </c>
      <c r="D129" s="10">
        <v>3000</v>
      </c>
      <c r="E129" s="10">
        <v>3000</v>
      </c>
      <c r="F129" s="10">
        <v>0</v>
      </c>
      <c r="G129" s="10">
        <v>0</v>
      </c>
      <c r="H129" s="10">
        <v>0</v>
      </c>
      <c r="I129" s="10">
        <v>0</v>
      </c>
      <c r="J129" s="11"/>
      <c r="K129" s="11"/>
      <c r="L129" s="11"/>
      <c r="M129" s="11"/>
    </row>
    <row r="130" spans="1:13" ht="17.45" customHeight="1" outlineLevel="7" x14ac:dyDescent="0.25">
      <c r="A130" s="118"/>
      <c r="B130" s="70" t="s">
        <v>177</v>
      </c>
      <c r="C130" s="18" t="s">
        <v>178</v>
      </c>
      <c r="D130" s="10">
        <v>7000</v>
      </c>
      <c r="E130" s="10">
        <v>7000</v>
      </c>
      <c r="F130" s="10">
        <v>0</v>
      </c>
      <c r="G130" s="10">
        <v>0</v>
      </c>
      <c r="H130" s="10">
        <v>0</v>
      </c>
      <c r="I130" s="10">
        <v>0</v>
      </c>
      <c r="J130" s="11"/>
      <c r="K130" s="11"/>
      <c r="L130" s="11"/>
      <c r="M130" s="11"/>
    </row>
    <row r="131" spans="1:13" ht="30.6" customHeight="1" outlineLevel="7" x14ac:dyDescent="0.25">
      <c r="A131" s="118"/>
      <c r="B131" s="69" t="s">
        <v>179</v>
      </c>
      <c r="C131" s="61" t="s">
        <v>181</v>
      </c>
      <c r="D131" s="57">
        <f>D132+D133</f>
        <v>12000</v>
      </c>
      <c r="E131" s="57">
        <f t="shared" ref="E131:I131" si="32">E132+E133</f>
        <v>12000</v>
      </c>
      <c r="F131" s="57">
        <f t="shared" si="32"/>
        <v>0</v>
      </c>
      <c r="G131" s="57">
        <f t="shared" si="32"/>
        <v>0</v>
      </c>
      <c r="H131" s="57">
        <f t="shared" si="32"/>
        <v>0</v>
      </c>
      <c r="I131" s="57">
        <f t="shared" si="32"/>
        <v>0</v>
      </c>
      <c r="J131" s="11"/>
      <c r="K131" s="11"/>
      <c r="L131" s="11"/>
      <c r="M131" s="11"/>
    </row>
    <row r="132" spans="1:13" ht="28.15" customHeight="1" outlineLevel="7" x14ac:dyDescent="0.25">
      <c r="A132" s="118"/>
      <c r="B132" s="70" t="s">
        <v>180</v>
      </c>
      <c r="C132" s="18" t="s">
        <v>182</v>
      </c>
      <c r="D132" s="10">
        <v>2000</v>
      </c>
      <c r="E132" s="10">
        <v>2000</v>
      </c>
      <c r="F132" s="10">
        <v>0</v>
      </c>
      <c r="G132" s="10">
        <v>0</v>
      </c>
      <c r="H132" s="10">
        <v>0</v>
      </c>
      <c r="I132" s="10">
        <v>0</v>
      </c>
      <c r="J132" s="11"/>
      <c r="K132" s="11"/>
      <c r="L132" s="11"/>
      <c r="M132" s="11"/>
    </row>
    <row r="133" spans="1:13" ht="30" customHeight="1" outlineLevel="7" x14ac:dyDescent="0.25">
      <c r="A133" s="118"/>
      <c r="B133" s="70" t="s">
        <v>183</v>
      </c>
      <c r="C133" s="18" t="s">
        <v>184</v>
      </c>
      <c r="D133" s="10">
        <v>10000</v>
      </c>
      <c r="E133" s="10">
        <v>10000</v>
      </c>
      <c r="F133" s="10">
        <v>0</v>
      </c>
      <c r="G133" s="10">
        <v>0</v>
      </c>
      <c r="H133" s="10">
        <v>0</v>
      </c>
      <c r="I133" s="10">
        <v>0</v>
      </c>
      <c r="J133" s="11"/>
      <c r="K133" s="11"/>
      <c r="L133" s="11"/>
      <c r="M133" s="11"/>
    </row>
    <row r="134" spans="1:13" outlineLevel="7" x14ac:dyDescent="0.25">
      <c r="A134" s="118"/>
      <c r="B134" s="69" t="s">
        <v>185</v>
      </c>
      <c r="C134" s="61">
        <v>4600300000</v>
      </c>
      <c r="D134" s="57">
        <f>D135</f>
        <v>1000</v>
      </c>
      <c r="E134" s="57">
        <f t="shared" ref="E134:I134" si="33">E135</f>
        <v>1000</v>
      </c>
      <c r="F134" s="57">
        <f t="shared" si="33"/>
        <v>0</v>
      </c>
      <c r="G134" s="57">
        <f t="shared" si="33"/>
        <v>0</v>
      </c>
      <c r="H134" s="57">
        <f t="shared" si="33"/>
        <v>0</v>
      </c>
      <c r="I134" s="57">
        <f t="shared" si="33"/>
        <v>0</v>
      </c>
      <c r="J134" s="11"/>
      <c r="K134" s="11"/>
      <c r="L134" s="11"/>
      <c r="M134" s="11"/>
    </row>
    <row r="135" spans="1:13" ht="33.6" customHeight="1" outlineLevel="7" x14ac:dyDescent="0.25">
      <c r="A135" s="118"/>
      <c r="B135" s="70" t="s">
        <v>186</v>
      </c>
      <c r="C135" s="18">
        <v>4600346003</v>
      </c>
      <c r="D135" s="10">
        <v>1000</v>
      </c>
      <c r="E135" s="10">
        <v>1000</v>
      </c>
      <c r="F135" s="10">
        <v>0</v>
      </c>
      <c r="G135" s="10">
        <v>0</v>
      </c>
      <c r="H135" s="10">
        <v>0</v>
      </c>
      <c r="I135" s="10">
        <v>0</v>
      </c>
      <c r="J135" s="11"/>
      <c r="K135" s="11"/>
      <c r="L135" s="11"/>
      <c r="M135" s="11"/>
    </row>
    <row r="136" spans="1:13" ht="32.450000000000003" customHeight="1" outlineLevel="7" x14ac:dyDescent="0.25">
      <c r="A136" s="118"/>
      <c r="B136" s="69" t="s">
        <v>187</v>
      </c>
      <c r="C136" s="61">
        <v>4600400000</v>
      </c>
      <c r="D136" s="57">
        <f>D137</f>
        <v>5000</v>
      </c>
      <c r="E136" s="57">
        <f t="shared" ref="E136:I136" si="34">E137</f>
        <v>5000</v>
      </c>
      <c r="F136" s="57">
        <f t="shared" si="34"/>
        <v>0</v>
      </c>
      <c r="G136" s="57">
        <f t="shared" si="34"/>
        <v>0</v>
      </c>
      <c r="H136" s="57">
        <f t="shared" si="34"/>
        <v>0</v>
      </c>
      <c r="I136" s="57">
        <f t="shared" si="34"/>
        <v>0</v>
      </c>
      <c r="J136" s="11"/>
      <c r="K136" s="11"/>
      <c r="L136" s="11"/>
      <c r="M136" s="11"/>
    </row>
    <row r="137" spans="1:13" ht="25.5" outlineLevel="7" x14ac:dyDescent="0.25">
      <c r="A137" s="119"/>
      <c r="B137" s="70" t="s">
        <v>188</v>
      </c>
      <c r="C137" s="18">
        <v>4600446004</v>
      </c>
      <c r="D137" s="10">
        <v>5000</v>
      </c>
      <c r="E137" s="10">
        <v>5000</v>
      </c>
      <c r="F137" s="10">
        <v>0</v>
      </c>
      <c r="G137" s="10">
        <v>0</v>
      </c>
      <c r="H137" s="10">
        <v>0</v>
      </c>
      <c r="I137" s="10">
        <v>0</v>
      </c>
      <c r="J137" s="11"/>
      <c r="K137" s="11"/>
      <c r="L137" s="11"/>
      <c r="M137" s="11"/>
    </row>
    <row r="138" spans="1:13" ht="33" customHeight="1" outlineLevel="6" x14ac:dyDescent="0.25">
      <c r="A138" s="117">
        <v>9</v>
      </c>
      <c r="B138" s="93" t="s">
        <v>197</v>
      </c>
      <c r="C138" s="88">
        <v>5600000000</v>
      </c>
      <c r="D138" s="58">
        <f>D139+D141+D144+D152+D154+D159+D162+D165+D167</f>
        <v>31898562.250000004</v>
      </c>
      <c r="E138" s="58">
        <f>E139+E141+E144+E152+E154+E159+E162+E165+E167</f>
        <v>27624648.560000002</v>
      </c>
      <c r="F138" s="58">
        <f>F139+F141+F144+F152+F154+F159+F162+F165</f>
        <v>25746655.740000002</v>
      </c>
      <c r="G138" s="58">
        <f>G139+G141+G144+G152+G154+G159+G162+G165</f>
        <v>20626088.969999999</v>
      </c>
      <c r="H138" s="58">
        <f>H139+H141+H144+H152+H154+H159+H162+H165</f>
        <v>25178917.359999999</v>
      </c>
      <c r="I138" s="58">
        <f>I139+I141+I144+I152+I154+I159+I162+I165</f>
        <v>20058350.59</v>
      </c>
      <c r="J138" s="2"/>
    </row>
    <row r="139" spans="1:13" outlineLevel="7" x14ac:dyDescent="0.25">
      <c r="A139" s="118"/>
      <c r="B139" s="63" t="s">
        <v>16</v>
      </c>
      <c r="C139" s="51">
        <v>5600100000</v>
      </c>
      <c r="D139" s="52">
        <f>D140</f>
        <v>200000</v>
      </c>
      <c r="E139" s="52">
        <f t="shared" ref="E139:I139" si="35">E140</f>
        <v>200000</v>
      </c>
      <c r="F139" s="52">
        <f t="shared" si="35"/>
        <v>200000</v>
      </c>
      <c r="G139" s="52">
        <f t="shared" si="35"/>
        <v>200000</v>
      </c>
      <c r="H139" s="52">
        <f t="shared" si="35"/>
        <v>200000</v>
      </c>
      <c r="I139" s="52">
        <f t="shared" si="35"/>
        <v>200000</v>
      </c>
      <c r="J139" s="2"/>
    </row>
    <row r="140" spans="1:13" ht="23.45" customHeight="1" outlineLevel="6" x14ac:dyDescent="0.25">
      <c r="A140" s="118"/>
      <c r="B140" s="64" t="s">
        <v>17</v>
      </c>
      <c r="C140" s="9">
        <v>5600108010</v>
      </c>
      <c r="D140" s="8">
        <v>200000</v>
      </c>
      <c r="E140" s="8">
        <v>200000</v>
      </c>
      <c r="F140" s="8">
        <v>200000</v>
      </c>
      <c r="G140" s="8">
        <v>200000</v>
      </c>
      <c r="H140" s="8">
        <v>200000</v>
      </c>
      <c r="I140" s="8">
        <v>200000</v>
      </c>
      <c r="J140" s="2"/>
    </row>
    <row r="141" spans="1:13" outlineLevel="7" x14ac:dyDescent="0.25">
      <c r="A141" s="118"/>
      <c r="B141" s="63" t="s">
        <v>189</v>
      </c>
      <c r="C141" s="51" t="s">
        <v>191</v>
      </c>
      <c r="D141" s="52">
        <f>D142+D143</f>
        <v>1846000</v>
      </c>
      <c r="E141" s="52">
        <f>E142+E143</f>
        <v>1846000</v>
      </c>
      <c r="F141" s="52">
        <f t="shared" ref="F141:I141" si="36">F142</f>
        <v>800000</v>
      </c>
      <c r="G141" s="52">
        <f t="shared" si="36"/>
        <v>800000</v>
      </c>
      <c r="H141" s="52">
        <f t="shared" si="36"/>
        <v>800000</v>
      </c>
      <c r="I141" s="52">
        <f t="shared" si="36"/>
        <v>800000</v>
      </c>
      <c r="J141" s="2"/>
    </row>
    <row r="142" spans="1:13" outlineLevel="6" x14ac:dyDescent="0.25">
      <c r="A142" s="118"/>
      <c r="B142" s="64" t="s">
        <v>190</v>
      </c>
      <c r="C142" s="9" t="s">
        <v>192</v>
      </c>
      <c r="D142" s="8">
        <v>800000</v>
      </c>
      <c r="E142" s="8">
        <v>800000</v>
      </c>
      <c r="F142" s="8">
        <v>800000</v>
      </c>
      <c r="G142" s="8">
        <v>800000</v>
      </c>
      <c r="H142" s="8">
        <v>800000</v>
      </c>
      <c r="I142" s="8">
        <v>800000</v>
      </c>
      <c r="J142" s="2"/>
    </row>
    <row r="143" spans="1:13" outlineLevel="6" x14ac:dyDescent="0.25">
      <c r="A143" s="118"/>
      <c r="B143" s="64" t="s">
        <v>267</v>
      </c>
      <c r="C143" s="9">
        <v>5600240992</v>
      </c>
      <c r="D143" s="8">
        <v>1046000</v>
      </c>
      <c r="E143" s="8">
        <f>D143</f>
        <v>1046000</v>
      </c>
      <c r="F143" s="8">
        <v>0</v>
      </c>
      <c r="G143" s="8">
        <v>0</v>
      </c>
      <c r="H143" s="8">
        <v>0</v>
      </c>
      <c r="I143" s="8">
        <v>0</v>
      </c>
      <c r="J143" s="2"/>
    </row>
    <row r="144" spans="1:13" ht="21" customHeight="1" outlineLevel="7" x14ac:dyDescent="0.25">
      <c r="A144" s="118"/>
      <c r="B144" s="63" t="s">
        <v>9</v>
      </c>
      <c r="C144" s="51">
        <v>5600400000</v>
      </c>
      <c r="D144" s="52">
        <f>D145+D146+D148+D149+D150+D151+D147</f>
        <v>1792913.69</v>
      </c>
      <c r="E144" s="52">
        <f>E145+E146+E148+E149+E150+E151+E147</f>
        <v>519000</v>
      </c>
      <c r="F144" s="52">
        <f>F145+F146+F148+F149+F150+F151</f>
        <v>4318006.9800000004</v>
      </c>
      <c r="G144" s="52">
        <f>G145+G146+G148+G149+G150+G151</f>
        <v>197440.21</v>
      </c>
      <c r="H144" s="52">
        <f>H145+H146+H148+H149+H150+H151</f>
        <v>4318006.9800000004</v>
      </c>
      <c r="I144" s="52">
        <f>I145+I146+I148+I149+I150+I151</f>
        <v>197440.21</v>
      </c>
      <c r="J144" s="2"/>
    </row>
    <row r="145" spans="1:10" ht="25.5" outlineLevel="7" x14ac:dyDescent="0.25">
      <c r="A145" s="118"/>
      <c r="B145" s="64" t="s">
        <v>193</v>
      </c>
      <c r="C145" s="9">
        <v>5600429906</v>
      </c>
      <c r="D145" s="8">
        <v>70000</v>
      </c>
      <c r="E145" s="8">
        <v>70000</v>
      </c>
      <c r="F145" s="8">
        <v>70000</v>
      </c>
      <c r="G145" s="8">
        <v>70000</v>
      </c>
      <c r="H145" s="8">
        <v>70000</v>
      </c>
      <c r="I145" s="8">
        <v>70000</v>
      </c>
      <c r="J145" s="2"/>
    </row>
    <row r="146" spans="1:10" ht="16.5" customHeight="1" outlineLevel="6" x14ac:dyDescent="0.25">
      <c r="A146" s="118"/>
      <c r="B146" s="64" t="s">
        <v>18</v>
      </c>
      <c r="C146" s="9">
        <v>5600492540</v>
      </c>
      <c r="D146" s="8">
        <v>0</v>
      </c>
      <c r="E146" s="8">
        <v>0</v>
      </c>
      <c r="F146" s="8">
        <v>168005</v>
      </c>
      <c r="G146" s="8">
        <v>0</v>
      </c>
      <c r="H146" s="8">
        <v>168005</v>
      </c>
      <c r="I146" s="8">
        <v>0</v>
      </c>
      <c r="J146" s="2"/>
    </row>
    <row r="147" spans="1:10" ht="30" customHeight="1" outlineLevel="6" x14ac:dyDescent="0.25">
      <c r="A147" s="118"/>
      <c r="B147" s="64" t="s">
        <v>248</v>
      </c>
      <c r="C147" s="97" t="s">
        <v>249</v>
      </c>
      <c r="D147" s="8">
        <v>1273913.69</v>
      </c>
      <c r="E147" s="8">
        <v>0</v>
      </c>
      <c r="F147" s="8">
        <v>0</v>
      </c>
      <c r="G147" s="8">
        <v>0</v>
      </c>
      <c r="H147" s="8">
        <v>0</v>
      </c>
      <c r="I147" s="8">
        <v>0</v>
      </c>
      <c r="J147" s="2"/>
    </row>
    <row r="148" spans="1:10" ht="34.5" customHeight="1" outlineLevel="6" x14ac:dyDescent="0.25">
      <c r="A148" s="118"/>
      <c r="B148" s="64" t="s">
        <v>194</v>
      </c>
      <c r="C148" s="9" t="s">
        <v>69</v>
      </c>
      <c r="D148" s="8">
        <v>0</v>
      </c>
      <c r="E148" s="8">
        <v>0</v>
      </c>
      <c r="F148" s="8">
        <v>4074805.95</v>
      </c>
      <c r="G148" s="8">
        <v>122244.18</v>
      </c>
      <c r="H148" s="8">
        <v>4074805.95</v>
      </c>
      <c r="I148" s="8">
        <v>122244.18</v>
      </c>
      <c r="J148" s="2"/>
    </row>
    <row r="149" spans="1:10" outlineLevel="7" x14ac:dyDescent="0.25">
      <c r="A149" s="118"/>
      <c r="B149" s="64" t="s">
        <v>19</v>
      </c>
      <c r="C149" s="9" t="s">
        <v>20</v>
      </c>
      <c r="D149" s="8">
        <v>0</v>
      </c>
      <c r="E149" s="8">
        <v>0</v>
      </c>
      <c r="F149" s="8">
        <v>5196.03</v>
      </c>
      <c r="G149" s="8">
        <v>5196.03</v>
      </c>
      <c r="H149" s="8">
        <v>5196.03</v>
      </c>
      <c r="I149" s="8">
        <v>5196.03</v>
      </c>
      <c r="J149" s="2"/>
    </row>
    <row r="150" spans="1:10" ht="29.45" customHeight="1" outlineLevel="7" x14ac:dyDescent="0.25">
      <c r="A150" s="118"/>
      <c r="B150" s="64" t="s">
        <v>244</v>
      </c>
      <c r="C150" s="9">
        <v>5600408012</v>
      </c>
      <c r="D150" s="8">
        <v>279000</v>
      </c>
      <c r="E150" s="8">
        <v>279000</v>
      </c>
      <c r="F150" s="8">
        <v>0</v>
      </c>
      <c r="G150" s="8">
        <v>0</v>
      </c>
      <c r="H150" s="8">
        <v>0</v>
      </c>
      <c r="I150" s="8">
        <v>0</v>
      </c>
      <c r="J150" s="2"/>
    </row>
    <row r="151" spans="1:10" outlineLevel="7" x14ac:dyDescent="0.25">
      <c r="A151" s="118"/>
      <c r="B151" s="64" t="s">
        <v>225</v>
      </c>
      <c r="C151" s="9">
        <v>5600408013</v>
      </c>
      <c r="D151" s="8">
        <v>170000</v>
      </c>
      <c r="E151" s="8">
        <v>170000</v>
      </c>
      <c r="F151" s="8">
        <v>0</v>
      </c>
      <c r="G151" s="8">
        <v>0</v>
      </c>
      <c r="H151" s="8">
        <v>0</v>
      </c>
      <c r="I151" s="8">
        <v>0</v>
      </c>
      <c r="J151" s="2"/>
    </row>
    <row r="152" spans="1:10" ht="32.25" customHeight="1" outlineLevel="6" x14ac:dyDescent="0.25">
      <c r="A152" s="118"/>
      <c r="B152" s="63" t="s">
        <v>21</v>
      </c>
      <c r="C152" s="51">
        <v>5600500000</v>
      </c>
      <c r="D152" s="52">
        <f>D153</f>
        <v>198522</v>
      </c>
      <c r="E152" s="52">
        <f t="shared" ref="E152:I152" si="37">E153</f>
        <v>198522</v>
      </c>
      <c r="F152" s="52">
        <f t="shared" si="37"/>
        <v>198522</v>
      </c>
      <c r="G152" s="52">
        <f t="shared" si="37"/>
        <v>198522</v>
      </c>
      <c r="H152" s="52">
        <f t="shared" si="37"/>
        <v>198522</v>
      </c>
      <c r="I152" s="52">
        <f t="shared" si="37"/>
        <v>198522</v>
      </c>
      <c r="J152" s="2"/>
    </row>
    <row r="153" spans="1:10" ht="30.75" customHeight="1" outlineLevel="7" x14ac:dyDescent="0.25">
      <c r="A153" s="118"/>
      <c r="B153" s="64" t="s">
        <v>22</v>
      </c>
      <c r="C153" s="9">
        <v>5600508014</v>
      </c>
      <c r="D153" s="8">
        <v>198522</v>
      </c>
      <c r="E153" s="8">
        <v>198522</v>
      </c>
      <c r="F153" s="8">
        <v>198522</v>
      </c>
      <c r="G153" s="8">
        <v>198522</v>
      </c>
      <c r="H153" s="8">
        <v>198522</v>
      </c>
      <c r="I153" s="8">
        <v>198522</v>
      </c>
      <c r="J153" s="2"/>
    </row>
    <row r="154" spans="1:10" ht="39" customHeight="1" outlineLevel="6" x14ac:dyDescent="0.25">
      <c r="A154" s="118"/>
      <c r="B154" s="63" t="s">
        <v>201</v>
      </c>
      <c r="C154" s="51">
        <v>5600700000</v>
      </c>
      <c r="D154" s="52">
        <f>D155+D156+D157+D158</f>
        <v>14930224</v>
      </c>
      <c r="E154" s="52">
        <f t="shared" ref="E154:I154" si="38">E155+E156+E157+E158</f>
        <v>14930224</v>
      </c>
      <c r="F154" s="52">
        <f t="shared" si="38"/>
        <v>14350823.84</v>
      </c>
      <c r="G154" s="52">
        <f t="shared" si="38"/>
        <v>13350823.84</v>
      </c>
      <c r="H154" s="52">
        <f t="shared" si="38"/>
        <v>13965951.84</v>
      </c>
      <c r="I154" s="52">
        <f t="shared" si="38"/>
        <v>12965951.84</v>
      </c>
      <c r="J154" s="2"/>
    </row>
    <row r="155" spans="1:10" ht="33" customHeight="1" outlineLevel="7" x14ac:dyDescent="0.25">
      <c r="A155" s="118"/>
      <c r="B155" s="64" t="s">
        <v>48</v>
      </c>
      <c r="C155" s="9">
        <v>5600740700</v>
      </c>
      <c r="D155" s="8">
        <v>96000</v>
      </c>
      <c r="E155" s="8">
        <v>96000</v>
      </c>
      <c r="F155" s="8">
        <v>96000</v>
      </c>
      <c r="G155" s="8">
        <v>96000</v>
      </c>
      <c r="H155" s="8">
        <v>96000</v>
      </c>
      <c r="I155" s="8">
        <v>96000</v>
      </c>
      <c r="J155" s="2"/>
    </row>
    <row r="156" spans="1:10" ht="31.9" customHeight="1" outlineLevel="6" x14ac:dyDescent="0.25">
      <c r="A156" s="118"/>
      <c r="B156" s="64" t="s">
        <v>47</v>
      </c>
      <c r="C156" s="9">
        <v>5600740990</v>
      </c>
      <c r="D156" s="8">
        <v>14834224</v>
      </c>
      <c r="E156" s="8">
        <v>14834224</v>
      </c>
      <c r="F156" s="8">
        <v>13223896</v>
      </c>
      <c r="G156" s="8">
        <v>13223896</v>
      </c>
      <c r="H156" s="8">
        <v>12839024</v>
      </c>
      <c r="I156" s="8">
        <v>12839024</v>
      </c>
      <c r="J156" s="2"/>
    </row>
    <row r="157" spans="1:10" ht="47.25" customHeight="1" outlineLevel="7" x14ac:dyDescent="0.25">
      <c r="A157" s="118"/>
      <c r="B157" s="64" t="s">
        <v>35</v>
      </c>
      <c r="C157" s="9">
        <v>5600792480</v>
      </c>
      <c r="D157" s="8">
        <v>0</v>
      </c>
      <c r="E157" s="8">
        <v>0</v>
      </c>
      <c r="F157" s="8">
        <v>1000000</v>
      </c>
      <c r="G157" s="8">
        <v>0</v>
      </c>
      <c r="H157" s="8">
        <v>1000000</v>
      </c>
      <c r="I157" s="8">
        <v>0</v>
      </c>
      <c r="J157" s="2"/>
    </row>
    <row r="158" spans="1:10" ht="37.15" customHeight="1" outlineLevel="4" x14ac:dyDescent="0.25">
      <c r="A158" s="118"/>
      <c r="B158" s="64" t="s">
        <v>71</v>
      </c>
      <c r="C158" s="9" t="s">
        <v>57</v>
      </c>
      <c r="D158" s="8">
        <v>0</v>
      </c>
      <c r="E158" s="8">
        <v>0</v>
      </c>
      <c r="F158" s="8">
        <v>30927.84</v>
      </c>
      <c r="G158" s="8">
        <v>30927.84</v>
      </c>
      <c r="H158" s="8">
        <v>30927.84</v>
      </c>
      <c r="I158" s="8">
        <v>30927.84</v>
      </c>
      <c r="J158" s="2"/>
    </row>
    <row r="159" spans="1:10" ht="37.15" customHeight="1" outlineLevel="6" x14ac:dyDescent="0.25">
      <c r="A159" s="118"/>
      <c r="B159" s="63" t="s">
        <v>202</v>
      </c>
      <c r="C159" s="51">
        <v>5600800000</v>
      </c>
      <c r="D159" s="52">
        <f>D160+D161</f>
        <v>6781983.5300000003</v>
      </c>
      <c r="E159" s="52">
        <f t="shared" ref="E159:I159" si="39">E160+E161</f>
        <v>6781983.5300000003</v>
      </c>
      <c r="F159" s="52">
        <f t="shared" si="39"/>
        <v>5879302.9199999999</v>
      </c>
      <c r="G159" s="52">
        <f t="shared" si="39"/>
        <v>5879302.9199999999</v>
      </c>
      <c r="H159" s="52">
        <f t="shared" si="39"/>
        <v>5696436.54</v>
      </c>
      <c r="I159" s="52">
        <f t="shared" si="39"/>
        <v>5696436.54</v>
      </c>
      <c r="J159" s="2"/>
    </row>
    <row r="160" spans="1:10" ht="39.6" customHeight="1" outlineLevel="7" x14ac:dyDescent="0.25">
      <c r="A160" s="118"/>
      <c r="B160" s="64" t="s">
        <v>49</v>
      </c>
      <c r="C160" s="9">
        <v>5600842990</v>
      </c>
      <c r="D160" s="8">
        <v>6775983.5300000003</v>
      </c>
      <c r="E160" s="8">
        <v>6775983.5300000003</v>
      </c>
      <c r="F160" s="8">
        <v>5871802.9199999999</v>
      </c>
      <c r="G160" s="8">
        <v>5871802.9199999999</v>
      </c>
      <c r="H160" s="8">
        <v>5688936.54</v>
      </c>
      <c r="I160" s="8">
        <v>5688936.54</v>
      </c>
      <c r="J160" s="2"/>
    </row>
    <row r="161" spans="1:10" outlineLevel="7" x14ac:dyDescent="0.25">
      <c r="A161" s="119"/>
      <c r="B161" s="71" t="s">
        <v>50</v>
      </c>
      <c r="C161" s="14" t="s">
        <v>61</v>
      </c>
      <c r="D161" s="8">
        <v>6000</v>
      </c>
      <c r="E161" s="8">
        <v>6000</v>
      </c>
      <c r="F161" s="8">
        <v>7500</v>
      </c>
      <c r="G161" s="8">
        <v>7500</v>
      </c>
      <c r="H161" s="8">
        <v>7500</v>
      </c>
      <c r="I161" s="8">
        <v>7500</v>
      </c>
      <c r="J161" s="2"/>
    </row>
    <row r="162" spans="1:10" ht="25.5" outlineLevel="7" x14ac:dyDescent="0.25">
      <c r="A162" s="75"/>
      <c r="B162" s="65" t="s">
        <v>246</v>
      </c>
      <c r="C162" s="80">
        <v>5601000000</v>
      </c>
      <c r="D162" s="52">
        <f>D164+D163</f>
        <v>3030303.03</v>
      </c>
      <c r="E162" s="52">
        <f>E164</f>
        <v>30303.03</v>
      </c>
      <c r="F162" s="52">
        <f t="shared" ref="F162:I162" si="40">F164</f>
        <v>0</v>
      </c>
      <c r="G162" s="52">
        <f t="shared" si="40"/>
        <v>0</v>
      </c>
      <c r="H162" s="52">
        <f t="shared" si="40"/>
        <v>0</v>
      </c>
      <c r="I162" s="52">
        <f t="shared" si="40"/>
        <v>0</v>
      </c>
      <c r="J162" s="2"/>
    </row>
    <row r="163" spans="1:10" ht="28.9" customHeight="1" outlineLevel="7" x14ac:dyDescent="0.25">
      <c r="A163" s="96"/>
      <c r="B163" s="71" t="s">
        <v>252</v>
      </c>
      <c r="C163" s="99">
        <v>5601092363</v>
      </c>
      <c r="D163" s="8">
        <v>3000000</v>
      </c>
      <c r="E163" s="52"/>
      <c r="F163" s="52"/>
      <c r="G163" s="52"/>
      <c r="H163" s="52"/>
      <c r="I163" s="52"/>
      <c r="J163" s="2"/>
    </row>
    <row r="164" spans="1:10" outlineLevel="7" x14ac:dyDescent="0.25">
      <c r="A164" s="75"/>
      <c r="B164" s="71" t="s">
        <v>247</v>
      </c>
      <c r="C164" s="14" t="s">
        <v>226</v>
      </c>
      <c r="D164" s="8">
        <v>30303.03</v>
      </c>
      <c r="E164" s="8">
        <v>30303.03</v>
      </c>
      <c r="F164" s="8">
        <v>0</v>
      </c>
      <c r="G164" s="8">
        <v>0</v>
      </c>
      <c r="H164" s="8">
        <v>0</v>
      </c>
      <c r="I164" s="8">
        <v>0</v>
      </c>
      <c r="J164" s="2"/>
    </row>
    <row r="165" spans="1:10" outlineLevel="7" x14ac:dyDescent="0.25">
      <c r="A165" s="75"/>
      <c r="B165" s="65" t="s">
        <v>228</v>
      </c>
      <c r="C165" s="80">
        <v>5601300000</v>
      </c>
      <c r="D165" s="52">
        <f>D166</f>
        <v>273075</v>
      </c>
      <c r="E165" s="52">
        <f t="shared" ref="E165:I165" si="41">E166</f>
        <v>273075</v>
      </c>
      <c r="F165" s="52">
        <f t="shared" si="41"/>
        <v>0</v>
      </c>
      <c r="G165" s="52">
        <f t="shared" si="41"/>
        <v>0</v>
      </c>
      <c r="H165" s="52">
        <f t="shared" si="41"/>
        <v>0</v>
      </c>
      <c r="I165" s="52">
        <f t="shared" si="41"/>
        <v>0</v>
      </c>
      <c r="J165" s="2"/>
    </row>
    <row r="166" spans="1:10" outlineLevel="7" x14ac:dyDescent="0.25">
      <c r="A166" s="75"/>
      <c r="B166" s="71" t="s">
        <v>227</v>
      </c>
      <c r="C166" s="14">
        <v>5601301014</v>
      </c>
      <c r="D166" s="8">
        <v>273075</v>
      </c>
      <c r="E166" s="8">
        <v>273075</v>
      </c>
      <c r="F166" s="8">
        <v>0</v>
      </c>
      <c r="G166" s="8">
        <v>0</v>
      </c>
      <c r="H166" s="8">
        <v>0</v>
      </c>
      <c r="I166" s="8">
        <v>0</v>
      </c>
      <c r="J166" s="2"/>
    </row>
    <row r="167" spans="1:10" ht="15.75" outlineLevel="7" x14ac:dyDescent="0.25">
      <c r="A167" s="96"/>
      <c r="B167" s="98" t="s">
        <v>250</v>
      </c>
      <c r="C167" s="99">
        <v>5601400000</v>
      </c>
      <c r="D167" s="8">
        <v>2845541</v>
      </c>
      <c r="E167" s="8">
        <v>2845541</v>
      </c>
      <c r="F167" s="8"/>
      <c r="G167" s="8"/>
      <c r="H167" s="8"/>
      <c r="I167" s="8"/>
      <c r="J167" s="2"/>
    </row>
    <row r="168" spans="1:10" ht="15.75" outlineLevel="7" x14ac:dyDescent="0.25">
      <c r="A168" s="96"/>
      <c r="B168" s="98" t="s">
        <v>251</v>
      </c>
      <c r="C168" s="99">
        <v>5601408011</v>
      </c>
      <c r="D168" s="8">
        <v>2845541</v>
      </c>
      <c r="E168" s="8">
        <v>2845541</v>
      </c>
      <c r="F168" s="8"/>
      <c r="G168" s="8"/>
      <c r="H168" s="8"/>
      <c r="I168" s="8"/>
      <c r="J168" s="2"/>
    </row>
    <row r="169" spans="1:10" ht="30.6" customHeight="1" outlineLevel="7" x14ac:dyDescent="0.25">
      <c r="A169" s="117">
        <v>10</v>
      </c>
      <c r="B169" s="94" t="s">
        <v>166</v>
      </c>
      <c r="C169" s="95" t="s">
        <v>3</v>
      </c>
      <c r="D169" s="50">
        <f>D170</f>
        <v>3528347.5</v>
      </c>
      <c r="E169" s="50">
        <f t="shared" ref="E169:I169" si="42">E170</f>
        <v>3528347.5</v>
      </c>
      <c r="F169" s="50">
        <f t="shared" si="42"/>
        <v>0</v>
      </c>
      <c r="G169" s="50">
        <f t="shared" si="42"/>
        <v>0</v>
      </c>
      <c r="H169" s="50">
        <f t="shared" si="42"/>
        <v>0</v>
      </c>
      <c r="I169" s="50">
        <f t="shared" si="42"/>
        <v>0</v>
      </c>
      <c r="J169" s="2"/>
    </row>
    <row r="170" spans="1:10" ht="20.45" customHeight="1" outlineLevel="7" x14ac:dyDescent="0.25">
      <c r="A170" s="118"/>
      <c r="B170" s="65" t="s">
        <v>4</v>
      </c>
      <c r="C170" s="59">
        <v>5700100000</v>
      </c>
      <c r="D170" s="52">
        <f>D171</f>
        <v>3528347.5</v>
      </c>
      <c r="E170" s="52">
        <f t="shared" ref="E170" si="43">E171</f>
        <v>3528347.5</v>
      </c>
      <c r="F170" s="52">
        <f t="shared" ref="F170:I170" si="44">F171</f>
        <v>0</v>
      </c>
      <c r="G170" s="52">
        <f t="shared" si="44"/>
        <v>0</v>
      </c>
      <c r="H170" s="52">
        <f t="shared" si="44"/>
        <v>0</v>
      </c>
      <c r="I170" s="52">
        <f t="shared" si="44"/>
        <v>0</v>
      </c>
      <c r="J170" s="2"/>
    </row>
    <row r="171" spans="1:10" ht="19.149999999999999" customHeight="1" outlineLevel="7" x14ac:dyDescent="0.25">
      <c r="A171" s="119"/>
      <c r="B171" s="71" t="s">
        <v>5</v>
      </c>
      <c r="C171" s="15">
        <v>5700105011</v>
      </c>
      <c r="D171" s="8">
        <v>3528347.5</v>
      </c>
      <c r="E171" s="8">
        <v>3528347.5</v>
      </c>
      <c r="F171" s="8">
        <v>0</v>
      </c>
      <c r="G171" s="8">
        <v>0</v>
      </c>
      <c r="H171" s="8">
        <v>0</v>
      </c>
      <c r="I171" s="8">
        <v>0</v>
      </c>
      <c r="J171" s="2"/>
    </row>
    <row r="172" spans="1:10" ht="30.75" customHeight="1" outlineLevel="7" x14ac:dyDescent="0.25">
      <c r="A172" s="117">
        <v>11</v>
      </c>
      <c r="B172" s="82" t="s">
        <v>198</v>
      </c>
      <c r="C172" s="83">
        <v>6200000000</v>
      </c>
      <c r="D172" s="50">
        <f>D173+D178</f>
        <v>3058275.54</v>
      </c>
      <c r="E172" s="50">
        <f t="shared" ref="E172:I172" si="45">E173+E178</f>
        <v>2016266.04</v>
      </c>
      <c r="F172" s="50">
        <f t="shared" si="45"/>
        <v>2742009.5</v>
      </c>
      <c r="G172" s="50">
        <f t="shared" si="45"/>
        <v>1700000</v>
      </c>
      <c r="H172" s="50">
        <f t="shared" si="45"/>
        <v>2742009.5</v>
      </c>
      <c r="I172" s="50">
        <f t="shared" si="45"/>
        <v>1700000</v>
      </c>
      <c r="J172" s="2"/>
    </row>
    <row r="173" spans="1:10" ht="30" customHeight="1" outlineLevel="7" x14ac:dyDescent="0.25">
      <c r="A173" s="118"/>
      <c r="B173" s="63" t="s">
        <v>10</v>
      </c>
      <c r="C173" s="51">
        <v>6200100000</v>
      </c>
      <c r="D173" s="52">
        <f>D174+D175+D176+D177</f>
        <v>2175976.85</v>
      </c>
      <c r="E173" s="52">
        <f>E174+E175+E176+E177</f>
        <v>1133967.3500000001</v>
      </c>
      <c r="F173" s="52">
        <f t="shared" ref="F173:I173" si="46">F174+F175+F176+F177</f>
        <v>2175976.85</v>
      </c>
      <c r="G173" s="52">
        <f t="shared" si="46"/>
        <v>1133967.3500000001</v>
      </c>
      <c r="H173" s="52">
        <f t="shared" si="46"/>
        <v>2175976.85</v>
      </c>
      <c r="I173" s="52">
        <f t="shared" si="46"/>
        <v>1133967.3500000001</v>
      </c>
      <c r="J173" s="2"/>
    </row>
    <row r="174" spans="1:10" ht="18.600000000000001" customHeight="1" outlineLevel="7" x14ac:dyDescent="0.25">
      <c r="A174" s="118"/>
      <c r="B174" s="64" t="s">
        <v>11</v>
      </c>
      <c r="C174" s="9">
        <v>6200100001</v>
      </c>
      <c r="D174" s="8">
        <v>824513.64</v>
      </c>
      <c r="E174" s="8">
        <v>824513.64</v>
      </c>
      <c r="F174" s="8">
        <v>824513.64</v>
      </c>
      <c r="G174" s="8">
        <v>824513.64</v>
      </c>
      <c r="H174" s="8">
        <v>824513.64</v>
      </c>
      <c r="I174" s="8">
        <v>824513.64</v>
      </c>
      <c r="J174" s="2"/>
    </row>
    <row r="175" spans="1:10" outlineLevel="7" x14ac:dyDescent="0.25">
      <c r="A175" s="118"/>
      <c r="B175" s="64" t="s">
        <v>12</v>
      </c>
      <c r="C175" s="9">
        <v>6200100002</v>
      </c>
      <c r="D175" s="8">
        <v>81453.710000000006</v>
      </c>
      <c r="E175" s="8">
        <v>81453.710000000006</v>
      </c>
      <c r="F175" s="8">
        <v>81453.710000000006</v>
      </c>
      <c r="G175" s="8">
        <v>81453.710000000006</v>
      </c>
      <c r="H175" s="8">
        <v>81453.710000000006</v>
      </c>
      <c r="I175" s="8">
        <v>81453.710000000006</v>
      </c>
      <c r="J175" s="2"/>
    </row>
    <row r="176" spans="1:10" outlineLevel="7" x14ac:dyDescent="0.25">
      <c r="A176" s="118"/>
      <c r="B176" s="64" t="s">
        <v>13</v>
      </c>
      <c r="C176" s="9">
        <v>6200100003</v>
      </c>
      <c r="D176" s="8">
        <v>228000</v>
      </c>
      <c r="E176" s="8">
        <v>228000</v>
      </c>
      <c r="F176" s="8">
        <v>228000</v>
      </c>
      <c r="G176" s="8">
        <v>228000</v>
      </c>
      <c r="H176" s="8">
        <v>228000</v>
      </c>
      <c r="I176" s="8">
        <v>228000</v>
      </c>
      <c r="J176" s="2"/>
    </row>
    <row r="177" spans="1:10" ht="51" outlineLevel="7" x14ac:dyDescent="0.25">
      <c r="A177" s="118"/>
      <c r="B177" s="64" t="s">
        <v>168</v>
      </c>
      <c r="C177" s="9">
        <v>6200193080</v>
      </c>
      <c r="D177" s="8">
        <v>1042009.5</v>
      </c>
      <c r="E177" s="8">
        <v>0</v>
      </c>
      <c r="F177" s="8">
        <v>1042009.5</v>
      </c>
      <c r="G177" s="8">
        <v>0</v>
      </c>
      <c r="H177" s="8">
        <v>1042009.5</v>
      </c>
      <c r="I177" s="8">
        <v>0</v>
      </c>
      <c r="J177" s="2"/>
    </row>
    <row r="178" spans="1:10" outlineLevel="1" x14ac:dyDescent="0.25">
      <c r="A178" s="118"/>
      <c r="B178" s="63" t="s">
        <v>14</v>
      </c>
      <c r="C178" s="51">
        <v>6200200000</v>
      </c>
      <c r="D178" s="52">
        <f>D179</f>
        <v>882298.69</v>
      </c>
      <c r="E178" s="52">
        <f t="shared" ref="E178:I178" si="47">E179</f>
        <v>882298.69</v>
      </c>
      <c r="F178" s="52">
        <f t="shared" si="47"/>
        <v>566032.65</v>
      </c>
      <c r="G178" s="52">
        <f t="shared" si="47"/>
        <v>566032.65</v>
      </c>
      <c r="H178" s="52">
        <f t="shared" si="47"/>
        <v>566032.65</v>
      </c>
      <c r="I178" s="52">
        <f t="shared" si="47"/>
        <v>566032.65</v>
      </c>
      <c r="J178" s="2"/>
    </row>
    <row r="179" spans="1:10" ht="21" customHeight="1" outlineLevel="2" x14ac:dyDescent="0.25">
      <c r="A179" s="119"/>
      <c r="B179" s="64" t="s">
        <v>15</v>
      </c>
      <c r="C179" s="9">
        <v>6200200001</v>
      </c>
      <c r="D179" s="8">
        <v>882298.69</v>
      </c>
      <c r="E179" s="8">
        <f>D179</f>
        <v>882298.69</v>
      </c>
      <c r="F179" s="8">
        <v>566032.65</v>
      </c>
      <c r="G179" s="8">
        <v>566032.65</v>
      </c>
      <c r="H179" s="8">
        <v>566032.65</v>
      </c>
      <c r="I179" s="8">
        <v>566032.65</v>
      </c>
      <c r="J179" s="2"/>
    </row>
    <row r="180" spans="1:10" ht="25.5" outlineLevel="3" x14ac:dyDescent="0.25">
      <c r="A180" s="117">
        <v>12</v>
      </c>
      <c r="B180" s="82" t="s">
        <v>36</v>
      </c>
      <c r="C180" s="83">
        <v>6300000000</v>
      </c>
      <c r="D180" s="50">
        <f>D181</f>
        <v>465608.46</v>
      </c>
      <c r="E180" s="50">
        <f t="shared" ref="E180:I180" si="48">E181</f>
        <v>4656.08</v>
      </c>
      <c r="F180" s="50">
        <f t="shared" si="48"/>
        <v>462151.27</v>
      </c>
      <c r="G180" s="50">
        <f t="shared" si="48"/>
        <v>4621.51</v>
      </c>
      <c r="H180" s="50">
        <f t="shared" si="48"/>
        <v>465608.46</v>
      </c>
      <c r="I180" s="50">
        <f t="shared" si="48"/>
        <v>4656.08</v>
      </c>
      <c r="J180" s="2"/>
    </row>
    <row r="181" spans="1:10" ht="38.25" outlineLevel="4" x14ac:dyDescent="0.25">
      <c r="A181" s="118"/>
      <c r="B181" s="63" t="s">
        <v>206</v>
      </c>
      <c r="C181" s="51">
        <v>6300100000</v>
      </c>
      <c r="D181" s="52">
        <f>D182</f>
        <v>465608.46</v>
      </c>
      <c r="E181" s="52">
        <f t="shared" ref="E181" si="49">E182</f>
        <v>4656.08</v>
      </c>
      <c r="F181" s="52">
        <f t="shared" ref="F181:I181" si="50">F182</f>
        <v>462151.27</v>
      </c>
      <c r="G181" s="52">
        <f t="shared" si="50"/>
        <v>4621.51</v>
      </c>
      <c r="H181" s="52">
        <f t="shared" si="50"/>
        <v>465608.46</v>
      </c>
      <c r="I181" s="52">
        <f t="shared" si="50"/>
        <v>4656.08</v>
      </c>
      <c r="J181" s="2"/>
    </row>
    <row r="182" spans="1:10" ht="61.5" customHeight="1" outlineLevel="5" x14ac:dyDescent="0.25">
      <c r="A182" s="119"/>
      <c r="B182" s="64" t="s">
        <v>208</v>
      </c>
      <c r="C182" s="9" t="s">
        <v>0</v>
      </c>
      <c r="D182" s="8">
        <v>465608.46</v>
      </c>
      <c r="E182" s="8">
        <v>4656.08</v>
      </c>
      <c r="F182" s="8">
        <v>462151.27</v>
      </c>
      <c r="G182" s="8">
        <v>4621.51</v>
      </c>
      <c r="H182" s="8">
        <v>465608.46</v>
      </c>
      <c r="I182" s="8">
        <v>4656.08</v>
      </c>
      <c r="J182" s="2"/>
    </row>
    <row r="183" spans="1:10" ht="30" customHeight="1" outlineLevel="6" x14ac:dyDescent="0.25">
      <c r="A183" s="117">
        <v>13</v>
      </c>
      <c r="B183" s="82" t="s">
        <v>63</v>
      </c>
      <c r="C183" s="83">
        <v>6700000000</v>
      </c>
      <c r="D183" s="50">
        <f>D184+D187</f>
        <v>1350000</v>
      </c>
      <c r="E183" s="50">
        <f>E184+E187</f>
        <v>1350000</v>
      </c>
      <c r="F183" s="50">
        <f t="shared" ref="F183:I183" si="51">F184</f>
        <v>1000000</v>
      </c>
      <c r="G183" s="50">
        <f t="shared" si="51"/>
        <v>1000000</v>
      </c>
      <c r="H183" s="50">
        <f t="shared" si="51"/>
        <v>1000000</v>
      </c>
      <c r="I183" s="50">
        <f t="shared" si="51"/>
        <v>1000000</v>
      </c>
      <c r="J183" s="2"/>
    </row>
    <row r="184" spans="1:10" ht="30" customHeight="1" outlineLevel="3" x14ac:dyDescent="0.25">
      <c r="A184" s="118"/>
      <c r="B184" s="63" t="s">
        <v>207</v>
      </c>
      <c r="C184" s="51">
        <v>6700200000</v>
      </c>
      <c r="D184" s="52">
        <f>D185+D186</f>
        <v>1200000</v>
      </c>
      <c r="E184" s="52">
        <f>E185+E186</f>
        <v>1200000</v>
      </c>
      <c r="F184" s="52">
        <f>F185</f>
        <v>1000000</v>
      </c>
      <c r="G184" s="52">
        <f>G185</f>
        <v>1000000</v>
      </c>
      <c r="H184" s="52">
        <f>H185</f>
        <v>1000000</v>
      </c>
      <c r="I184" s="52">
        <f>I185</f>
        <v>1000000</v>
      </c>
      <c r="J184" s="2"/>
    </row>
    <row r="185" spans="1:10" ht="42" customHeight="1" outlineLevel="3" x14ac:dyDescent="0.25">
      <c r="A185" s="119"/>
      <c r="B185" s="72" t="s">
        <v>169</v>
      </c>
      <c r="C185" s="13" t="s">
        <v>170</v>
      </c>
      <c r="D185" s="12">
        <v>1000000</v>
      </c>
      <c r="E185" s="12">
        <v>1000000</v>
      </c>
      <c r="F185" s="12">
        <v>1000000</v>
      </c>
      <c r="G185" s="12">
        <v>1000000</v>
      </c>
      <c r="H185" s="12">
        <v>1000000</v>
      </c>
      <c r="I185" s="12">
        <v>1000000</v>
      </c>
      <c r="J185" s="2"/>
    </row>
    <row r="186" spans="1:10" ht="21.75" customHeight="1" outlineLevel="3" x14ac:dyDescent="0.25">
      <c r="A186" s="100"/>
      <c r="B186" s="101" t="s">
        <v>271</v>
      </c>
      <c r="C186" s="15">
        <v>6700203111</v>
      </c>
      <c r="D186" s="10">
        <v>200000</v>
      </c>
      <c r="E186" s="10">
        <f>D186</f>
        <v>200000</v>
      </c>
      <c r="F186" s="10">
        <v>0</v>
      </c>
      <c r="G186" s="10">
        <v>0</v>
      </c>
      <c r="H186" s="10">
        <v>0</v>
      </c>
      <c r="I186" s="10">
        <v>0</v>
      </c>
      <c r="J186" s="2"/>
    </row>
    <row r="187" spans="1:10" ht="21.75" customHeight="1" outlineLevel="3" x14ac:dyDescent="0.25">
      <c r="A187" s="100"/>
      <c r="B187" s="101" t="s">
        <v>272</v>
      </c>
      <c r="C187" s="15">
        <v>6700300000</v>
      </c>
      <c r="D187" s="10">
        <f>D188</f>
        <v>150000</v>
      </c>
      <c r="E187" s="10">
        <f>E188</f>
        <v>150000</v>
      </c>
      <c r="F187" s="10">
        <v>0</v>
      </c>
      <c r="G187" s="10">
        <v>0</v>
      </c>
      <c r="H187" s="10">
        <v>0</v>
      </c>
      <c r="I187" s="10">
        <v>0</v>
      </c>
      <c r="J187" s="2"/>
    </row>
    <row r="188" spans="1:10" ht="21.75" customHeight="1" outlineLevel="3" x14ac:dyDescent="0.25">
      <c r="A188" s="100"/>
      <c r="B188" s="101" t="s">
        <v>273</v>
      </c>
      <c r="C188" s="15">
        <v>67003604112</v>
      </c>
      <c r="D188" s="10">
        <v>150000</v>
      </c>
      <c r="E188" s="10">
        <f>D188</f>
        <v>150000</v>
      </c>
      <c r="F188" s="10">
        <v>0</v>
      </c>
      <c r="G188" s="10">
        <v>0</v>
      </c>
      <c r="H188" s="10">
        <v>0</v>
      </c>
      <c r="I188" s="10">
        <v>0</v>
      </c>
      <c r="J188" s="2"/>
    </row>
    <row r="189" spans="1:10" ht="21.75" customHeight="1" outlineLevel="3" x14ac:dyDescent="0.25">
      <c r="A189" s="100"/>
      <c r="B189" s="102" t="s">
        <v>274</v>
      </c>
      <c r="C189" s="103">
        <v>680000000</v>
      </c>
      <c r="D189" s="60">
        <f>D190</f>
        <v>192200</v>
      </c>
      <c r="E189" s="60">
        <f>E190</f>
        <v>192200</v>
      </c>
      <c r="F189" s="60">
        <v>0</v>
      </c>
      <c r="G189" s="60">
        <v>0</v>
      </c>
      <c r="H189" s="60">
        <v>0</v>
      </c>
      <c r="I189" s="60">
        <v>0</v>
      </c>
      <c r="J189" s="2"/>
    </row>
    <row r="190" spans="1:10" ht="30" customHeight="1" outlineLevel="3" x14ac:dyDescent="0.25">
      <c r="A190" s="100"/>
      <c r="B190" s="101" t="s">
        <v>276</v>
      </c>
      <c r="C190" s="15">
        <v>6800100000</v>
      </c>
      <c r="D190" s="10">
        <f>D191</f>
        <v>192200</v>
      </c>
      <c r="E190" s="10">
        <f>E191</f>
        <v>192200</v>
      </c>
      <c r="F190" s="10">
        <v>0</v>
      </c>
      <c r="G190" s="10">
        <v>0</v>
      </c>
      <c r="H190" s="10">
        <v>0</v>
      </c>
      <c r="I190" s="10">
        <v>0</v>
      </c>
      <c r="J190" s="2"/>
    </row>
    <row r="191" spans="1:10" ht="26.25" customHeight="1" outlineLevel="3" x14ac:dyDescent="0.25">
      <c r="A191" s="100"/>
      <c r="B191" s="101" t="s">
        <v>275</v>
      </c>
      <c r="C191" s="15">
        <v>6800168022</v>
      </c>
      <c r="D191" s="10">
        <v>192200</v>
      </c>
      <c r="E191" s="10">
        <f t="shared" ref="E191:E197" si="52">D191</f>
        <v>192200</v>
      </c>
      <c r="F191" s="10">
        <v>0</v>
      </c>
      <c r="G191" s="10">
        <v>0</v>
      </c>
      <c r="H191" s="10">
        <v>0</v>
      </c>
      <c r="I191" s="10">
        <v>0</v>
      </c>
      <c r="J191" s="2"/>
    </row>
    <row r="192" spans="1:10" ht="24" customHeight="1" outlineLevel="3" x14ac:dyDescent="0.25">
      <c r="A192" s="100"/>
      <c r="B192" s="102" t="s">
        <v>262</v>
      </c>
      <c r="C192" s="103">
        <v>7000000000</v>
      </c>
      <c r="D192" s="60">
        <f>D193</f>
        <v>130000</v>
      </c>
      <c r="E192" s="60">
        <f t="shared" si="52"/>
        <v>130000</v>
      </c>
      <c r="F192" s="60">
        <v>0</v>
      </c>
      <c r="G192" s="60">
        <v>0</v>
      </c>
      <c r="H192" s="60">
        <v>0</v>
      </c>
      <c r="I192" s="60">
        <v>0</v>
      </c>
      <c r="J192" s="2"/>
    </row>
    <row r="193" spans="1:10" ht="25.5" customHeight="1" outlineLevel="3" x14ac:dyDescent="0.25">
      <c r="A193" s="100"/>
      <c r="B193" s="101" t="s">
        <v>263</v>
      </c>
      <c r="C193" s="15">
        <v>7000100000</v>
      </c>
      <c r="D193" s="10">
        <f>D194</f>
        <v>130000</v>
      </c>
      <c r="E193" s="10">
        <f t="shared" si="52"/>
        <v>130000</v>
      </c>
      <c r="F193" s="10">
        <v>0</v>
      </c>
      <c r="G193" s="10">
        <v>0</v>
      </c>
      <c r="H193" s="10">
        <v>0</v>
      </c>
      <c r="I193" s="10">
        <v>0</v>
      </c>
      <c r="J193" s="2"/>
    </row>
    <row r="194" spans="1:10" ht="29.25" customHeight="1" outlineLevel="3" x14ac:dyDescent="0.25">
      <c r="A194" s="100"/>
      <c r="B194" s="101" t="s">
        <v>261</v>
      </c>
      <c r="C194" s="15">
        <v>7000108011</v>
      </c>
      <c r="D194" s="10">
        <v>130000</v>
      </c>
      <c r="E194" s="10">
        <f t="shared" si="52"/>
        <v>130000</v>
      </c>
      <c r="F194" s="10">
        <v>0</v>
      </c>
      <c r="G194" s="10">
        <v>0</v>
      </c>
      <c r="H194" s="10">
        <v>0</v>
      </c>
      <c r="I194" s="10">
        <v>0</v>
      </c>
      <c r="J194" s="2"/>
    </row>
    <row r="195" spans="1:10" ht="32.25" customHeight="1" outlineLevel="3" x14ac:dyDescent="0.25">
      <c r="A195" s="100"/>
      <c r="B195" s="102" t="s">
        <v>259</v>
      </c>
      <c r="C195" s="103">
        <v>7100000000</v>
      </c>
      <c r="D195" s="60">
        <f>D196</f>
        <v>121842</v>
      </c>
      <c r="E195" s="60">
        <f t="shared" si="52"/>
        <v>121842</v>
      </c>
      <c r="F195" s="60">
        <v>0</v>
      </c>
      <c r="G195" s="60">
        <v>0</v>
      </c>
      <c r="H195" s="60">
        <v>0</v>
      </c>
      <c r="I195" s="60">
        <v>0</v>
      </c>
      <c r="J195" s="2"/>
    </row>
    <row r="196" spans="1:10" ht="28.5" customHeight="1" outlineLevel="3" x14ac:dyDescent="0.25">
      <c r="A196" s="100"/>
      <c r="B196" s="101" t="s">
        <v>260</v>
      </c>
      <c r="C196" s="15">
        <v>7100100000</v>
      </c>
      <c r="D196" s="10">
        <f>D197</f>
        <v>121842</v>
      </c>
      <c r="E196" s="10">
        <f t="shared" si="52"/>
        <v>121842</v>
      </c>
      <c r="F196" s="10">
        <v>0</v>
      </c>
      <c r="G196" s="10">
        <v>0</v>
      </c>
      <c r="H196" s="10">
        <v>0</v>
      </c>
      <c r="I196" s="10">
        <v>0</v>
      </c>
      <c r="J196" s="2"/>
    </row>
    <row r="197" spans="1:10" ht="25.5" customHeight="1" outlineLevel="3" x14ac:dyDescent="0.25">
      <c r="A197" s="100"/>
      <c r="B197" s="101" t="s">
        <v>277</v>
      </c>
      <c r="C197" s="15">
        <v>7100101136</v>
      </c>
      <c r="D197" s="10">
        <v>121842</v>
      </c>
      <c r="E197" s="10">
        <f t="shared" si="52"/>
        <v>121842</v>
      </c>
      <c r="F197" s="10">
        <v>0</v>
      </c>
      <c r="G197" s="10">
        <v>0</v>
      </c>
      <c r="H197" s="10">
        <v>0</v>
      </c>
      <c r="I197" s="10">
        <v>0</v>
      </c>
      <c r="J197" s="2"/>
    </row>
    <row r="198" spans="1:10" ht="34.9" customHeight="1" outlineLevel="3" x14ac:dyDescent="0.25">
      <c r="A198" s="100"/>
      <c r="B198" s="105" t="s">
        <v>268</v>
      </c>
      <c r="C198" s="103">
        <v>7200000000</v>
      </c>
      <c r="D198" s="60">
        <f>D199</f>
        <v>580000</v>
      </c>
      <c r="E198" s="60">
        <f>E199</f>
        <v>580000</v>
      </c>
      <c r="F198" s="60">
        <v>0</v>
      </c>
      <c r="G198" s="60">
        <v>0</v>
      </c>
      <c r="H198" s="60">
        <v>0</v>
      </c>
      <c r="I198" s="60">
        <v>0</v>
      </c>
      <c r="J198" s="2"/>
    </row>
    <row r="199" spans="1:10" ht="25.5" customHeight="1" outlineLevel="3" x14ac:dyDescent="0.25">
      <c r="A199" s="100"/>
      <c r="B199" s="104" t="s">
        <v>269</v>
      </c>
      <c r="C199" s="15">
        <v>7200100000</v>
      </c>
      <c r="D199" s="10">
        <f>D200</f>
        <v>580000</v>
      </c>
      <c r="E199" s="10">
        <f>E200</f>
        <v>580000</v>
      </c>
      <c r="F199" s="10">
        <v>0</v>
      </c>
      <c r="G199" s="10">
        <v>0</v>
      </c>
      <c r="H199" s="10">
        <v>0</v>
      </c>
      <c r="I199" s="10">
        <v>0</v>
      </c>
      <c r="J199" s="2"/>
    </row>
    <row r="200" spans="1:10" ht="25.5" customHeight="1" outlineLevel="3" x14ac:dyDescent="0.25">
      <c r="A200" s="100"/>
      <c r="B200" s="104" t="s">
        <v>270</v>
      </c>
      <c r="C200" s="15">
        <v>7200104120</v>
      </c>
      <c r="D200" s="10">
        <v>580000</v>
      </c>
      <c r="E200" s="10">
        <v>580000</v>
      </c>
      <c r="F200" s="10">
        <v>0</v>
      </c>
      <c r="G200" s="10">
        <v>0</v>
      </c>
      <c r="H200" s="10">
        <v>0</v>
      </c>
      <c r="I200" s="10">
        <v>0</v>
      </c>
      <c r="J200" s="2"/>
    </row>
    <row r="201" spans="1:10" ht="21.6" customHeight="1" outlineLevel="5" x14ac:dyDescent="0.25">
      <c r="A201" s="74"/>
      <c r="B201" s="109" t="s">
        <v>62</v>
      </c>
      <c r="C201" s="110"/>
      <c r="D201" s="10">
        <f>D18+D49+D78+D81+D85+D99+D102+D127+D138+D169+D172+D180+D183+D46+D195+D192+D198+D189</f>
        <v>743262779.73000002</v>
      </c>
      <c r="E201" s="10">
        <f>E18+E49+E78+E81+E85+E99+E102+E127+E138+E169+E172+E180+E183+E46+E195+E192+E198+E189</f>
        <v>235062239.04999998</v>
      </c>
      <c r="F201" s="10">
        <f t="shared" ref="F201:I201" si="53">F18+F49+F78+F81+F85+F99+F102+F127+F138+F169+F172+F180+F183+F46+F195+F192+F198+F189</f>
        <v>551929902.86000001</v>
      </c>
      <c r="G201" s="10">
        <f t="shared" si="53"/>
        <v>194141711.11000001</v>
      </c>
      <c r="H201" s="10">
        <f t="shared" si="53"/>
        <v>430409105.71000004</v>
      </c>
      <c r="I201" s="10">
        <f t="shared" si="53"/>
        <v>166761599.82000002</v>
      </c>
      <c r="J201" s="2"/>
    </row>
    <row r="202" spans="1:10" x14ac:dyDescent="0.25">
      <c r="B202" s="48"/>
      <c r="C202" s="49"/>
      <c r="D202" s="49"/>
      <c r="E202" s="49"/>
      <c r="F202" s="49"/>
      <c r="G202" s="49"/>
      <c r="H202" s="49"/>
      <c r="I202" s="49"/>
    </row>
    <row r="203" spans="1:10" x14ac:dyDescent="0.25">
      <c r="G203" s="1" t="s">
        <v>195</v>
      </c>
    </row>
  </sheetData>
  <mergeCells count="21">
    <mergeCell ref="A169:A171"/>
    <mergeCell ref="A172:A179"/>
    <mergeCell ref="A180:A182"/>
    <mergeCell ref="A183:A185"/>
    <mergeCell ref="A85:A93"/>
    <mergeCell ref="A99:A101"/>
    <mergeCell ref="A102:A126"/>
    <mergeCell ref="A127:A137"/>
    <mergeCell ref="A138:A161"/>
    <mergeCell ref="A15:A16"/>
    <mergeCell ref="A18:A45"/>
    <mergeCell ref="A49:A77"/>
    <mergeCell ref="A78:A80"/>
    <mergeCell ref="A81:A84"/>
    <mergeCell ref="H15:I15"/>
    <mergeCell ref="B13:H13"/>
    <mergeCell ref="B201:C201"/>
    <mergeCell ref="C15:C16"/>
    <mergeCell ref="B15:B16"/>
    <mergeCell ref="D15:E15"/>
    <mergeCell ref="F15:G15"/>
  </mergeCells>
  <pageMargins left="0.35433070866141736" right="0.19685039370078741" top="0.2" bottom="0.19685039370078741" header="0.19685039370078741" footer="0.19685039370078741"/>
  <pageSetup paperSize="9" scale="64"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20&lt;/string&gt;&#10;    &lt;string&gt;30.11.2020&lt;/string&gt;&#10;  &lt;/DateInfo&gt;&#10;  &lt;Code&gt;2455559_3400Y74CJ&lt;/Code&gt;&#10;  &lt;ObjectCode&gt;SQUERY_ROSP_EXP&lt;/ObjectCode&gt;&#10;  &lt;DocName&gt;Бюджетная роспись (расходы)&lt;/DocName&gt;&#10;  &lt;VariantName&gt;Вариант_все целевые_15:57:19&lt;/VariantName&gt;&#10;  &lt;VariantLink&gt;52783102&lt;/VariantLink&gt;&#10;  &lt;SvodReportLink xsi:nil=&quot;true&quot; /&gt;&#10;  &lt;ReportLink&gt;126921&lt;/ReportLink&gt;&#10;  &lt;Note&gt;01.01.2020 - 30.11.2020&#10;&lt;/Note&gt;&#10;  &lt;SilentMode&gt;false&lt;/SilentMode&gt;&#10;&lt;/ShortPrimaryServiceReportArguments&gt;"/>
  </Parameters>
</MailMerge>
</file>

<file path=customXml/itemProps1.xml><?xml version="1.0" encoding="utf-8"?>
<ds:datastoreItem xmlns:ds="http://schemas.openxmlformats.org/officeDocument/2006/customXml" ds:itemID="{21DE469C-DE6B-4C8A-9AD0-590B4DED2A8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ELENA\Anna</dc:creator>
  <cp:lastModifiedBy>Duma-2</cp:lastModifiedBy>
  <cp:lastPrinted>2022-06-09T23:15:00Z</cp:lastPrinted>
  <dcterms:created xsi:type="dcterms:W3CDTF">2020-11-30T03:43:02Z</dcterms:created>
  <dcterms:modified xsi:type="dcterms:W3CDTF">2022-06-29T01:45:04Z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
  </property>
  <property fmtid="{D5CDD505-2E9C-101B-9397-08002B2CF9AE}" pid="4" name="Версия клиента">
    <vt:lpwstr>20.1.16.5290 (.NET 4.0)</vt:lpwstr>
  </property>
  <property fmtid="{D5CDD505-2E9C-101B-9397-08002B2CF9AE}" pid="5" name="Версия базы">
    <vt:lpwstr>20.1.1823.10296400</vt:lpwstr>
  </property>
  <property fmtid="{D5CDD505-2E9C-101B-9397-08002B2CF9AE}" pid="6" name="Тип сервера">
    <vt:lpwstr>MSSQL</vt:lpwstr>
  </property>
  <property fmtid="{D5CDD505-2E9C-101B-9397-08002B2CF9AE}" pid="7" name="Сервер">
    <vt:lpwstr>192.168.1.3</vt:lpwstr>
  </property>
  <property fmtid="{D5CDD505-2E9C-101B-9397-08002B2CF9AE}" pid="8" name="База">
    <vt:lpwstr>budg_2020</vt:lpwstr>
  </property>
  <property fmtid="{D5CDD505-2E9C-101B-9397-08002B2CF9AE}" pid="9" name="Пользователь">
    <vt:lpwstr>lena</vt:lpwstr>
  </property>
  <property fmtid="{D5CDD505-2E9C-101B-9397-08002B2CF9AE}" pid="10" name="Шаблон">
    <vt:lpwstr>sqr_rosp_exp2016.xlt</vt:lpwstr>
  </property>
  <property fmtid="{D5CDD505-2E9C-101B-9397-08002B2CF9AE}" pid="11" name="Имя варианта">
    <vt:lpwstr>Вариант_все целевые_15:57:19</vt:lpwstr>
  </property>
  <property fmtid="{D5CDD505-2E9C-101B-9397-08002B2CF9AE}" pid="12" name="Код отчета">
    <vt:lpwstr>2455559_3400Y74CJ</vt:lpwstr>
  </property>
  <property fmtid="{D5CDD505-2E9C-101B-9397-08002B2CF9AE}" pid="13" name="Локальная база">
    <vt:lpwstr>не используется</vt:lpwstr>
  </property>
</Properties>
</file>