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talya\Desktop\БЮДЖЕТ 2021\УТОЧНЕНИЕ\март\решение\дополнение 29.03\"/>
    </mc:Choice>
  </mc:AlternateContent>
  <bookViews>
    <workbookView xWindow="0" yWindow="0" windowWidth="24000" windowHeight="9732"/>
  </bookViews>
  <sheets>
    <sheet name="Документ" sheetId="2" r:id="rId1"/>
  </sheets>
  <definedNames>
    <definedName name="_xlnm._FilterDatabase" localSheetId="0" hidden="1">Документ!$B$18:$H$235</definedName>
    <definedName name="_xlnm.Print_Titles" localSheetId="0">Документ!$17:$17</definedName>
  </definedNames>
  <calcPr calcId="162913"/>
</workbook>
</file>

<file path=xl/calcChain.xml><?xml version="1.0" encoding="utf-8"?>
<calcChain xmlns="http://schemas.openxmlformats.org/spreadsheetml/2006/main">
  <c r="D213" i="2" l="1"/>
  <c r="F213" i="2"/>
  <c r="G213" i="2"/>
  <c r="H213" i="2"/>
  <c r="I213" i="2"/>
  <c r="E224" i="2" l="1"/>
  <c r="E219" i="2"/>
  <c r="E214" i="2"/>
  <c r="E213" i="2" s="1"/>
  <c r="D224" i="2"/>
  <c r="D219" i="2"/>
  <c r="D214" i="2"/>
  <c r="E196" i="2" l="1"/>
  <c r="D196" i="2"/>
  <c r="E233" i="2" l="1"/>
  <c r="E232" i="2" s="1"/>
  <c r="F233" i="2"/>
  <c r="F232" i="2" s="1"/>
  <c r="G233" i="2"/>
  <c r="G232" i="2" s="1"/>
  <c r="H233" i="2"/>
  <c r="H232" i="2" s="1"/>
  <c r="I233" i="2"/>
  <c r="I232" i="2" s="1"/>
  <c r="D233" i="2"/>
  <c r="D232" i="2" s="1"/>
  <c r="E230" i="2"/>
  <c r="E229" i="2" s="1"/>
  <c r="F230" i="2"/>
  <c r="F229" i="2" s="1"/>
  <c r="G230" i="2"/>
  <c r="G229" i="2" s="1"/>
  <c r="H230" i="2"/>
  <c r="H229" i="2" s="1"/>
  <c r="I230" i="2"/>
  <c r="I229" i="2" s="1"/>
  <c r="D230" i="2"/>
  <c r="D229" i="2" s="1"/>
  <c r="E227" i="2"/>
  <c r="E226" i="2" s="1"/>
  <c r="F227" i="2"/>
  <c r="F226" i="2" s="1"/>
  <c r="G227" i="2"/>
  <c r="G226" i="2" s="1"/>
  <c r="H227" i="2"/>
  <c r="H226" i="2" s="1"/>
  <c r="I227" i="2"/>
  <c r="I226" i="2" s="1"/>
  <c r="D227" i="2"/>
  <c r="D226" i="2" s="1"/>
  <c r="E182" i="2"/>
  <c r="F182" i="2"/>
  <c r="G182" i="2"/>
  <c r="H182" i="2"/>
  <c r="I182" i="2"/>
  <c r="D182" i="2"/>
  <c r="E186" i="2"/>
  <c r="F186" i="2"/>
  <c r="G186" i="2"/>
  <c r="H186" i="2"/>
  <c r="I186" i="2"/>
  <c r="D186" i="2"/>
  <c r="E194" i="2"/>
  <c r="F194" i="2"/>
  <c r="G194" i="2"/>
  <c r="H194" i="2"/>
  <c r="I194" i="2"/>
  <c r="D194" i="2"/>
  <c r="E172" i="2"/>
  <c r="F172" i="2"/>
  <c r="G172" i="2"/>
  <c r="H172" i="2"/>
  <c r="I172" i="2"/>
  <c r="D172" i="2"/>
  <c r="E161" i="2"/>
  <c r="F161" i="2"/>
  <c r="G161" i="2"/>
  <c r="H161" i="2"/>
  <c r="I161" i="2"/>
  <c r="D161" i="2"/>
  <c r="E141" i="2"/>
  <c r="F141" i="2"/>
  <c r="G141" i="2"/>
  <c r="H141" i="2"/>
  <c r="I141" i="2"/>
  <c r="D141" i="2"/>
  <c r="F131" i="2" l="1"/>
  <c r="G131" i="2"/>
  <c r="H131" i="2"/>
  <c r="I131" i="2"/>
  <c r="E131" i="2"/>
  <c r="D131" i="2"/>
  <c r="I133" i="2"/>
  <c r="H133" i="2"/>
  <c r="G133" i="2"/>
  <c r="F133" i="2"/>
  <c r="E133" i="2"/>
  <c r="D133" i="2"/>
  <c r="E121" i="2"/>
  <c r="F121" i="2"/>
  <c r="G121" i="2"/>
  <c r="H121" i="2"/>
  <c r="I121" i="2"/>
  <c r="D121" i="2"/>
  <c r="I114" i="2"/>
  <c r="H114" i="2"/>
  <c r="E97" i="2"/>
  <c r="F97" i="2"/>
  <c r="G97" i="2"/>
  <c r="H97" i="2"/>
  <c r="I97" i="2"/>
  <c r="D97" i="2"/>
  <c r="E130" i="2" l="1"/>
  <c r="I130" i="2"/>
  <c r="H130" i="2"/>
  <c r="G130" i="2"/>
  <c r="D130" i="2"/>
  <c r="F130" i="2"/>
  <c r="E74" i="2" l="1"/>
  <c r="F74" i="2"/>
  <c r="G74" i="2"/>
  <c r="H74" i="2"/>
  <c r="I74" i="2"/>
  <c r="D74" i="2"/>
  <c r="E63" i="2"/>
  <c r="F63" i="2"/>
  <c r="G63" i="2"/>
  <c r="H63" i="2"/>
  <c r="I63" i="2"/>
  <c r="D63" i="2"/>
  <c r="E65" i="2"/>
  <c r="F65" i="2"/>
  <c r="G65" i="2"/>
  <c r="H65" i="2"/>
  <c r="I65" i="2"/>
  <c r="D65" i="2"/>
  <c r="E67" i="2"/>
  <c r="F67" i="2"/>
  <c r="G67" i="2"/>
  <c r="H67" i="2"/>
  <c r="I67" i="2"/>
  <c r="D67" i="2"/>
  <c r="E56" i="2"/>
  <c r="F56" i="2"/>
  <c r="G56" i="2"/>
  <c r="H56" i="2"/>
  <c r="I56" i="2"/>
  <c r="D56" i="2"/>
  <c r="E51" i="2"/>
  <c r="F51" i="2"/>
  <c r="G51" i="2"/>
  <c r="H51" i="2"/>
  <c r="I51" i="2"/>
  <c r="D51" i="2"/>
  <c r="E49" i="2"/>
  <c r="F49" i="2"/>
  <c r="G49" i="2"/>
  <c r="H49" i="2"/>
  <c r="I49" i="2"/>
  <c r="D49" i="2"/>
  <c r="E45" i="2"/>
  <c r="F45" i="2"/>
  <c r="G45" i="2"/>
  <c r="H45" i="2"/>
  <c r="I45" i="2"/>
  <c r="D45" i="2"/>
  <c r="E35" i="2"/>
  <c r="F35" i="2"/>
  <c r="G35" i="2"/>
  <c r="H35" i="2"/>
  <c r="I35" i="2"/>
  <c r="D35" i="2"/>
  <c r="E25" i="2"/>
  <c r="F25" i="2"/>
  <c r="G25" i="2"/>
  <c r="H25" i="2"/>
  <c r="I25" i="2"/>
  <c r="E20" i="2"/>
  <c r="F20" i="2"/>
  <c r="G20" i="2"/>
  <c r="H20" i="2"/>
  <c r="I20" i="2"/>
  <c r="D20" i="2"/>
  <c r="I62" i="2" l="1"/>
  <c r="G62" i="2"/>
  <c r="D62" i="2"/>
  <c r="H62" i="2"/>
  <c r="F62" i="2"/>
  <c r="E62" i="2"/>
  <c r="E70" i="2"/>
  <c r="F70" i="2"/>
  <c r="G70" i="2"/>
  <c r="H70" i="2"/>
  <c r="I70" i="2"/>
  <c r="E72" i="2"/>
  <c r="F72" i="2"/>
  <c r="G72" i="2"/>
  <c r="H72" i="2"/>
  <c r="I72" i="2"/>
  <c r="E114" i="2"/>
  <c r="F114" i="2"/>
  <c r="G114" i="2"/>
  <c r="D114" i="2"/>
  <c r="I69" i="2" l="1"/>
  <c r="H69" i="2"/>
  <c r="G69" i="2"/>
  <c r="F69" i="2"/>
  <c r="E69" i="2"/>
  <c r="D72" i="2"/>
  <c r="E211" i="2" l="1"/>
  <c r="E210" i="2" s="1"/>
  <c r="F211" i="2"/>
  <c r="F210" i="2" s="1"/>
  <c r="G211" i="2"/>
  <c r="G210" i="2" s="1"/>
  <c r="H211" i="2"/>
  <c r="H210" i="2" s="1"/>
  <c r="I211" i="2"/>
  <c r="I210" i="2" s="1"/>
  <c r="D211" i="2"/>
  <c r="D210" i="2" s="1"/>
  <c r="E208" i="2"/>
  <c r="F208" i="2"/>
  <c r="G208" i="2"/>
  <c r="H208" i="2"/>
  <c r="I208" i="2"/>
  <c r="D208" i="2"/>
  <c r="E203" i="2"/>
  <c r="F203" i="2"/>
  <c r="G203" i="2"/>
  <c r="H203" i="2"/>
  <c r="I203" i="2"/>
  <c r="D203" i="2"/>
  <c r="E200" i="2"/>
  <c r="E199" i="2" s="1"/>
  <c r="F200" i="2"/>
  <c r="F199" i="2" s="1"/>
  <c r="G200" i="2"/>
  <c r="G199" i="2" s="1"/>
  <c r="H200" i="2"/>
  <c r="H199" i="2" s="1"/>
  <c r="I200" i="2"/>
  <c r="I199" i="2" s="1"/>
  <c r="D200" i="2"/>
  <c r="D199" i="2" s="1"/>
  <c r="E191" i="2"/>
  <c r="F191" i="2"/>
  <c r="G191" i="2"/>
  <c r="H191" i="2"/>
  <c r="I191" i="2"/>
  <c r="D191" i="2"/>
  <c r="E180" i="2"/>
  <c r="F180" i="2"/>
  <c r="G180" i="2"/>
  <c r="H180" i="2"/>
  <c r="I180" i="2"/>
  <c r="D180" i="2"/>
  <c r="E176" i="2"/>
  <c r="F176" i="2"/>
  <c r="G176" i="2"/>
  <c r="H176" i="2"/>
  <c r="I176" i="2"/>
  <c r="D176" i="2"/>
  <c r="E174" i="2"/>
  <c r="F174" i="2"/>
  <c r="G174" i="2"/>
  <c r="H174" i="2"/>
  <c r="I174" i="2"/>
  <c r="D174" i="2"/>
  <c r="E170" i="2"/>
  <c r="E169" i="2" s="1"/>
  <c r="F170" i="2"/>
  <c r="F169" i="2" s="1"/>
  <c r="G170" i="2"/>
  <c r="G169" i="2" s="1"/>
  <c r="H170" i="2"/>
  <c r="H169" i="2" s="1"/>
  <c r="I170" i="2"/>
  <c r="I169" i="2" s="1"/>
  <c r="D170" i="2"/>
  <c r="D169" i="2" s="1"/>
  <c r="E151" i="2"/>
  <c r="F151" i="2"/>
  <c r="G151" i="2"/>
  <c r="H151" i="2"/>
  <c r="I151" i="2"/>
  <c r="D151" i="2"/>
  <c r="D202" i="2" l="1"/>
  <c r="I202" i="2"/>
  <c r="H202" i="2"/>
  <c r="G202" i="2"/>
  <c r="F202" i="2"/>
  <c r="E202" i="2"/>
  <c r="E140" i="2"/>
  <c r="F140" i="2"/>
  <c r="G140" i="2"/>
  <c r="H140" i="2"/>
  <c r="I140" i="2"/>
  <c r="E138" i="2"/>
  <c r="E137" i="2" s="1"/>
  <c r="F138" i="2"/>
  <c r="F137" i="2" s="1"/>
  <c r="G138" i="2"/>
  <c r="G137" i="2" s="1"/>
  <c r="H138" i="2"/>
  <c r="H137" i="2" s="1"/>
  <c r="I138" i="2"/>
  <c r="I137" i="2" s="1"/>
  <c r="D138" i="2"/>
  <c r="D137" i="2" s="1"/>
  <c r="E127" i="2"/>
  <c r="E126" i="2" s="1"/>
  <c r="F127" i="2"/>
  <c r="F126" i="2" s="1"/>
  <c r="G127" i="2"/>
  <c r="G126" i="2" s="1"/>
  <c r="H127" i="2"/>
  <c r="H126" i="2" s="1"/>
  <c r="I127" i="2"/>
  <c r="I126" i="2" s="1"/>
  <c r="D127" i="2"/>
  <c r="D126" i="2" s="1"/>
  <c r="E124" i="2"/>
  <c r="E123" i="2" s="1"/>
  <c r="F124" i="2"/>
  <c r="F123" i="2" s="1"/>
  <c r="G124" i="2"/>
  <c r="G123" i="2" s="1"/>
  <c r="H124" i="2"/>
  <c r="H123" i="2" s="1"/>
  <c r="I124" i="2"/>
  <c r="I123" i="2" s="1"/>
  <c r="D124" i="2"/>
  <c r="D123" i="2" s="1"/>
  <c r="D70" i="2"/>
  <c r="D69" i="2" s="1"/>
  <c r="E60" i="2"/>
  <c r="F60" i="2"/>
  <c r="G60" i="2"/>
  <c r="H60" i="2"/>
  <c r="I60" i="2"/>
  <c r="D60" i="2"/>
  <c r="E43" i="2"/>
  <c r="F43" i="2"/>
  <c r="G43" i="2"/>
  <c r="H43" i="2"/>
  <c r="I43" i="2"/>
  <c r="D43" i="2"/>
  <c r="E40" i="2"/>
  <c r="F40" i="2"/>
  <c r="G40" i="2"/>
  <c r="H40" i="2"/>
  <c r="I40" i="2"/>
  <c r="D40" i="2"/>
  <c r="E38" i="2"/>
  <c r="F38" i="2"/>
  <c r="G38" i="2"/>
  <c r="H38" i="2"/>
  <c r="I38" i="2"/>
  <c r="D38" i="2"/>
  <c r="E32" i="2"/>
  <c r="F32" i="2"/>
  <c r="G32" i="2"/>
  <c r="H32" i="2"/>
  <c r="I32" i="2"/>
  <c r="D32" i="2"/>
  <c r="D25" i="2"/>
  <c r="D19" i="2" l="1"/>
  <c r="I19" i="2"/>
  <c r="I235" i="2" s="1"/>
  <c r="H19" i="2"/>
  <c r="H235" i="2" s="1"/>
  <c r="G19" i="2"/>
  <c r="G235" i="2" s="1"/>
  <c r="F19" i="2"/>
  <c r="F235" i="2" s="1"/>
  <c r="E19" i="2"/>
  <c r="E235" i="2" s="1"/>
  <c r="D140" i="2"/>
  <c r="D235" i="2" s="1"/>
</calcChain>
</file>

<file path=xl/sharedStrings.xml><?xml version="1.0" encoding="utf-8"?>
<sst xmlns="http://schemas.openxmlformats.org/spreadsheetml/2006/main" count="293" uniqueCount="285">
  <si>
    <t>63001L5150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</si>
  <si>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</si>
  <si>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</si>
  <si>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</si>
  <si>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</si>
  <si>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</si>
  <si>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</si>
  <si>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</si>
  <si>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</si>
  <si>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 xml:space="preserve">          Основное мероприятие: Укрепление материально-технической базы учреждений</t>
  </si>
  <si>
    <t xml:space="preserve">            Оплата труда воспитателей, педагогов-организаторов и услуг по приготовлению пищи</t>
  </si>
  <si>
    <t xml:space="preserve">            Приобретение товаров для укрепления материально-технической базы пришкольных лагерей</t>
  </si>
  <si>
    <t xml:space="preserve">            Витаминизация детского питания (приобретение соков)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</si>
  <si>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</si>
  <si>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  Оплата труда несовершеннолетних граждан</t>
  </si>
  <si>
    <t xml:space="preserve">            Участие творческих коллективов в краевых, региональных и в районных мероприятиях</t>
  </si>
  <si>
    <t xml:space="preserve">          Основное мероприятие: Строительство дома культуры в пгт. Пластун</t>
  </si>
  <si>
    <t>56003S2052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</si>
  <si>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</si>
  <si>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</si>
  <si>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</si>
  <si>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  Предоставление единовременной выплаты специалистам, поступившим на работу в муниципальные казённые учреждения культуры ТМР</t>
  </si>
  <si>
    <t>33001L4970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</si>
  <si>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</si>
  <si>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Наименование</t>
  </si>
  <si>
    <t>Целевая статья</t>
  </si>
  <si>
    <t>2022 год</t>
  </si>
  <si>
    <t>2023 год</t>
  </si>
  <si>
    <t>2021 год</t>
  </si>
  <si>
    <t xml:space="preserve">к решению Думы </t>
  </si>
  <si>
    <t>Тернейского муниципального округа</t>
  </si>
  <si>
    <t>(рублей)</t>
  </si>
  <si>
    <t xml:space="preserve">        Муниципальная программа "Развитие образования" на 2021 - 2025 годы</t>
  </si>
  <si>
    <t xml:space="preserve">            Обеспечение деятельности подведомственных общеобразовательных учреждений  за счёт местного бюджета 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</si>
  <si>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</si>
  <si>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Капитальный ремонт приточно-вытяжной вентиляции МКУ СОШ п.Терней</t>
  </si>
  <si>
    <t xml:space="preserve">          Основное мероприятие:  Обеспечение деятельности подведомственных детских дошкольных учреждений  </t>
  </si>
  <si>
    <t xml:space="preserve">           Обеспечение деятельности подведомственных детских дошкольных учреждений за счёт местного бюджета 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</si>
  <si>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</si>
  <si>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Основное мероприятие:Обеспечение деятельности подведомственных общеобразовательных учреждений </t>
  </si>
  <si>
    <t xml:space="preserve">            Обеспечение деятельности подведомственных общеобразовательных учреждений  за счёи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</si>
  <si>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 xml:space="preserve">            Основное меропритяие: Строительство средней общеобразовательной школы на 80 мест пгт.Светлая</t>
  </si>
  <si>
    <t>15003S2040</t>
  </si>
  <si>
    <t xml:space="preserve">            Строительство средней общеобразовательной школы на 80 мест пгт.Светлая, софинансирование местный бюджет</t>
  </si>
  <si>
    <t xml:space="preserve"> Капитальный ремонт спортивного зала МКУ СОШ П.Пластун за счёт субсидии 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 </t>
  </si>
  <si>
    <t>Основное меропритя: Ремонт и капитальный ремонт общеобразовательных учреждений.</t>
  </si>
  <si>
    <t xml:space="preserve">       Привлечение специалистов для работы в сфере образования (единовременные выплаты, компенсация расходов к месту обучения, аренда жилых помещений )</t>
  </si>
  <si>
    <t xml:space="preserve">            Обеспечение деятельности подведомственных  учреждений  дополнительного образования за счёт местного бюджета </t>
  </si>
  <si>
    <t xml:space="preserve">            Обеспечение деятельности подведомственных  учреждений  дополнительного образования за счёт платных услуг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</si>
  <si>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</si>
  <si>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</si>
  <si>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</si>
  <si>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</si>
  <si>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</si>
  <si>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</si>
  <si>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</si>
  <si>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Капитальный ремонт автомобильной дороги общего пользования местного значения Рудная Пристань-Терней км. 82+80 -аэропорт п.Пластун  Тернейского муниципального округа</t>
  </si>
  <si>
    <t xml:space="preserve">            Ремонт асфальтированного покрытия автомобильной дороги по ул.30 лет Победы в пгт.Терней  Тернейского муниципального округа</t>
  </si>
  <si>
    <t xml:space="preserve">            Ремонтдорожного полотна  асфальтобетонной смесью толщиной слоя 5 см.  автомобильной дороги по ул.Студенческая пгт.Пластун Тернейского муниципального округа</t>
  </si>
  <si>
    <t xml:space="preserve">            Обустройство пешеходных переходов в пгт.Пластун  Тернейского муниципального округа</t>
  </si>
  <si>
    <t xml:space="preserve">            Содержание пешеходных переходов  и тротуаров в пгт.Терней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</si>
  <si>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</si>
  <si>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</si>
  <si>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Терней   Тернейского муниципального округа</t>
  </si>
  <si>
    <t xml:space="preserve">            Устройство посадочных площадок с павильёнами для обеспечения безопасной перевозки учащихся на ул.Артёмово мкр.Пионерский , мкр.Дубки в пгт. Терней   </t>
  </si>
  <si>
    <t>150E500000</t>
  </si>
  <si>
    <t>150E593140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</si>
  <si>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</si>
  <si>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подведомственных библиотечных учреждений  за счёт доходов от платных услуг</t>
  </si>
  <si>
    <t>Муниципальная программа  "Формирование современной городской среды Тернейского муниципального округа на 2021 - 2023 годы"</t>
  </si>
  <si>
    <t xml:space="preserve">           Уличное освещение </t>
  </si>
  <si>
    <t xml:space="preserve">            Устройство и содержание объектов благоустройства  и их элементов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</si>
  <si>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</si>
  <si>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</si>
  <si>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 Софинансирование с местного бюджета на 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 </t>
  </si>
  <si>
    <t>19001S2620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</si>
  <si>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2019-2021 годы"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</si>
  <si>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</si>
  <si>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 xml:space="preserve">        Муниципальная программа "Развитие культуры и туризма в Тернейском муниципальном округе на период 2018 - 2022 годы"</t>
  </si>
  <si>
    <t>56007S2480</t>
  </si>
  <si>
    <t>Всго, рублей</t>
  </si>
  <si>
    <t>150E200000</t>
  </si>
  <si>
    <t>150E250970</t>
  </si>
  <si>
    <t>150E254910</t>
  </si>
  <si>
    <t xml:space="preserve">            Ремонт дорожного полотна  асфальтобетонной смесью толщиной слоя 5 см.  автомобильной дороги по пер.Школьный  пгт.Пластун Тернейского муниципального округа</t>
  </si>
  <si>
    <t xml:space="preserve">            Софиннсирование с местного бюджета на ремонт дорожного полотна полотнацементно-бетонной смесью толщиной слоя 15 см. автомобильной дороги по ул.Матросова в пгт.Пластун  Тернейского муниципального округа</t>
  </si>
  <si>
    <t>40002S2391</t>
  </si>
  <si>
    <t>40002S2392</t>
  </si>
  <si>
    <t>5600842700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</si>
  <si>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</si>
  <si>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>ИТОГО</t>
  </si>
  <si>
    <t xml:space="preserve">            Ремонт асфальтированного покрытия автомобильной дороги по ул.Ивановской от дома №74 до дома №98  в пгт. Терней Тернейского муниципального округа</t>
  </si>
  <si>
    <t xml:space="preserve">Приложение №10    </t>
  </si>
  <si>
    <t xml:space="preserve">Расходы  бюджета Тернейского муниципального округа на 2021 год и плановый период 2022 и 2023 годов по финансовому обеспечению муниципальных программ 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</si>
  <si>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</si>
  <si>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</si>
  <si>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 xml:space="preserve">            Участие сборных команд  Тернейского муниципального округа в физкультурных и спортивных мероприятиях межмуниципального ,краевого ,межрегионального , российского и международного уровней</t>
  </si>
  <si>
    <t>200P500000</t>
  </si>
  <si>
    <t>200P511021</t>
  </si>
  <si>
    <t>200P552280</t>
  </si>
  <si>
    <t>200P592220</t>
  </si>
  <si>
    <t>1700200000</t>
  </si>
  <si>
    <t>17003S2610</t>
  </si>
  <si>
    <t>17003S2611</t>
  </si>
  <si>
    <t>17003S2612</t>
  </si>
  <si>
    <t>17003S2613</t>
  </si>
  <si>
    <t>17003S2614</t>
  </si>
  <si>
    <t>17003S2615</t>
  </si>
  <si>
    <t>17003S2616</t>
  </si>
  <si>
    <t>17003S2617</t>
  </si>
  <si>
    <t>17003S2618</t>
  </si>
  <si>
    <t>17003S2619</t>
  </si>
  <si>
    <t>17004S2622</t>
  </si>
  <si>
    <t xml:space="preserve">           Благоустройство общественного сквера пгт Пластун, ул. Пушкина, 34 софинансирование за счёт местного бюджета  </t>
  </si>
  <si>
    <t xml:space="preserve">Благоустройство дворовой территории пгт. Пластун  ул. Лермонтова д. 6 софинансирование за счёт местного бюджета  </t>
  </si>
  <si>
    <t>17004S2623</t>
  </si>
  <si>
    <t xml:space="preserve">          Установка уличного освещения        пгт Терней, ул. Партизанская  софинансирование за счёт местного бюджета  </t>
  </si>
  <si>
    <t>17004S2624</t>
  </si>
  <si>
    <t xml:space="preserve">          Пешеходная зона пгт. Пластун    по ул. Студенческая   софинансирование за счёт местного бюджета  </t>
  </si>
  <si>
    <t>17004S2625</t>
  </si>
  <si>
    <t xml:space="preserve">         Обустройство детской оздоровительной площадки   пгт Терней, ул. Ивановская, 84    софинансирование за счёт местного бюджета  </t>
  </si>
  <si>
    <t>17004S2626</t>
  </si>
  <si>
    <t xml:space="preserve">         Установка уличного освещения       пгт Терней, ул. 50 лет Октября    софинансирование за счёт местного бюджета  </t>
  </si>
  <si>
    <t>17004S2627</t>
  </si>
  <si>
    <t xml:space="preserve">         Благоустройство видовой площадки пгт Пластун, ул.Октябрьская д.2  софинансирование за счёт местного бюджета  </t>
  </si>
  <si>
    <t xml:space="preserve">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счёт местного бюджета  </t>
  </si>
  <si>
    <t>17004S2628</t>
  </si>
  <si>
    <t>17004S2629</t>
  </si>
  <si>
    <t xml:space="preserve">       Благоустройство общественной территории возле мемориального комплекса, расположенного по адресу: Приморский край, Тернейский район, пгт. Терней,                ул. Ивановская 2 софинансирование за счёт местного бюджета  </t>
  </si>
  <si>
    <t>17005S2630</t>
  </si>
  <si>
    <t>17005S2631</t>
  </si>
  <si>
    <t>17005S2632</t>
  </si>
  <si>
    <t>56004L4670</t>
  </si>
  <si>
    <t>в т.ч. за счёт средст местного бюджета</t>
  </si>
  <si>
    <t>Приморскогок края</t>
  </si>
  <si>
    <t>от 24.12.2020 г. № 88</t>
  </si>
  <si>
    <t>Приобретение мебели МКДОУ "Детский сад №12 п.Светлая" (кроме мебели ,используемой в учебном процессе)</t>
  </si>
  <si>
    <t xml:space="preserve">        Основное мероприятие:  Обеспечение пожарной безопасности в учреждениях обрзования Тернейского муниципального округа </t>
  </si>
  <si>
    <t xml:space="preserve">         Ремонт электроосвещения в здании МКОУ СОШ с.Усть-Соболевка</t>
  </si>
  <si>
    <t>Замена дымовой трубы  котельной МКОУ СОШ с.Максимовка</t>
  </si>
  <si>
    <t>Приобретение огнетушителей для общеобразовательных организаций</t>
  </si>
  <si>
    <t>Приобретение огнетушителей для дошкольных организаций</t>
  </si>
  <si>
    <t xml:space="preserve">        Основное меропритя: Ремонт и капитальный ремонт дошкольных  учреждений</t>
  </si>
  <si>
    <t xml:space="preserve">      Устройство тротуара на территории  МКДОУ "Детский сад с.Амгу"</t>
  </si>
  <si>
    <t xml:space="preserve">      Ремонт здания  МКДОУ "Детский сад №12  п.Светлая"</t>
  </si>
  <si>
    <t xml:space="preserve">    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</si>
  <si>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150E50971</t>
  </si>
  <si>
    <t xml:space="preserve">      Муниципальная программа "Энергосбережение и повышение энергетической эффективности в Тернейском муниципальном округе на 2021 - 2023 годы"</t>
  </si>
  <si>
    <t xml:space="preserve">        Основное мероприятие: Капитальный ремонт котельной №7 в п.Терней                      </t>
  </si>
  <si>
    <t xml:space="preserve">Замена котла котельной №7 в п.Терней </t>
  </si>
  <si>
    <t xml:space="preserve">        Основное мероприятие: Капитальный ремонт теплотрассы котельной №5 в п.Терней                      </t>
  </si>
  <si>
    <t xml:space="preserve">Капитальный ремонт теплотрассы котельной №5 в п.Терней  </t>
  </si>
  <si>
    <t xml:space="preserve">        Основное мероприятие: Капитальный ремонт теплотрассы котельной №6 в п.Терней                      </t>
  </si>
  <si>
    <t>Капитальный ремонт потолка</t>
  </si>
  <si>
    <t>170039261N</t>
  </si>
  <si>
    <t>17003S261N</t>
  </si>
  <si>
    <t xml:space="preserve">        Основное мероприятие: Проектирование и проверка проектно-сметных документаций на объекты благоустройства</t>
  </si>
  <si>
    <t xml:space="preserve">          Проектирование и проверка проектно-сметных документаций на объекты благоустройства</t>
  </si>
  <si>
    <t xml:space="preserve">          Содержание автомобильных дорог общего пользования местного значения и инженерных сооружений на них Амгу-Максимовка</t>
  </si>
  <si>
    <t xml:space="preserve">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</si>
  <si>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>Аттестация рабочих мест (ситуационный центр)</t>
  </si>
  <si>
    <t xml:space="preserve">        Муниципальная программа: "Гармонизация межнациональных (межэтнических) и межконфессиональных отношений в Тернейском муниципальном округе" на 2020 - 2025 годы"</t>
  </si>
  <si>
    <t xml:space="preserve">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</si>
  <si>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 xml:space="preserve">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</si>
  <si>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 xml:space="preserve">Приложение №5   </t>
  </si>
  <si>
    <t>от 00.03.2020 г. № 00</t>
  </si>
  <si>
    <t xml:space="preserve">                 Благоустройство дворовой территории пгт. Терней  ул.Тернейская д.8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</si>
  <si>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Благоустройство дворовой территории пгт. Пластун ул.Лермонтова 8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</si>
  <si>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Пластун ул.Лермонтова 8 софинансирование за счёт местного бюджета  </t>
  </si>
  <si>
    <t xml:space="preserve">                  Благоустройство дворовой территории пгт. Терней ул. Комсомольская д.5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</si>
  <si>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 Благоустройство дворовой территории пгт. Терней ул. Комсомольская д.5 софинансирование за счёт местного бюджета  </t>
  </si>
  <si>
    <t xml:space="preserve">                  Благоустройство дворовой территории пгт. Терней ул. Комсомольская д.18А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</si>
  <si>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 Благоустройство дворовой территории пгт. Терней    ул. Комсомольская д.18А софинансирование за счёт местного бюджета  </t>
  </si>
  <si>
    <t xml:space="preserve">                   Благоустройство дворовой территории пгт. Пластун  ул. Лермонтова д. 6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</si>
  <si>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Пластун ул. Третий квартал, д.9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</si>
  <si>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Пластун ул. Третий квартал, д.4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</si>
  <si>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Благоустройство дворовой территории пгт. Пластун ул. Третий квартал, д. 9 софинансирование за счёт местного бюджета  </t>
  </si>
  <si>
    <t xml:space="preserve">                Благоустройство дворовой территории пгт. Пластун ул. Третий квартал, д.8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</si>
  <si>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Терней  ул. Юбилейная д.1Б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</si>
  <si>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Пластун ул. Третий квартал, д. 8 софинансирование за счёт местного бюджета  </t>
  </si>
  <si>
    <t xml:space="preserve">               Благоустройство дворовой территории пгт. Пластун ул. Третий квартал, д. 4 софинансирование за счёт местного бюджета  </t>
  </si>
  <si>
    <t xml:space="preserve">               Благоустройство дворовой территории пгт. Терней  ул. Юбилейная д.1Б софинансирование за счёт местного бюджета  </t>
  </si>
  <si>
    <t xml:space="preserve">             Благоустройство дворовой территории пгт. Пластун ул. Третий квартал, д.10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</si>
  <si>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Благоустройство дворовой территории пгт. Пластун ул. Третий квартал, д.10 софинансирование за счёт местного бюджета  </t>
  </si>
  <si>
    <t xml:space="preserve">             Благоустройство дворовой территории пгт. Терней ул. Юбилейная, д.2А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</si>
  <si>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Терней ул. Юбилейная, д.2А софинансирование за счёт местного бюджета</t>
  </si>
  <si>
    <t xml:space="preserve">            Благоустройство общественного сквера пгт Пластун, ул. Пушкина, 34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</si>
  <si>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Установка уличного освещения        пгт Терней, ул. Партизанская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</si>
  <si>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Пешеходная зона пгт. Пластун    по ул. Студенческая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</si>
  <si>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Установка уличного освещения     пгт Терней, ул. 50 лет Октября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</si>
  <si>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Благоустройство видовой площадки пгт Пластун, ул.Октябрьская д.2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</si>
  <si>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</si>
  <si>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Благоустройство общественной территории возле мемориального комплекса, расположенного по адресу: Приморский край, Тернейский район, пгт. Терней,ул.Ивановская 2 за 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</si>
  <si>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детской площадки с.Амгу, ул. Молодежная 20А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</si>
  <si>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детской площадки  с.Единка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</si>
  <si>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детской площадки с.Амгу, ул. Молодежная 20А софинансирование за счёт местного бюджета  </t>
  </si>
  <si>
    <t xml:space="preserve">          Обустройство детской площадки  с.Единка софинансирование за счёт местного бюджета  </t>
  </si>
  <si>
    <t xml:space="preserve">          Обустройство детской площадки  с.Малая-Кема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</si>
  <si>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площадок временного хранения ТКО на территории Тернейского муниципального округа</t>
  </si>
  <si>
    <t xml:space="preserve">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</si>
  <si>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 xml:space="preserve">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</si>
  <si>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 xml:space="preserve">           Содержание автомобильных дорог общего пользования местного значения и инженерных сооружений на них  в с.Перетычиха, с.Единка   Тернейского муниципального округа</t>
  </si>
  <si>
    <t xml:space="preserve">         Закупка дорожной техники </t>
  </si>
  <si>
    <t xml:space="preserve">           Субсидии бюджетам муниципальных образований Приморского края на ремонт асфальтированного покрытия автомобильной дороги по ул.Ивановской от дома №74 до дома №98 в пгт. Терней  Тернейского муниципального округа</t>
  </si>
  <si>
    <t xml:space="preserve">           Субсидии бюджетам муниципальных образований Приморского края ремонт дорожного полотна полотнацементно-бетонной смесью толщиной слоя 15 см. автомобильной дороги по ул.Матросова в пгт.Пластун  Тернейского муниципального округа</t>
  </si>
  <si>
    <t xml:space="preserve">           Оформление документации на дороги местного значения Тернейского муниципального округа</t>
  </si>
  <si>
    <t xml:space="preserve">         Организация и проведение культурно-массовых мероприятий в Тернейском муниципальном округе</t>
  </si>
  <si>
    <t xml:space="preserve">           Строительство Дома культуры в пгт. Пластун</t>
  </si>
  <si>
    <t xml:space="preserve">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</si>
  <si>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        Монтаж и наладка пожарной сигнализации  и системы оповещения о пожаре МКУ ДО ДШИ (п.Пластун)</t>
  </si>
  <si>
    <t xml:space="preserve">           Проектирование фотолюдминесцентной эвакуационной системы и ее элементов МКУ ДШИ п.Пластун</t>
  </si>
  <si>
    <t xml:space="preserve">          Ремонт эвакуационного выхода в здании МКУ РЦНТ п.Терней</t>
  </si>
  <si>
    <t xml:space="preserve">         Обеспечение деятельности дворцов, домов культуры и других учреждений культуры за счёт доходов от платных услуг</t>
  </si>
  <si>
    <t xml:space="preserve">       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</si>
  <si>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Софинансирование на 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</si>
  <si>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 Обеспечение деятельности подведомственных библиотечных учреждений за счёт местного бюджета </t>
  </si>
  <si>
    <t xml:space="preserve">          Основные мероприятие: Капитальный ремонт помещений здания, расположенного по адресу п.Терней , ул.Ивановская, д.4 (2 этаж-под МКУ Центральная районная библиотека, 3 этаж - под МКУ ДО ДШИ)</t>
  </si>
  <si>
    <t xml:space="preserve">         Разработка проектно-сметной документации (ПСД) на капитальный ремонт помещений по адресу п.Терней, ул.Ивановская,4</t>
  </si>
  <si>
    <t xml:space="preserve">         Муниципальная программа «Защита населения и территории Тернейского муниципального района от чрезвычайных ситуаций на 2020-2024 годы.»</t>
  </si>
  <si>
    <t xml:space="preserve">           Муниципальная программа "Информатизация администрации Тернейского муниципального округа " на 2020-2023 годы</t>
  </si>
  <si>
    <t xml:space="preserve">   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2020-2022 годы</t>
  </si>
  <si>
    <t xml:space="preserve">           Ремонт системы видеонаблюдения в МКОУ СОШ п.Терней  </t>
  </si>
  <si>
    <t xml:space="preserve">        Основное мероприятие:Обеспечение деятельности подведомственных учреждений дополнительного образования  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</si>
  <si>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</si>
  <si>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</t>
  </si>
  <si>
    <t xml:space="preserve">         Приобретение оборудования  за счёт субсидии  на создание новых мест в образовательных 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 </t>
  </si>
  <si>
    <t xml:space="preserve">          Основное мероприятие:Реализация национального проекта  "Образование", федерального проекта "Учитель будущего"</t>
  </si>
  <si>
    <t xml:space="preserve">        Основное мероприятие:  Привлечение специалистов для работы в сфере образования Тернейского муниципального округа</t>
  </si>
  <si>
    <t xml:space="preserve">       Основное мероприятие: Реализация национального проекта  "Образование", федерального проекта "Успех каждого ребёнка"</t>
  </si>
  <si>
    <t xml:space="preserve">          Основное мероприятие:  Уличное освещение </t>
  </si>
  <si>
    <t xml:space="preserve">          Основное мероприятие:   Устройство и содержание объектов благоустройства  и их элементов </t>
  </si>
  <si>
    <t xml:space="preserve">          Основное мероприятие:   Благоустройство дворовых территорий многоквартирных жилых домов   </t>
  </si>
  <si>
    <t xml:space="preserve">          Основное мероприятие:    Благоустройство общественных территорий  </t>
  </si>
  <si>
    <t xml:space="preserve">          Основное мероприятие:    Благоустройство дворовых территорий  (в рамках регионального проекта "1000 дворов"</t>
  </si>
  <si>
    <t xml:space="preserve">          Основное мероприятие:  Обустройство контейнерных площадок</t>
  </si>
  <si>
    <t xml:space="preserve">          Основное мероприятие:  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</t>
  </si>
  <si>
    <t xml:space="preserve">            Основное мероприятие:  Реализация национального мероприятия "Демография" , федерального проекта "Спорт -норма жизни" </t>
  </si>
  <si>
    <t xml:space="preserve">          Основное мероприятие:  Предоставление социальных выплат молодым семьям - участникам программы для приобретения (строительства) стандартного жилья</t>
  </si>
  <si>
    <t xml:space="preserve">          Основное мероприятие:  Содержание автомобильных дорог общего пользования местного значения и инженерных сооружений на них </t>
  </si>
  <si>
    <t xml:space="preserve">          Основное мероприятие:  Мероприятия по ремонту и капитальному ремонту автомобильных дорог общего пользования местного значения и искусственных сооружений на них </t>
  </si>
  <si>
    <t xml:space="preserve">          Основное мероприятие:  Мероприятия по повышению безопасности дорожного движения  </t>
  </si>
  <si>
    <t xml:space="preserve">          Основное мероприятие:  Участие творческих коллективов в краевых и региональных мероприятиях </t>
  </si>
  <si>
    <t xml:space="preserve">          Основное мероприятие:  Организация и проведение культурно-массовых мероприятий в Тернейском муниципальном округе </t>
  </si>
  <si>
    <t xml:space="preserve">          Основное мероприятие:  Привлечение кадров для работы в муниципальных учреждениях культуры </t>
  </si>
  <si>
    <t xml:space="preserve">          Основное мероприятие:   Обеспечение пожарной безопасности в учреждениях культуры Тернейского муниципального округа  </t>
  </si>
  <si>
    <t xml:space="preserve"> Основное мероприятие:  Обеспечение деятельности дворцов, домов культуры и других учреждений культуры  </t>
  </si>
  <si>
    <t xml:space="preserve">Основные мероприятие:  Обеспечение деятельности подведомственных библиотечных учреждений </t>
  </si>
  <si>
    <t xml:space="preserve">          Основное мероприятие:  Капитальный ремонт муниципального жилищного фонд </t>
  </si>
  <si>
    <t xml:space="preserve">          Основное мероприятие:  Организация работы детских оздоровительных лагерей с дневным пребыванием детей </t>
  </si>
  <si>
    <t xml:space="preserve">          Основное мероприятие:  Организация трудоустройства несовершеннолетних граждан </t>
  </si>
  <si>
    <t xml:space="preserve">          Основное мероприятие: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</t>
  </si>
  <si>
    <t xml:space="preserve">           Основное мероприятие: Выполнение требований по защите конфиденциальной информации, обрабатываемой в администрации муниципального округа при использовании единого информационного ресурса органов исполнительной власти и органов местного самоуправления в сети "Интернет"   </t>
  </si>
  <si>
    <t xml:space="preserve">           Основное мероприятие: Ремонт системы видеонаблюдения в МКОУ СОШ п.Терней  </t>
  </si>
  <si>
    <t xml:space="preserve">        Основные мероприятие: Реализация  проекта инициативного бюджетирования по направлению "Твой проект" по победителям конкурса на объекты: Установка отопления в сельском клубе с.Усть-Соболевка и Ремонт Зрительного зала сельского клуба с.Амгу </t>
  </si>
  <si>
    <t>Установка отопления в сельском клубе с.Усть-Соболевка</t>
  </si>
  <si>
    <t>56010S2361</t>
  </si>
  <si>
    <t xml:space="preserve">Ремонт Зрительного зала сельского клуба с.Амгу </t>
  </si>
  <si>
    <t>56010S2362</t>
  </si>
  <si>
    <t xml:space="preserve">            Ремонт автомобильной дороги общего пользования местного значения   Тернейского муниципального округа</t>
  </si>
  <si>
    <t xml:space="preserve">       Государственная экспертиза проекта капитального ремонта  МКУ СОШ п.Пластун (благоустройство территории)</t>
  </si>
  <si>
    <t xml:space="preserve">      Государственная  экспертиза проекта капитального ремонта МКДОУ "Детский сад №1 п.Терней" (окна)</t>
  </si>
  <si>
    <t xml:space="preserve">       Государственная  экспертиза проекта капитального ремонта МКДОУ "Детский сад №9 п.Пластун" (окна)</t>
  </si>
  <si>
    <t>15002R3041</t>
  </si>
  <si>
    <t xml:space="preserve">          Обустройство детской оздоровительной площадки     пгт Терней, ул. Ивановская, 84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</si>
  <si>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Обустройство детской площадки  с.Малая-Кема софинансирование за счёт местного бюджета  </t>
  </si>
  <si>
    <t xml:space="preserve">            Разработка проектно-сметной документации и выполнение изыскательских работ для строительства физкультурно-оздоровительного комплекса  в пгт. Терней.</t>
  </si>
  <si>
    <t xml:space="preserve">           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оборудованием, включая  софинансирование за счёт местного бюджета</t>
  </si>
  <si>
    <t xml:space="preserve">           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</si>
  <si>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 xml:space="preserve">                  Благоустройство дворовой территории пгт. Терней  ул.Тернейская д.8 за счёт местного бюджета </t>
  </si>
  <si>
    <t>6700100000</t>
  </si>
  <si>
    <t>6700103100</t>
  </si>
  <si>
    <t>6700200000</t>
  </si>
  <si>
    <t>6700203110</t>
  </si>
  <si>
    <t xml:space="preserve">        Основное мероприятие: "Предупреждение чрезвычайных ситуаций природного характера во время прохождения паводков "</t>
  </si>
  <si>
    <t>Проведение мероприятий по обеспечению пунктов временного размещения необходимым оборудованием и инвентарём: закупка матрацев, раскладушек , постельных принадлежностей и другое</t>
  </si>
  <si>
    <t>Проведение мероприятий по созданию резерва технических средств , для  ликвидации последствий паводков : закупка тепловых пушек , водяных помп и другое.</t>
  </si>
  <si>
    <t>Проведение противопаводковых мероприятий: Проведение работ по очистке примостовых территорий, русел рек, оборудование противопаводковых рвов, насыпей, берегоукрепление рек</t>
  </si>
  <si>
    <t xml:space="preserve">        Основное мероприятие: "Обеспечение пожарной безопасности на территории Тернейского муниципального округа"</t>
  </si>
  <si>
    <t xml:space="preserve">          Обеспечение пожарной безопасности в населённых пунктах : обновление и обустройство минерализованных  полос для  предотвращения перехода природных пожаров на территории населённых пунктов .Обеспечение пожарной безопасности   на границе земель госземзапаса с лесами Тернейского муниципального округа. </t>
  </si>
  <si>
    <t xml:space="preserve">          Обучение населения мерам пожарной   безопасности (проведение профилактических мероприятий по пожарной безопасности)</t>
  </si>
  <si>
    <t xml:space="preserve">         Содержание пожарных водоёмов</t>
  </si>
  <si>
    <t xml:space="preserve">        Основное мероприятие: "Обеспечение составом технических средств для управления ЕДДС на территории Тернейского муниципального округа"</t>
  </si>
  <si>
    <t xml:space="preserve">          Усовершенствование системы оповещения руководящего состава , населения, автоматизация средств управления  ЕДДС , взаимодействия ДДС (пожарной части , полиции, скорой помощи) Тернейского муниципального округа: Приобретение технических средств оповещения. </t>
  </si>
  <si>
    <t>Обучение населения о проводимых мероприятиях по защите от ЧС (изготовление баннеров, памяток, знаков безопасности в  том числе на водных объектах)</t>
  </si>
  <si>
    <t xml:space="preserve">          Обеспечение пожарной безопасности в населённых пунктах  Тернейского муниципального округа: Приобретение и установка автономных пожарных извещателей.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</si>
</sst>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7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4" fontId="7" fillId="0" borderId="12" xfId="9" applyNumberFormat="1" applyFont="1" applyFill="1" applyBorder="1" applyProtection="1">
      <alignment horizontal="right" vertical="top" shrinkToFit="1"/>
    </xf>
    <xf numFmtId="4" fontId="7" fillId="0" borderId="8" xfId="9" applyNumberFormat="1" applyFont="1" applyFill="1" applyBorder="1" applyProtection="1">
      <alignment horizontal="right" vertical="top" shrinkToFit="1"/>
    </xf>
    <xf numFmtId="4" fontId="7" fillId="0" borderId="6" xfId="9" applyNumberFormat="1" applyFont="1" applyFill="1" applyBorder="1" applyProtection="1">
      <alignment horizontal="right" vertical="top" shrinkToFit="1"/>
    </xf>
    <xf numFmtId="1" fontId="7" fillId="0" borderId="4" xfId="20" applyNumberFormat="1" applyFont="1" applyFill="1" applyBorder="1" applyAlignment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0" borderId="5" xfId="9" applyNumberFormat="1" applyFont="1" applyFill="1" applyBorder="1" applyProtection="1">
      <alignment horizontal="right" vertical="top" shrinkToFit="1"/>
    </xf>
    <xf numFmtId="49" fontId="5" fillId="0" borderId="4" xfId="0" applyNumberFormat="1" applyFont="1" applyFill="1" applyBorder="1" applyAlignment="1" applyProtection="1">
      <alignment horizontal="center"/>
      <protection locked="0"/>
    </xf>
    <xf numFmtId="4" fontId="5" fillId="0" borderId="4" xfId="0" applyNumberFormat="1" applyFont="1" applyFill="1" applyBorder="1" applyProtection="1">
      <protection locked="0"/>
    </xf>
    <xf numFmtId="4" fontId="7" fillId="0" borderId="15" xfId="9" applyNumberFormat="1" applyFont="1" applyFill="1" applyBorder="1" applyProtection="1">
      <alignment horizontal="right" vertical="top" shrinkToFit="1"/>
    </xf>
    <xf numFmtId="1" fontId="7" fillId="0" borderId="8" xfId="7" applyNumberFormat="1" applyFont="1" applyFill="1" applyBorder="1" applyProtection="1">
      <alignment horizontal="center" vertical="top" shrinkToFit="1"/>
    </xf>
    <xf numFmtId="4" fontId="7" fillId="0" borderId="14" xfId="9" applyNumberFormat="1" applyFont="1" applyFill="1" applyBorder="1" applyProtection="1">
      <alignment horizontal="right" vertical="top" shrinkToFit="1"/>
    </xf>
    <xf numFmtId="4" fontId="7" fillId="0" borderId="1" xfId="9" applyNumberFormat="1" applyFont="1" applyFill="1" applyBorder="1" applyProtection="1">
      <alignment horizontal="right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4" fontId="7" fillId="0" borderId="17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4" fontId="7" fillId="0" borderId="16" xfId="9" applyNumberFormat="1" applyFont="1" applyFill="1" applyBorder="1" applyProtection="1">
      <alignment horizontal="right" vertical="top" shrinkToFit="1"/>
    </xf>
    <xf numFmtId="1" fontId="7" fillId="0" borderId="12" xfId="7" applyNumberFormat="1" applyFont="1" applyFill="1" applyBorder="1" applyProtection="1">
      <alignment horizontal="center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10" xfId="0" applyNumberFormat="1" applyFont="1" applyFill="1" applyBorder="1" applyAlignment="1" applyProtection="1">
      <alignment vertical="top"/>
      <protection locked="0"/>
    </xf>
    <xf numFmtId="4" fontId="7" fillId="0" borderId="4" xfId="9" applyNumberFormat="1" applyFont="1" applyFill="1" applyBorder="1" applyAlignment="1" applyProtection="1">
      <alignment horizontal="right" vertical="top" shrinkToFit="1"/>
    </xf>
    <xf numFmtId="4" fontId="7" fillId="0" borderId="10" xfId="9" applyNumberFormat="1" applyFont="1" applyFill="1" applyBorder="1" applyAlignment="1" applyProtection="1">
      <alignment horizontal="right" vertical="top" shrinkToFit="1"/>
    </xf>
    <xf numFmtId="1" fontId="7" fillId="0" borderId="10" xfId="7" applyNumberFormat="1" applyFont="1" applyFill="1" applyBorder="1" applyProtection="1">
      <alignment horizontal="center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7" fillId="0" borderId="13" xfId="6" applyNumberFormat="1" applyFont="1" applyFill="1" applyBorder="1" applyProtection="1">
      <alignment vertical="top" wrapText="1"/>
    </xf>
    <xf numFmtId="0" fontId="7" fillId="0" borderId="20" xfId="6" applyNumberFormat="1" applyFont="1" applyFill="1" applyBorder="1" applyProtection="1">
      <alignment vertical="top" wrapText="1"/>
    </xf>
    <xf numFmtId="0" fontId="7" fillId="0" borderId="3" xfId="6" applyNumberFormat="1" applyFont="1" applyFill="1" applyBorder="1" applyProtection="1">
      <alignment vertical="top" wrapText="1"/>
    </xf>
    <xf numFmtId="0" fontId="7" fillId="0" borderId="7" xfId="6" applyNumberFormat="1" applyFont="1" applyFill="1" applyBorder="1" applyAlignment="1" applyProtection="1">
      <alignment vertical="top" wrapText="1"/>
    </xf>
    <xf numFmtId="0" fontId="7" fillId="0" borderId="20" xfId="25" applyNumberFormat="1" applyFont="1" applyFill="1" applyBorder="1" applyProtection="1">
      <alignment vertical="top" wrapText="1"/>
    </xf>
    <xf numFmtId="0" fontId="0" fillId="0" borderId="10" xfId="0" applyBorder="1" applyProtection="1">
      <protection locked="0"/>
    </xf>
    <xf numFmtId="0" fontId="0" fillId="0" borderId="21" xfId="0" applyBorder="1" applyProtection="1">
      <protection locked="0"/>
    </xf>
    <xf numFmtId="0" fontId="0" fillId="0" borderId="11" xfId="0" applyBorder="1" applyProtection="1">
      <protection locked="0"/>
    </xf>
    <xf numFmtId="0" fontId="11" fillId="0" borderId="13" xfId="6" applyNumberFormat="1" applyFont="1" applyFill="1" applyBorder="1" applyProtection="1">
      <alignment vertical="top" wrapText="1"/>
    </xf>
    <xf numFmtId="0" fontId="12" fillId="0" borderId="13" xfId="6" applyNumberFormat="1" applyFont="1" applyFill="1" applyBorder="1" applyProtection="1">
      <alignment vertical="top" wrapText="1"/>
    </xf>
    <xf numFmtId="0" fontId="12" fillId="0" borderId="20" xfId="6" applyNumberFormat="1" applyFont="1" applyFill="1" applyBorder="1" applyProtection="1">
      <alignment vertical="top" wrapText="1"/>
    </xf>
    <xf numFmtId="0" fontId="7" fillId="0" borderId="13" xfId="6" applyNumberFormat="1" applyFont="1" applyFill="1" applyBorder="1" applyAlignment="1" applyProtection="1">
      <alignment vertical="top" wrapText="1"/>
    </xf>
    <xf numFmtId="0" fontId="13" fillId="0" borderId="7" xfId="0" applyFont="1" applyBorder="1" applyAlignment="1" applyProtection="1">
      <alignment wrapText="1"/>
      <protection locked="0"/>
    </xf>
    <xf numFmtId="0" fontId="11" fillId="0" borderId="14" xfId="6" applyNumberFormat="1" applyFont="1" applyFill="1" applyBorder="1" applyProtection="1">
      <alignment vertical="top" wrapText="1"/>
    </xf>
    <xf numFmtId="0" fontId="11" fillId="0" borderId="20" xfId="6" applyNumberFormat="1" applyFont="1" applyFill="1" applyBorder="1" applyProtection="1">
      <alignment vertical="top" wrapText="1"/>
    </xf>
    <xf numFmtId="0" fontId="7" fillId="0" borderId="2" xfId="6" applyNumberFormat="1" applyFont="1" applyFill="1" applyProtection="1">
      <alignment vertical="top" wrapText="1"/>
    </xf>
    <xf numFmtId="0" fontId="12" fillId="0" borderId="2" xfId="6" applyNumberFormat="1" applyFont="1" applyFill="1" applyProtection="1">
      <alignment vertical="top" wrapTex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1" fillId="0" borderId="20" xfId="6" applyNumberFormat="1" applyFont="1" applyFill="1" applyBorder="1" applyAlignment="1" applyProtection="1">
      <alignment horizontal="center" vertical="top" wrapText="1"/>
    </xf>
    <xf numFmtId="0" fontId="11" fillId="0" borderId="13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18" xfId="5" applyNumberFormat="1" applyFont="1" applyFill="1" applyBorder="1" applyAlignment="1" applyProtection="1">
      <alignment horizontal="center" vertical="center" wrapText="1"/>
    </xf>
    <xf numFmtId="0" fontId="7" fillId="0" borderId="19" xfId="5" applyNumberFormat="1" applyFont="1" applyFill="1" applyBorder="1" applyAlignment="1" applyProtection="1">
      <alignment horizontal="center" vertical="center" wrapText="1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5"/>
  <sheetViews>
    <sheetView showGridLines="0" tabSelected="1" zoomScaleNormal="100" zoomScaleSheetLayoutView="100" workbookViewId="0">
      <pane ySplit="17" topLeftCell="A211" activePane="bottomLeft" state="frozen"/>
      <selection pane="bottomLeft" activeCell="B222" sqref="B222"/>
    </sheetView>
  </sheetViews>
  <sheetFormatPr defaultColWidth="9.109375" defaultRowHeight="14.4" outlineLevelRow="7" x14ac:dyDescent="0.3"/>
  <cols>
    <col min="1" max="1" width="4.33203125" style="1" customWidth="1"/>
    <col min="2" max="2" width="79" style="3" customWidth="1"/>
    <col min="3" max="3" width="10.6640625" style="1" customWidth="1"/>
    <col min="4" max="4" width="14.77734375" style="1" customWidth="1"/>
    <col min="5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" customWidth="1"/>
    <col min="11" max="16384" width="9.109375" style="1"/>
  </cols>
  <sheetData>
    <row r="1" spans="1:10" ht="0.6" customHeight="1" x14ac:dyDescent="0.3">
      <c r="B1" s="5"/>
      <c r="C1" s="5"/>
      <c r="D1" s="5"/>
      <c r="E1" s="5"/>
      <c r="F1" s="5"/>
      <c r="G1" s="5"/>
      <c r="H1" s="5"/>
      <c r="I1" s="5"/>
    </row>
    <row r="2" spans="1:10" ht="15.6" customHeight="1" x14ac:dyDescent="0.3">
      <c r="B2" s="5"/>
      <c r="C2" s="5"/>
      <c r="D2" s="5"/>
      <c r="E2" s="5"/>
      <c r="F2" s="5"/>
      <c r="G2" s="6"/>
      <c r="H2" s="20" t="s">
        <v>164</v>
      </c>
    </row>
    <row r="3" spans="1:10" ht="15" customHeight="1" x14ac:dyDescent="0.3">
      <c r="B3" s="5"/>
      <c r="C3" s="5"/>
      <c r="D3" s="5"/>
      <c r="E3" s="5"/>
      <c r="F3" s="5"/>
      <c r="G3" s="6"/>
      <c r="H3" s="20" t="s">
        <v>29</v>
      </c>
    </row>
    <row r="4" spans="1:10" ht="8.4" customHeight="1" x14ac:dyDescent="0.3">
      <c r="B4" s="5"/>
      <c r="C4" s="5"/>
      <c r="D4" s="5"/>
      <c r="E4" s="5"/>
      <c r="F4" s="5"/>
      <c r="G4" s="6"/>
      <c r="H4" s="20" t="s">
        <v>30</v>
      </c>
    </row>
    <row r="5" spans="1:10" ht="15.6" hidden="1" customHeight="1" x14ac:dyDescent="0.3">
      <c r="B5" s="5"/>
      <c r="C5" s="5"/>
      <c r="D5" s="5"/>
      <c r="E5" s="5"/>
      <c r="F5" s="5"/>
      <c r="G5" s="6"/>
      <c r="H5" s="20" t="s">
        <v>134</v>
      </c>
    </row>
    <row r="6" spans="1:10" ht="15.6" hidden="1" customHeight="1" x14ac:dyDescent="0.3">
      <c r="B6" s="5"/>
      <c r="C6" s="5"/>
      <c r="D6" s="5"/>
      <c r="E6" s="5"/>
      <c r="F6" s="5"/>
      <c r="G6" s="6"/>
      <c r="H6" s="20" t="s">
        <v>165</v>
      </c>
    </row>
    <row r="7" spans="1:10" ht="13.8" hidden="1" customHeight="1" x14ac:dyDescent="0.3">
      <c r="B7" s="5"/>
      <c r="C7" s="5"/>
      <c r="D7" s="5"/>
      <c r="E7" s="5"/>
      <c r="F7" s="5"/>
      <c r="G7" s="5"/>
      <c r="H7" s="5"/>
      <c r="I7" s="5"/>
    </row>
    <row r="8" spans="1:10" ht="15.6" hidden="1" x14ac:dyDescent="0.3">
      <c r="B8" s="5"/>
      <c r="C8" s="5"/>
      <c r="D8" s="23"/>
      <c r="E8" s="4"/>
      <c r="F8" s="6"/>
      <c r="G8" s="6"/>
      <c r="H8" s="20" t="s">
        <v>92</v>
      </c>
      <c r="I8" s="7"/>
    </row>
    <row r="9" spans="1:10" hidden="1" x14ac:dyDescent="0.3">
      <c r="B9" s="5"/>
      <c r="C9" s="5"/>
      <c r="D9" s="4"/>
      <c r="E9" s="4"/>
      <c r="F9" s="6"/>
      <c r="G9" s="6"/>
      <c r="H9" s="20" t="s">
        <v>29</v>
      </c>
      <c r="I9" s="7"/>
    </row>
    <row r="10" spans="1:10" hidden="1" x14ac:dyDescent="0.3">
      <c r="B10" s="5"/>
      <c r="C10" s="5"/>
      <c r="D10" s="4"/>
      <c r="E10" s="4"/>
      <c r="F10" s="6"/>
      <c r="G10" s="6"/>
      <c r="H10" s="20" t="s">
        <v>30</v>
      </c>
      <c r="I10" s="7"/>
    </row>
    <row r="11" spans="1:10" hidden="1" x14ac:dyDescent="0.3">
      <c r="B11" s="5"/>
      <c r="C11" s="5"/>
      <c r="D11" s="4"/>
      <c r="E11" s="4"/>
      <c r="F11" s="6"/>
      <c r="G11" s="6"/>
      <c r="H11" s="20" t="s">
        <v>134</v>
      </c>
      <c r="I11" s="7"/>
    </row>
    <row r="12" spans="1:10" hidden="1" x14ac:dyDescent="0.3">
      <c r="B12" s="5"/>
      <c r="C12" s="5"/>
      <c r="D12" s="4"/>
      <c r="E12" s="4"/>
      <c r="F12" s="6"/>
      <c r="G12" s="6"/>
      <c r="H12" s="20" t="s">
        <v>135</v>
      </c>
      <c r="I12" s="7"/>
    </row>
    <row r="13" spans="1:10" hidden="1" x14ac:dyDescent="0.3">
      <c r="B13" s="5"/>
      <c r="C13" s="5"/>
      <c r="D13" s="5"/>
      <c r="E13" s="5"/>
      <c r="F13" s="5"/>
      <c r="G13" s="5"/>
      <c r="H13" s="5"/>
      <c r="I13" s="5"/>
    </row>
    <row r="14" spans="1:10" ht="12" hidden="1" customHeight="1" x14ac:dyDescent="0.3">
      <c r="B14" s="65" t="s">
        <v>93</v>
      </c>
      <c r="C14" s="65"/>
      <c r="D14" s="65"/>
      <c r="E14" s="65"/>
      <c r="F14" s="65"/>
      <c r="G14" s="65"/>
      <c r="H14" s="65"/>
      <c r="I14" s="37"/>
    </row>
    <row r="15" spans="1:10" hidden="1" x14ac:dyDescent="0.3">
      <c r="B15" s="38"/>
      <c r="C15" s="38"/>
      <c r="D15" s="38"/>
      <c r="E15" s="38"/>
      <c r="F15" s="38"/>
      <c r="G15" s="38"/>
      <c r="H15" s="39" t="s">
        <v>31</v>
      </c>
      <c r="I15" s="39"/>
    </row>
    <row r="16" spans="1:10" ht="14.4" customHeight="1" x14ac:dyDescent="0.3">
      <c r="A16" s="51"/>
      <c r="B16" s="70" t="s">
        <v>24</v>
      </c>
      <c r="C16" s="68" t="s">
        <v>25</v>
      </c>
      <c r="D16" s="63" t="s">
        <v>28</v>
      </c>
      <c r="E16" s="64"/>
      <c r="F16" s="63" t="s">
        <v>26</v>
      </c>
      <c r="G16" s="64"/>
      <c r="H16" s="63" t="s">
        <v>27</v>
      </c>
      <c r="I16" s="64"/>
      <c r="J16" s="2"/>
    </row>
    <row r="17" spans="1:10" ht="43.5" customHeight="1" x14ac:dyDescent="0.3">
      <c r="A17" s="52"/>
      <c r="B17" s="71"/>
      <c r="C17" s="69"/>
      <c r="D17" s="21" t="s">
        <v>80</v>
      </c>
      <c r="E17" s="21" t="s">
        <v>133</v>
      </c>
      <c r="F17" s="21" t="s">
        <v>80</v>
      </c>
      <c r="G17" s="21" t="s">
        <v>133</v>
      </c>
      <c r="H17" s="21" t="s">
        <v>80</v>
      </c>
      <c r="I17" s="21" t="s">
        <v>133</v>
      </c>
      <c r="J17" s="2"/>
    </row>
    <row r="18" spans="1:10" ht="16.2" customHeight="1" x14ac:dyDescent="0.3">
      <c r="A18" s="52"/>
      <c r="B18" s="45">
        <v>1</v>
      </c>
      <c r="C18" s="21">
        <v>2</v>
      </c>
      <c r="D18" s="22">
        <v>3</v>
      </c>
      <c r="E18" s="22">
        <v>4</v>
      </c>
      <c r="F18" s="22">
        <v>5</v>
      </c>
      <c r="G18" s="22">
        <v>6</v>
      </c>
      <c r="H18" s="22">
        <v>7</v>
      </c>
      <c r="I18" s="21">
        <v>8</v>
      </c>
      <c r="J18" s="2"/>
    </row>
    <row r="19" spans="1:10" ht="20.399999999999999" customHeight="1" x14ac:dyDescent="0.3">
      <c r="A19" s="52">
        <v>1</v>
      </c>
      <c r="B19" s="54" t="s">
        <v>32</v>
      </c>
      <c r="C19" s="9">
        <v>1500000000</v>
      </c>
      <c r="D19" s="8">
        <f>D20+D25+D32++D35+D38+D40+D43+D56+D60+D45+D49+D51</f>
        <v>541635115.13</v>
      </c>
      <c r="E19" s="8">
        <f t="shared" ref="E19:I19" si="0">E20+E25+E32++E35+E38+E40+E43+E56+E60+E45+E49+E51</f>
        <v>150739301.22999999</v>
      </c>
      <c r="F19" s="8">
        <f t="shared" si="0"/>
        <v>332266237.06</v>
      </c>
      <c r="G19" s="8">
        <f t="shared" si="0"/>
        <v>125061187.13</v>
      </c>
      <c r="H19" s="8">
        <f t="shared" si="0"/>
        <v>341075144.19999999</v>
      </c>
      <c r="I19" s="8">
        <f t="shared" si="0"/>
        <v>123892165.14999999</v>
      </c>
      <c r="J19" s="2"/>
    </row>
    <row r="20" spans="1:10" ht="34.5" customHeight="1" outlineLevel="1" x14ac:dyDescent="0.3">
      <c r="A20" s="52"/>
      <c r="B20" s="55" t="s">
        <v>36</v>
      </c>
      <c r="C20" s="9">
        <v>1500100000</v>
      </c>
      <c r="D20" s="8">
        <f>D21+D22+D24+D23</f>
        <v>104176380.09999999</v>
      </c>
      <c r="E20" s="8">
        <f t="shared" ref="E20:I20" si="1">E21+E22+E24+E23</f>
        <v>45758414.099999994</v>
      </c>
      <c r="F20" s="8">
        <f t="shared" si="1"/>
        <v>100918255</v>
      </c>
      <c r="G20" s="8">
        <f t="shared" si="1"/>
        <v>40161322</v>
      </c>
      <c r="H20" s="8">
        <f t="shared" si="1"/>
        <v>104519769</v>
      </c>
      <c r="I20" s="8">
        <f t="shared" si="1"/>
        <v>40161322</v>
      </c>
      <c r="J20" s="2"/>
    </row>
    <row r="21" spans="1:10" ht="33" customHeight="1" outlineLevel="2" x14ac:dyDescent="0.3">
      <c r="A21" s="52"/>
      <c r="B21" s="46" t="s">
        <v>4</v>
      </c>
      <c r="C21" s="9">
        <v>1500120700</v>
      </c>
      <c r="D21" s="8">
        <v>9166715.1999999993</v>
      </c>
      <c r="E21" s="8">
        <v>9166715.1999999993</v>
      </c>
      <c r="F21" s="8">
        <v>8882280</v>
      </c>
      <c r="G21" s="8">
        <v>8882280</v>
      </c>
      <c r="H21" s="8">
        <v>8882280</v>
      </c>
      <c r="I21" s="8">
        <v>8882280</v>
      </c>
      <c r="J21" s="2"/>
    </row>
    <row r="22" spans="1:10" ht="33" customHeight="1" outlineLevel="3" x14ac:dyDescent="0.3">
      <c r="A22" s="52"/>
      <c r="B22" s="46" t="s">
        <v>37</v>
      </c>
      <c r="C22" s="9">
        <v>1500120990</v>
      </c>
      <c r="D22" s="8">
        <v>36494698.899999999</v>
      </c>
      <c r="E22" s="8">
        <v>36494698.899999999</v>
      </c>
      <c r="F22" s="8">
        <v>31279042</v>
      </c>
      <c r="G22" s="8">
        <v>31279042</v>
      </c>
      <c r="H22" s="8">
        <v>31279042</v>
      </c>
      <c r="I22" s="8">
        <v>31279042</v>
      </c>
      <c r="J22" s="2"/>
    </row>
    <row r="23" spans="1:10" ht="33" customHeight="1" outlineLevel="3" x14ac:dyDescent="0.3">
      <c r="A23" s="52"/>
      <c r="B23" s="46" t="s">
        <v>136</v>
      </c>
      <c r="C23" s="9">
        <v>1500120992</v>
      </c>
      <c r="D23" s="8">
        <v>97000</v>
      </c>
      <c r="E23" s="8">
        <v>97000</v>
      </c>
      <c r="F23" s="8">
        <v>0</v>
      </c>
      <c r="G23" s="8">
        <v>0</v>
      </c>
      <c r="H23" s="8">
        <v>0</v>
      </c>
      <c r="I23" s="8">
        <v>0</v>
      </c>
      <c r="J23" s="2"/>
    </row>
    <row r="24" spans="1:10" ht="47.25" customHeight="1" outlineLevel="4" x14ac:dyDescent="0.3">
      <c r="A24" s="52"/>
      <c r="B24" s="46" t="s">
        <v>38</v>
      </c>
      <c r="C24" s="9">
        <v>1500193070</v>
      </c>
      <c r="D24" s="8">
        <v>58417966</v>
      </c>
      <c r="E24" s="8">
        <v>0</v>
      </c>
      <c r="F24" s="8">
        <v>60756933</v>
      </c>
      <c r="G24" s="8">
        <v>0</v>
      </c>
      <c r="H24" s="8">
        <v>64358447</v>
      </c>
      <c r="I24" s="8">
        <v>0</v>
      </c>
      <c r="J24" s="2"/>
    </row>
    <row r="25" spans="1:10" ht="27.6" outlineLevel="5" x14ac:dyDescent="0.3">
      <c r="A25" s="52"/>
      <c r="B25" s="55" t="s">
        <v>39</v>
      </c>
      <c r="C25" s="9">
        <v>1500200000</v>
      </c>
      <c r="D25" s="8">
        <f>D26+D27+D28+D29+D30+D31</f>
        <v>184339151.5</v>
      </c>
      <c r="E25" s="8">
        <f t="shared" ref="E25:I25" si="2">E26+E27+E28+E29+E30+E31</f>
        <v>50438008.5</v>
      </c>
      <c r="F25" s="8">
        <f t="shared" si="2"/>
        <v>182494859</v>
      </c>
      <c r="G25" s="8">
        <f t="shared" si="2"/>
        <v>42129642</v>
      </c>
      <c r="H25" s="8">
        <f t="shared" si="2"/>
        <v>188199797.38</v>
      </c>
      <c r="I25" s="8">
        <f t="shared" si="2"/>
        <v>40975546.380000003</v>
      </c>
      <c r="J25" s="2"/>
    </row>
    <row r="26" spans="1:10" ht="26.4" outlineLevel="6" x14ac:dyDescent="0.3">
      <c r="A26" s="52"/>
      <c r="B26" s="46" t="s">
        <v>33</v>
      </c>
      <c r="C26" s="9">
        <v>1500221990</v>
      </c>
      <c r="D26" s="8">
        <v>50097758.5</v>
      </c>
      <c r="E26" s="8">
        <v>50097758.5</v>
      </c>
      <c r="F26" s="8">
        <v>41808828</v>
      </c>
      <c r="G26" s="8">
        <v>41808828</v>
      </c>
      <c r="H26" s="8">
        <v>40654732.380000003</v>
      </c>
      <c r="I26" s="8">
        <v>40654732.380000003</v>
      </c>
      <c r="J26" s="2"/>
    </row>
    <row r="27" spans="1:10" ht="52.8" outlineLevel="7" x14ac:dyDescent="0.3">
      <c r="A27" s="52"/>
      <c r="B27" s="46" t="s">
        <v>40</v>
      </c>
      <c r="C27" s="9">
        <v>1500293060</v>
      </c>
      <c r="D27" s="8">
        <v>110284443</v>
      </c>
      <c r="E27" s="8">
        <v>0</v>
      </c>
      <c r="F27" s="8">
        <v>116748517</v>
      </c>
      <c r="G27" s="8">
        <v>0</v>
      </c>
      <c r="H27" s="8">
        <v>123607551</v>
      </c>
      <c r="I27" s="8">
        <v>0</v>
      </c>
      <c r="J27" s="2"/>
    </row>
    <row r="28" spans="1:10" ht="36.6" customHeight="1" outlineLevel="2" x14ac:dyDescent="0.3">
      <c r="A28" s="52"/>
      <c r="B28" s="46" t="s">
        <v>6</v>
      </c>
      <c r="C28" s="9">
        <v>1500220080</v>
      </c>
      <c r="D28" s="8">
        <v>340250</v>
      </c>
      <c r="E28" s="8">
        <v>340250</v>
      </c>
      <c r="F28" s="8">
        <v>320814</v>
      </c>
      <c r="G28" s="8">
        <v>320814</v>
      </c>
      <c r="H28" s="8">
        <v>320814</v>
      </c>
      <c r="I28" s="8">
        <v>320814</v>
      </c>
      <c r="J28" s="2"/>
    </row>
    <row r="29" spans="1:10" ht="39.6" outlineLevel="3" x14ac:dyDescent="0.3">
      <c r="A29" s="52"/>
      <c r="B29" s="46" t="s">
        <v>34</v>
      </c>
      <c r="C29" s="9">
        <v>1500253030</v>
      </c>
      <c r="D29" s="8">
        <v>14601600</v>
      </c>
      <c r="E29" s="8">
        <v>0</v>
      </c>
      <c r="F29" s="8">
        <v>14601600</v>
      </c>
      <c r="G29" s="8">
        <v>0</v>
      </c>
      <c r="H29" s="8">
        <v>14601600</v>
      </c>
      <c r="I29" s="8">
        <v>0</v>
      </c>
      <c r="J29" s="2"/>
    </row>
    <row r="30" spans="1:10" ht="39.6" outlineLevel="4" x14ac:dyDescent="0.3">
      <c r="A30" s="52"/>
      <c r="B30" s="46" t="s">
        <v>7</v>
      </c>
      <c r="C30" s="9">
        <v>1500293150</v>
      </c>
      <c r="D30" s="8">
        <v>2886600</v>
      </c>
      <c r="E30" s="8">
        <v>0</v>
      </c>
      <c r="F30" s="8">
        <v>2886600</v>
      </c>
      <c r="G30" s="8">
        <v>0</v>
      </c>
      <c r="H30" s="8">
        <v>2886600</v>
      </c>
      <c r="I30" s="8">
        <v>0</v>
      </c>
      <c r="J30" s="2"/>
    </row>
    <row r="31" spans="1:10" ht="52.8" outlineLevel="4" x14ac:dyDescent="0.3">
      <c r="A31" s="52"/>
      <c r="B31" s="46" t="s">
        <v>8</v>
      </c>
      <c r="C31" s="9" t="s">
        <v>262</v>
      </c>
      <c r="D31" s="8">
        <v>6128500</v>
      </c>
      <c r="E31" s="8">
        <v>0</v>
      </c>
      <c r="F31" s="8">
        <v>6128500</v>
      </c>
      <c r="G31" s="8">
        <v>0</v>
      </c>
      <c r="H31" s="8">
        <v>6128500</v>
      </c>
      <c r="I31" s="8">
        <v>0</v>
      </c>
      <c r="J31" s="2"/>
    </row>
    <row r="32" spans="1:10" ht="27.6" outlineLevel="5" x14ac:dyDescent="0.3">
      <c r="A32" s="52"/>
      <c r="B32" s="55" t="s">
        <v>41</v>
      </c>
      <c r="C32" s="9">
        <v>1500300000</v>
      </c>
      <c r="D32" s="8">
        <f>D33+D34</f>
        <v>194402360.38</v>
      </c>
      <c r="E32" s="8">
        <f t="shared" ref="E32:I32" si="3">E33+E34</f>
        <v>1555218.88</v>
      </c>
      <c r="F32" s="8">
        <f t="shared" si="3"/>
        <v>0</v>
      </c>
      <c r="G32" s="8">
        <f t="shared" si="3"/>
        <v>0</v>
      </c>
      <c r="H32" s="8">
        <f t="shared" si="3"/>
        <v>0</v>
      </c>
      <c r="I32" s="8">
        <f t="shared" si="3"/>
        <v>0</v>
      </c>
      <c r="J32" s="2"/>
    </row>
    <row r="33" spans="1:10" ht="52.8" outlineLevel="6" x14ac:dyDescent="0.3">
      <c r="A33" s="52"/>
      <c r="B33" s="46" t="s">
        <v>5</v>
      </c>
      <c r="C33" s="9">
        <v>1500392040</v>
      </c>
      <c r="D33" s="8">
        <v>192847141.5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2"/>
    </row>
    <row r="34" spans="1:10" ht="26.4" outlineLevel="7" x14ac:dyDescent="0.3">
      <c r="A34" s="52"/>
      <c r="B34" s="46" t="s">
        <v>43</v>
      </c>
      <c r="C34" s="9" t="s">
        <v>42</v>
      </c>
      <c r="D34" s="8">
        <v>1555218.88</v>
      </c>
      <c r="E34" s="8">
        <v>1555218.88</v>
      </c>
      <c r="F34" s="8">
        <v>0</v>
      </c>
      <c r="G34" s="8">
        <v>0</v>
      </c>
      <c r="H34" s="8">
        <v>0</v>
      </c>
      <c r="I34" s="8">
        <v>0</v>
      </c>
      <c r="J34" s="2"/>
    </row>
    <row r="35" spans="1:10" outlineLevel="6" x14ac:dyDescent="0.3">
      <c r="A35" s="52"/>
      <c r="B35" s="46" t="s">
        <v>45</v>
      </c>
      <c r="C35" s="9">
        <v>1500400000</v>
      </c>
      <c r="D35" s="8">
        <f>D36+D37</f>
        <v>3199280</v>
      </c>
      <c r="E35" s="8">
        <f t="shared" ref="E35:I35" si="4">E36+E37</f>
        <v>3199280</v>
      </c>
      <c r="F35" s="8">
        <f t="shared" si="4"/>
        <v>0</v>
      </c>
      <c r="G35" s="8">
        <f t="shared" si="4"/>
        <v>0</v>
      </c>
      <c r="H35" s="8">
        <f t="shared" si="4"/>
        <v>0</v>
      </c>
      <c r="I35" s="8">
        <f t="shared" si="4"/>
        <v>0</v>
      </c>
      <c r="J35" s="2"/>
    </row>
    <row r="36" spans="1:10" outlineLevel="7" x14ac:dyDescent="0.3">
      <c r="A36" s="52"/>
      <c r="B36" s="46" t="s">
        <v>35</v>
      </c>
      <c r="C36" s="9">
        <v>1500400243</v>
      </c>
      <c r="D36" s="8">
        <v>3069280</v>
      </c>
      <c r="E36" s="8">
        <v>3069280</v>
      </c>
      <c r="F36" s="8">
        <v>0</v>
      </c>
      <c r="G36" s="8">
        <v>0</v>
      </c>
      <c r="H36" s="8">
        <v>0</v>
      </c>
      <c r="I36" s="8">
        <v>0</v>
      </c>
      <c r="J36" s="2"/>
    </row>
    <row r="37" spans="1:10" ht="28.5" customHeight="1" outlineLevel="7" x14ac:dyDescent="0.3">
      <c r="A37" s="52"/>
      <c r="B37" s="46" t="s">
        <v>259</v>
      </c>
      <c r="C37" s="9">
        <v>1500400244</v>
      </c>
      <c r="D37" s="8">
        <v>130000</v>
      </c>
      <c r="E37" s="8">
        <v>130000</v>
      </c>
      <c r="F37" s="8">
        <v>0</v>
      </c>
      <c r="G37" s="8">
        <v>0</v>
      </c>
      <c r="H37" s="8">
        <v>0</v>
      </c>
      <c r="I37" s="8">
        <v>0</v>
      </c>
      <c r="J37" s="2"/>
    </row>
    <row r="38" spans="1:10" ht="27.6" outlineLevel="6" x14ac:dyDescent="0.3">
      <c r="A38" s="52"/>
      <c r="B38" s="55" t="s">
        <v>227</v>
      </c>
      <c r="C38" s="9">
        <v>1500500000</v>
      </c>
      <c r="D38" s="8">
        <f>D39</f>
        <v>429703</v>
      </c>
      <c r="E38" s="8">
        <f t="shared" ref="E38:I38" si="5">E39</f>
        <v>429703</v>
      </c>
      <c r="F38" s="8">
        <f t="shared" si="5"/>
        <v>0</v>
      </c>
      <c r="G38" s="8">
        <f t="shared" si="5"/>
        <v>0</v>
      </c>
      <c r="H38" s="8">
        <f t="shared" si="5"/>
        <v>0</v>
      </c>
      <c r="I38" s="8">
        <f t="shared" si="5"/>
        <v>0</v>
      </c>
      <c r="J38" s="2"/>
    </row>
    <row r="39" spans="1:10" ht="26.4" outlineLevel="7" x14ac:dyDescent="0.3">
      <c r="A39" s="52"/>
      <c r="B39" s="46" t="s">
        <v>46</v>
      </c>
      <c r="C39" s="9">
        <v>1500500320</v>
      </c>
      <c r="D39" s="8">
        <v>429703</v>
      </c>
      <c r="E39" s="8">
        <v>429703</v>
      </c>
      <c r="F39" s="8">
        <v>0</v>
      </c>
      <c r="G39" s="8">
        <v>0</v>
      </c>
      <c r="H39" s="8">
        <v>0</v>
      </c>
      <c r="I39" s="8">
        <v>0</v>
      </c>
      <c r="J39" s="2"/>
    </row>
    <row r="40" spans="1:10" ht="27.6" outlineLevel="5" x14ac:dyDescent="0.3">
      <c r="A40" s="52"/>
      <c r="B40" s="55" t="s">
        <v>222</v>
      </c>
      <c r="C40" s="9">
        <v>1500600000</v>
      </c>
      <c r="D40" s="8">
        <f>D41+D42</f>
        <v>29262127.149999999</v>
      </c>
      <c r="E40" s="8">
        <f t="shared" ref="E40:I40" si="6">E41+E42</f>
        <v>29262127.149999999</v>
      </c>
      <c r="F40" s="8">
        <f t="shared" si="6"/>
        <v>26660568</v>
      </c>
      <c r="G40" s="8">
        <f t="shared" si="6"/>
        <v>26660568</v>
      </c>
      <c r="H40" s="8">
        <f t="shared" si="6"/>
        <v>26660568</v>
      </c>
      <c r="I40" s="8">
        <f t="shared" si="6"/>
        <v>26660568</v>
      </c>
      <c r="J40" s="2"/>
    </row>
    <row r="41" spans="1:10" ht="26.4" outlineLevel="6" x14ac:dyDescent="0.3">
      <c r="A41" s="52"/>
      <c r="B41" s="46" t="s">
        <v>48</v>
      </c>
      <c r="C41" s="9">
        <v>1500623700</v>
      </c>
      <c r="D41" s="8">
        <v>400505.15</v>
      </c>
      <c r="E41" s="8">
        <v>400505.15</v>
      </c>
      <c r="F41" s="8">
        <v>288000</v>
      </c>
      <c r="G41" s="8">
        <v>288000</v>
      </c>
      <c r="H41" s="8">
        <v>288000</v>
      </c>
      <c r="I41" s="8">
        <v>288000</v>
      </c>
      <c r="J41" s="2"/>
    </row>
    <row r="42" spans="1:10" ht="26.4" outlineLevel="7" x14ac:dyDescent="0.3">
      <c r="A42" s="52"/>
      <c r="B42" s="46" t="s">
        <v>47</v>
      </c>
      <c r="C42" s="9">
        <v>1500623990</v>
      </c>
      <c r="D42" s="8">
        <v>28861622</v>
      </c>
      <c r="E42" s="8">
        <v>28861622</v>
      </c>
      <c r="F42" s="8">
        <v>26372568</v>
      </c>
      <c r="G42" s="8">
        <v>26372568</v>
      </c>
      <c r="H42" s="8">
        <v>26372568</v>
      </c>
      <c r="I42" s="8">
        <v>26372568</v>
      </c>
      <c r="J42" s="2"/>
    </row>
    <row r="43" spans="1:10" ht="34.5" customHeight="1" outlineLevel="6" x14ac:dyDescent="0.3">
      <c r="A43" s="52"/>
      <c r="B43" s="55" t="s">
        <v>223</v>
      </c>
      <c r="C43" s="9">
        <v>150070000</v>
      </c>
      <c r="D43" s="8">
        <f>D44</f>
        <v>17551460</v>
      </c>
      <c r="E43" s="8">
        <f t="shared" ref="E43:I43" si="7">E44</f>
        <v>17551460</v>
      </c>
      <c r="F43" s="8">
        <f t="shared" si="7"/>
        <v>16050184</v>
      </c>
      <c r="G43" s="8">
        <f t="shared" si="7"/>
        <v>16050184</v>
      </c>
      <c r="H43" s="8">
        <f t="shared" si="7"/>
        <v>16050184</v>
      </c>
      <c r="I43" s="8">
        <f t="shared" si="7"/>
        <v>16050184</v>
      </c>
      <c r="J43" s="2"/>
    </row>
    <row r="44" spans="1:10" ht="26.4" outlineLevel="7" x14ac:dyDescent="0.3">
      <c r="A44" s="52"/>
      <c r="B44" s="46" t="s">
        <v>224</v>
      </c>
      <c r="C44" s="9">
        <v>1500745990</v>
      </c>
      <c r="D44" s="8">
        <v>17551460</v>
      </c>
      <c r="E44" s="8">
        <v>17551460</v>
      </c>
      <c r="F44" s="8">
        <v>16050184</v>
      </c>
      <c r="G44" s="8">
        <v>16050184</v>
      </c>
      <c r="H44" s="8">
        <v>16050184</v>
      </c>
      <c r="I44" s="8">
        <v>16050184</v>
      </c>
      <c r="J44" s="2"/>
    </row>
    <row r="45" spans="1:10" ht="27.6" outlineLevel="7" x14ac:dyDescent="0.3">
      <c r="A45" s="52"/>
      <c r="B45" s="55" t="s">
        <v>137</v>
      </c>
      <c r="C45" s="9">
        <v>1500800000</v>
      </c>
      <c r="D45" s="8">
        <f>D46+D47+D48</f>
        <v>637046</v>
      </c>
      <c r="E45" s="8">
        <f t="shared" ref="E45:I45" si="8">E46+E47+E48</f>
        <v>637046</v>
      </c>
      <c r="F45" s="8">
        <f t="shared" si="8"/>
        <v>0</v>
      </c>
      <c r="G45" s="8">
        <f t="shared" si="8"/>
        <v>0</v>
      </c>
      <c r="H45" s="8">
        <f t="shared" si="8"/>
        <v>0</v>
      </c>
      <c r="I45" s="8">
        <f t="shared" si="8"/>
        <v>0</v>
      </c>
      <c r="J45" s="2"/>
    </row>
    <row r="46" spans="1:10" outlineLevel="7" x14ac:dyDescent="0.3">
      <c r="A46" s="52"/>
      <c r="B46" s="46" t="s">
        <v>138</v>
      </c>
      <c r="C46" s="9">
        <v>1500800101</v>
      </c>
      <c r="D46" s="8">
        <v>232610</v>
      </c>
      <c r="E46" s="8">
        <v>232610</v>
      </c>
      <c r="F46" s="8">
        <v>0</v>
      </c>
      <c r="G46" s="8">
        <v>0</v>
      </c>
      <c r="H46" s="8">
        <v>0</v>
      </c>
      <c r="I46" s="8">
        <v>0</v>
      </c>
      <c r="J46" s="2"/>
    </row>
    <row r="47" spans="1:10" outlineLevel="7" x14ac:dyDescent="0.3">
      <c r="A47" s="52"/>
      <c r="B47" s="46" t="s">
        <v>139</v>
      </c>
      <c r="C47" s="9">
        <v>1500800102</v>
      </c>
      <c r="D47" s="8">
        <v>318536</v>
      </c>
      <c r="E47" s="8">
        <v>318536</v>
      </c>
      <c r="F47" s="8">
        <v>0</v>
      </c>
      <c r="G47" s="8">
        <v>0</v>
      </c>
      <c r="H47" s="8">
        <v>0</v>
      </c>
      <c r="I47" s="8">
        <v>0</v>
      </c>
      <c r="J47" s="2"/>
    </row>
    <row r="48" spans="1:10" outlineLevel="7" x14ac:dyDescent="0.3">
      <c r="A48" s="52"/>
      <c r="B48" s="46" t="s">
        <v>140</v>
      </c>
      <c r="C48" s="9">
        <v>1500800103</v>
      </c>
      <c r="D48" s="8">
        <v>85900</v>
      </c>
      <c r="E48" s="8">
        <v>85900</v>
      </c>
      <c r="F48" s="8">
        <v>0</v>
      </c>
      <c r="G48" s="8">
        <v>0</v>
      </c>
      <c r="H48" s="8">
        <v>0</v>
      </c>
      <c r="I48" s="8">
        <v>0</v>
      </c>
      <c r="J48" s="2"/>
    </row>
    <row r="49" spans="1:10" ht="27.6" outlineLevel="7" x14ac:dyDescent="0.3">
      <c r="A49" s="52"/>
      <c r="B49" s="55" t="s">
        <v>137</v>
      </c>
      <c r="C49" s="9">
        <v>1500900000</v>
      </c>
      <c r="D49" s="8">
        <f>D50</f>
        <v>53800</v>
      </c>
      <c r="E49" s="8">
        <f t="shared" ref="E49:I49" si="9">E50</f>
        <v>53800</v>
      </c>
      <c r="F49" s="8">
        <f t="shared" si="9"/>
        <v>0</v>
      </c>
      <c r="G49" s="8">
        <f t="shared" si="9"/>
        <v>0</v>
      </c>
      <c r="H49" s="8">
        <f t="shared" si="9"/>
        <v>0</v>
      </c>
      <c r="I49" s="8">
        <f t="shared" si="9"/>
        <v>0</v>
      </c>
      <c r="J49" s="2"/>
    </row>
    <row r="50" spans="1:10" outlineLevel="7" x14ac:dyDescent="0.3">
      <c r="A50" s="52"/>
      <c r="B50" s="46" t="s">
        <v>141</v>
      </c>
      <c r="C50" s="9">
        <v>1500900104</v>
      </c>
      <c r="D50" s="8">
        <v>53800</v>
      </c>
      <c r="E50" s="8">
        <v>53800</v>
      </c>
      <c r="F50" s="8">
        <v>0</v>
      </c>
      <c r="G50" s="8">
        <v>0</v>
      </c>
      <c r="H50" s="8">
        <v>0</v>
      </c>
      <c r="I50" s="8">
        <v>0</v>
      </c>
      <c r="J50" s="2"/>
    </row>
    <row r="51" spans="1:10" outlineLevel="7" x14ac:dyDescent="0.3">
      <c r="A51" s="52"/>
      <c r="B51" s="55" t="s">
        <v>142</v>
      </c>
      <c r="C51" s="9">
        <v>1501100000</v>
      </c>
      <c r="D51" s="8">
        <f>D52+D53+D54+D55</f>
        <v>905807</v>
      </c>
      <c r="E51" s="8">
        <f t="shared" ref="E51:I51" si="10">E52+E53+E54+E55</f>
        <v>905807</v>
      </c>
      <c r="F51" s="8">
        <f t="shared" si="10"/>
        <v>0</v>
      </c>
      <c r="G51" s="8">
        <f t="shared" si="10"/>
        <v>0</v>
      </c>
      <c r="H51" s="8">
        <f t="shared" si="10"/>
        <v>0</v>
      </c>
      <c r="I51" s="8">
        <f t="shared" si="10"/>
        <v>0</v>
      </c>
      <c r="J51" s="2"/>
    </row>
    <row r="52" spans="1:10" ht="26.4" outlineLevel="7" x14ac:dyDescent="0.3">
      <c r="A52" s="52"/>
      <c r="B52" s="46" t="s">
        <v>260</v>
      </c>
      <c r="C52" s="9">
        <v>1501171431</v>
      </c>
      <c r="D52" s="8">
        <v>120000</v>
      </c>
      <c r="E52" s="8">
        <v>120000</v>
      </c>
      <c r="F52" s="8">
        <v>0</v>
      </c>
      <c r="G52" s="8">
        <v>0</v>
      </c>
      <c r="H52" s="8">
        <v>0</v>
      </c>
      <c r="I52" s="8">
        <v>0</v>
      </c>
      <c r="J52" s="2"/>
    </row>
    <row r="53" spans="1:10" ht="26.4" outlineLevel="7" x14ac:dyDescent="0.3">
      <c r="A53" s="52"/>
      <c r="B53" s="46" t="s">
        <v>261</v>
      </c>
      <c r="C53" s="9">
        <v>1501171439</v>
      </c>
      <c r="D53" s="8">
        <v>130000</v>
      </c>
      <c r="E53" s="8">
        <v>130000</v>
      </c>
      <c r="F53" s="8">
        <v>0</v>
      </c>
      <c r="G53" s="8">
        <v>0</v>
      </c>
      <c r="H53" s="8">
        <v>0</v>
      </c>
      <c r="I53" s="8">
        <v>0</v>
      </c>
      <c r="J53" s="2"/>
    </row>
    <row r="54" spans="1:10" outlineLevel="7" x14ac:dyDescent="0.3">
      <c r="A54" s="52"/>
      <c r="B54" s="46" t="s">
        <v>143</v>
      </c>
      <c r="C54" s="9">
        <v>1501171438</v>
      </c>
      <c r="D54" s="8">
        <v>76679</v>
      </c>
      <c r="E54" s="8">
        <v>76679</v>
      </c>
      <c r="F54" s="8">
        <v>0</v>
      </c>
      <c r="G54" s="8">
        <v>0</v>
      </c>
      <c r="H54" s="8">
        <v>0</v>
      </c>
      <c r="I54" s="8">
        <v>0</v>
      </c>
      <c r="J54" s="2"/>
    </row>
    <row r="55" spans="1:10" outlineLevel="7" x14ac:dyDescent="0.3">
      <c r="A55" s="52"/>
      <c r="B55" s="46" t="s">
        <v>144</v>
      </c>
      <c r="C55" s="9">
        <v>1501171437</v>
      </c>
      <c r="D55" s="8">
        <v>579128</v>
      </c>
      <c r="E55" s="8">
        <v>579128</v>
      </c>
      <c r="F55" s="8">
        <v>0</v>
      </c>
      <c r="G55" s="8">
        <v>0</v>
      </c>
      <c r="H55" s="8">
        <v>0</v>
      </c>
      <c r="I55" s="8">
        <v>0</v>
      </c>
      <c r="J55" s="2"/>
    </row>
    <row r="56" spans="1:10" ht="27.6" outlineLevel="2" x14ac:dyDescent="0.3">
      <c r="A56" s="52"/>
      <c r="B56" s="55" t="s">
        <v>228</v>
      </c>
      <c r="C56" s="9" t="s">
        <v>81</v>
      </c>
      <c r="D56" s="8">
        <f>D57+D59+D58</f>
        <v>2518000</v>
      </c>
      <c r="E56" s="8">
        <f t="shared" ref="E56:I56" si="11">E57+E59+E58</f>
        <v>948436.6</v>
      </c>
      <c r="F56" s="8">
        <f t="shared" si="11"/>
        <v>1982371.06</v>
      </c>
      <c r="G56" s="8">
        <f t="shared" si="11"/>
        <v>59471.13</v>
      </c>
      <c r="H56" s="8">
        <f t="shared" si="11"/>
        <v>1484825.82</v>
      </c>
      <c r="I56" s="8">
        <f t="shared" si="11"/>
        <v>44544.77</v>
      </c>
      <c r="J56" s="2"/>
    </row>
    <row r="57" spans="1:10" ht="52.8" outlineLevel="3" x14ac:dyDescent="0.3">
      <c r="A57" s="52"/>
      <c r="B57" s="46" t="s">
        <v>44</v>
      </c>
      <c r="C57" s="9" t="s">
        <v>82</v>
      </c>
      <c r="D57" s="8">
        <v>2518000</v>
      </c>
      <c r="E57" s="8">
        <v>948436.6</v>
      </c>
      <c r="F57" s="8">
        <v>0</v>
      </c>
      <c r="G57" s="8">
        <v>0</v>
      </c>
      <c r="H57" s="8">
        <v>0</v>
      </c>
      <c r="I57" s="8">
        <v>0</v>
      </c>
      <c r="J57" s="2"/>
    </row>
    <row r="58" spans="1:10" ht="39.6" outlineLevel="3" x14ac:dyDescent="0.3">
      <c r="A58" s="52"/>
      <c r="B58" s="46" t="s">
        <v>145</v>
      </c>
      <c r="C58" s="9" t="s">
        <v>146</v>
      </c>
      <c r="D58" s="8">
        <v>0</v>
      </c>
      <c r="E58" s="8">
        <v>0</v>
      </c>
      <c r="F58" s="8">
        <v>1513487.99</v>
      </c>
      <c r="G58" s="8">
        <v>45404.639999999999</v>
      </c>
      <c r="H58" s="8">
        <v>1484825.82</v>
      </c>
      <c r="I58" s="8">
        <v>44544.77</v>
      </c>
      <c r="J58" s="2"/>
    </row>
    <row r="59" spans="1:10" ht="39.6" outlineLevel="4" x14ac:dyDescent="0.3">
      <c r="A59" s="52"/>
      <c r="B59" s="46" t="s">
        <v>225</v>
      </c>
      <c r="C59" s="9" t="s">
        <v>83</v>
      </c>
      <c r="D59" s="8">
        <v>0</v>
      </c>
      <c r="E59" s="8">
        <v>0</v>
      </c>
      <c r="F59" s="8">
        <v>468883.07</v>
      </c>
      <c r="G59" s="8">
        <v>14066.49</v>
      </c>
      <c r="H59" s="8">
        <v>0</v>
      </c>
      <c r="I59" s="8">
        <v>0</v>
      </c>
      <c r="J59" s="2"/>
    </row>
    <row r="60" spans="1:10" ht="27.6" outlineLevel="5" x14ac:dyDescent="0.3">
      <c r="A60" s="52"/>
      <c r="B60" s="55" t="s">
        <v>226</v>
      </c>
      <c r="C60" s="9" t="s">
        <v>65</v>
      </c>
      <c r="D60" s="8">
        <f>D61</f>
        <v>4160000</v>
      </c>
      <c r="E60" s="8">
        <f t="shared" ref="E60:I60" si="12">E61</f>
        <v>0</v>
      </c>
      <c r="F60" s="8">
        <f t="shared" si="12"/>
        <v>4160000</v>
      </c>
      <c r="G60" s="8">
        <f t="shared" si="12"/>
        <v>0</v>
      </c>
      <c r="H60" s="8">
        <f t="shared" si="12"/>
        <v>4160000</v>
      </c>
      <c r="I60" s="8">
        <f t="shared" si="12"/>
        <v>0</v>
      </c>
      <c r="J60" s="2"/>
    </row>
    <row r="61" spans="1:10" ht="39.6" outlineLevel="6" x14ac:dyDescent="0.3">
      <c r="A61" s="52"/>
      <c r="B61" s="46" t="s">
        <v>23</v>
      </c>
      <c r="C61" s="9" t="s">
        <v>66</v>
      </c>
      <c r="D61" s="8">
        <v>4160000</v>
      </c>
      <c r="E61" s="8">
        <v>0</v>
      </c>
      <c r="F61" s="8">
        <v>4160000</v>
      </c>
      <c r="G61" s="8">
        <v>0</v>
      </c>
      <c r="H61" s="8">
        <v>4160000</v>
      </c>
      <c r="I61" s="8">
        <v>0</v>
      </c>
      <c r="J61" s="2"/>
    </row>
    <row r="62" spans="1:10" ht="30" customHeight="1" outlineLevel="6" x14ac:dyDescent="0.3">
      <c r="A62" s="52">
        <v>2</v>
      </c>
      <c r="B62" s="54" t="s">
        <v>147</v>
      </c>
      <c r="C62" s="9">
        <v>1600000000</v>
      </c>
      <c r="D62" s="8">
        <f>D63+D65+D67</f>
        <v>1768040</v>
      </c>
      <c r="E62" s="8">
        <f t="shared" ref="E62:I62" si="13">E63+E65+E67</f>
        <v>1768040</v>
      </c>
      <c r="F62" s="8">
        <f t="shared" si="13"/>
        <v>0</v>
      </c>
      <c r="G62" s="8">
        <f t="shared" si="13"/>
        <v>0</v>
      </c>
      <c r="H62" s="8">
        <f t="shared" si="13"/>
        <v>0</v>
      </c>
      <c r="I62" s="8">
        <f t="shared" si="13"/>
        <v>0</v>
      </c>
      <c r="J62" s="2"/>
    </row>
    <row r="63" spans="1:10" outlineLevel="6" x14ac:dyDescent="0.3">
      <c r="A63" s="52"/>
      <c r="B63" s="55" t="s">
        <v>148</v>
      </c>
      <c r="C63" s="9">
        <v>1600500000</v>
      </c>
      <c r="D63" s="8">
        <f>D64</f>
        <v>927920</v>
      </c>
      <c r="E63" s="8">
        <f t="shared" ref="E63:I63" si="14">E64</f>
        <v>927920</v>
      </c>
      <c r="F63" s="8">
        <f t="shared" si="14"/>
        <v>0</v>
      </c>
      <c r="G63" s="8">
        <f t="shared" si="14"/>
        <v>0</v>
      </c>
      <c r="H63" s="8">
        <f t="shared" si="14"/>
        <v>0</v>
      </c>
      <c r="I63" s="8">
        <f t="shared" si="14"/>
        <v>0</v>
      </c>
      <c r="J63" s="2"/>
    </row>
    <row r="64" spans="1:10" outlineLevel="6" x14ac:dyDescent="0.3">
      <c r="A64" s="52"/>
      <c r="B64" s="46" t="s">
        <v>149</v>
      </c>
      <c r="C64" s="9">
        <v>1600524304</v>
      </c>
      <c r="D64" s="8">
        <v>927920</v>
      </c>
      <c r="E64" s="8">
        <v>927920</v>
      </c>
      <c r="F64" s="8">
        <v>0</v>
      </c>
      <c r="G64" s="8">
        <v>0</v>
      </c>
      <c r="H64" s="8">
        <v>0</v>
      </c>
      <c r="I64" s="8">
        <v>0</v>
      </c>
      <c r="J64" s="2"/>
    </row>
    <row r="65" spans="1:10" ht="18" customHeight="1" outlineLevel="6" x14ac:dyDescent="0.3">
      <c r="A65" s="52"/>
      <c r="B65" s="55" t="s">
        <v>150</v>
      </c>
      <c r="C65" s="9">
        <v>1600800000</v>
      </c>
      <c r="D65" s="8">
        <f>D66</f>
        <v>623120</v>
      </c>
      <c r="E65" s="8">
        <f t="shared" ref="E65:I65" si="15">E66</f>
        <v>623120</v>
      </c>
      <c r="F65" s="8">
        <f t="shared" si="15"/>
        <v>0</v>
      </c>
      <c r="G65" s="8">
        <f t="shared" si="15"/>
        <v>0</v>
      </c>
      <c r="H65" s="8">
        <f t="shared" si="15"/>
        <v>0</v>
      </c>
      <c r="I65" s="8">
        <f t="shared" si="15"/>
        <v>0</v>
      </c>
      <c r="J65" s="2"/>
    </row>
    <row r="66" spans="1:10" outlineLevel="6" x14ac:dyDescent="0.3">
      <c r="A66" s="52"/>
      <c r="B66" s="46" t="s">
        <v>151</v>
      </c>
      <c r="C66" s="9">
        <v>1600824303</v>
      </c>
      <c r="D66" s="8">
        <v>623120</v>
      </c>
      <c r="E66" s="8">
        <v>623120</v>
      </c>
      <c r="F66" s="8">
        <v>0</v>
      </c>
      <c r="G66" s="8">
        <v>0</v>
      </c>
      <c r="H66" s="8">
        <v>0</v>
      </c>
      <c r="I66" s="8">
        <v>0</v>
      </c>
      <c r="J66" s="2"/>
    </row>
    <row r="67" spans="1:10" ht="22.8" customHeight="1" outlineLevel="6" x14ac:dyDescent="0.3">
      <c r="A67" s="52"/>
      <c r="B67" s="55" t="s">
        <v>152</v>
      </c>
      <c r="C67" s="9">
        <v>1600900000</v>
      </c>
      <c r="D67" s="8">
        <f>D68</f>
        <v>217000</v>
      </c>
      <c r="E67" s="8">
        <f t="shared" ref="E67:I67" si="16">E68</f>
        <v>217000</v>
      </c>
      <c r="F67" s="8">
        <f t="shared" si="16"/>
        <v>0</v>
      </c>
      <c r="G67" s="8">
        <f t="shared" si="16"/>
        <v>0</v>
      </c>
      <c r="H67" s="8">
        <f t="shared" si="16"/>
        <v>0</v>
      </c>
      <c r="I67" s="8">
        <f t="shared" si="16"/>
        <v>0</v>
      </c>
      <c r="J67" s="2"/>
    </row>
    <row r="68" spans="1:10" outlineLevel="6" x14ac:dyDescent="0.3">
      <c r="A68" s="52"/>
      <c r="B68" s="46" t="s">
        <v>153</v>
      </c>
      <c r="C68" s="9">
        <v>1600924302</v>
      </c>
      <c r="D68" s="8">
        <v>217000</v>
      </c>
      <c r="E68" s="8">
        <v>217000</v>
      </c>
      <c r="F68" s="8">
        <v>0</v>
      </c>
      <c r="G68" s="8">
        <v>0</v>
      </c>
      <c r="H68" s="8">
        <v>0</v>
      </c>
      <c r="I68" s="8">
        <v>0</v>
      </c>
      <c r="J68" s="2"/>
    </row>
    <row r="69" spans="1:10" ht="26.4" outlineLevel="7" x14ac:dyDescent="0.3">
      <c r="A69" s="52">
        <v>3</v>
      </c>
      <c r="B69" s="54" t="s">
        <v>69</v>
      </c>
      <c r="C69" s="9">
        <v>1700000000</v>
      </c>
      <c r="D69" s="8">
        <f>D70+D72+D74+D114+D97+D121</f>
        <v>7156170.96</v>
      </c>
      <c r="E69" s="8">
        <f t="shared" ref="E69:I69" si="17">E70+E72+E74+E114+E97+E121</f>
        <v>3949185.13</v>
      </c>
      <c r="F69" s="8">
        <f t="shared" si="17"/>
        <v>6631766.2400000002</v>
      </c>
      <c r="G69" s="8">
        <f t="shared" si="17"/>
        <v>198952.99</v>
      </c>
      <c r="H69" s="8">
        <f t="shared" si="17"/>
        <v>6631766.2400000002</v>
      </c>
      <c r="I69" s="8">
        <f t="shared" si="17"/>
        <v>198952.29</v>
      </c>
      <c r="J69" s="2"/>
    </row>
    <row r="70" spans="1:10" outlineLevel="2" x14ac:dyDescent="0.3">
      <c r="A70" s="52"/>
      <c r="B70" s="55" t="s">
        <v>229</v>
      </c>
      <c r="C70" s="9">
        <v>1700100000</v>
      </c>
      <c r="D70" s="8">
        <f>D71</f>
        <v>1050000</v>
      </c>
      <c r="E70" s="8">
        <f t="shared" ref="E70:I70" si="18">E71</f>
        <v>1050000</v>
      </c>
      <c r="F70" s="8">
        <f t="shared" si="18"/>
        <v>0</v>
      </c>
      <c r="G70" s="8">
        <f t="shared" si="18"/>
        <v>0</v>
      </c>
      <c r="H70" s="8">
        <f t="shared" si="18"/>
        <v>0</v>
      </c>
      <c r="I70" s="8">
        <f t="shared" si="18"/>
        <v>0</v>
      </c>
      <c r="J70" s="2"/>
    </row>
    <row r="71" spans="1:10" outlineLevel="3" x14ac:dyDescent="0.3">
      <c r="A71" s="52"/>
      <c r="B71" s="46" t="s">
        <v>70</v>
      </c>
      <c r="C71" s="13">
        <v>1700105031</v>
      </c>
      <c r="D71" s="12">
        <v>1050000</v>
      </c>
      <c r="E71" s="12">
        <v>1050000</v>
      </c>
      <c r="F71" s="12">
        <v>0</v>
      </c>
      <c r="G71" s="12">
        <v>0</v>
      </c>
      <c r="H71" s="12">
        <v>0</v>
      </c>
      <c r="I71" s="12"/>
      <c r="J71" s="2"/>
    </row>
    <row r="72" spans="1:10" ht="27.6" outlineLevel="4" x14ac:dyDescent="0.3">
      <c r="A72" s="52"/>
      <c r="B72" s="56" t="s">
        <v>230</v>
      </c>
      <c r="C72" s="26" t="s">
        <v>101</v>
      </c>
      <c r="D72" s="27">
        <f>D73</f>
        <v>2371157.96</v>
      </c>
      <c r="E72" s="27">
        <f t="shared" ref="E72:I72" si="19">E73</f>
        <v>2371157.96</v>
      </c>
      <c r="F72" s="27">
        <f t="shared" si="19"/>
        <v>0</v>
      </c>
      <c r="G72" s="27">
        <f t="shared" si="19"/>
        <v>0</v>
      </c>
      <c r="H72" s="27">
        <f t="shared" si="19"/>
        <v>0</v>
      </c>
      <c r="I72" s="27">
        <f t="shared" si="19"/>
        <v>0</v>
      </c>
      <c r="J72" s="2"/>
    </row>
    <row r="73" spans="1:10" outlineLevel="5" x14ac:dyDescent="0.3">
      <c r="A73" s="52"/>
      <c r="B73" s="46" t="s">
        <v>71</v>
      </c>
      <c r="C73" s="24">
        <v>1700205032</v>
      </c>
      <c r="D73" s="28">
        <v>2371157.96</v>
      </c>
      <c r="E73" s="28">
        <v>2371157.96</v>
      </c>
      <c r="F73" s="28">
        <v>0</v>
      </c>
      <c r="G73" s="25">
        <v>0</v>
      </c>
      <c r="H73" s="25">
        <v>0</v>
      </c>
      <c r="I73" s="25">
        <v>0</v>
      </c>
      <c r="J73" s="2"/>
    </row>
    <row r="74" spans="1:10" ht="27.6" outlineLevel="5" x14ac:dyDescent="0.3">
      <c r="A74" s="52"/>
      <c r="B74" s="55" t="s">
        <v>231</v>
      </c>
      <c r="C74" s="29">
        <v>1700300000</v>
      </c>
      <c r="D74" s="10">
        <f>SUM(D75:D96)</f>
        <v>1881321</v>
      </c>
      <c r="E74" s="10">
        <f t="shared" ref="E74:I74" si="20">SUM(E75:E96)</f>
        <v>62781.04</v>
      </c>
      <c r="F74" s="10">
        <f t="shared" si="20"/>
        <v>4335406.24</v>
      </c>
      <c r="G74" s="10">
        <f t="shared" si="20"/>
        <v>130062.19</v>
      </c>
      <c r="H74" s="10">
        <f t="shared" si="20"/>
        <v>1500000</v>
      </c>
      <c r="I74" s="10">
        <f t="shared" si="20"/>
        <v>45000</v>
      </c>
      <c r="J74" s="2"/>
    </row>
    <row r="75" spans="1:10" ht="39.6" outlineLevel="5" x14ac:dyDescent="0.3">
      <c r="A75" s="52"/>
      <c r="B75" s="46" t="s">
        <v>167</v>
      </c>
      <c r="C75" s="29">
        <v>1700392610</v>
      </c>
      <c r="D75" s="10">
        <v>319098.96000000002</v>
      </c>
      <c r="E75" s="10">
        <v>0</v>
      </c>
      <c r="F75" s="10">
        <v>0</v>
      </c>
      <c r="G75" s="30">
        <v>0</v>
      </c>
      <c r="H75" s="8">
        <v>0</v>
      </c>
      <c r="I75" s="25">
        <v>0</v>
      </c>
      <c r="J75" s="2"/>
    </row>
    <row r="76" spans="1:10" ht="26.4" outlineLevel="5" x14ac:dyDescent="0.3">
      <c r="A76" s="52"/>
      <c r="B76" s="46" t="s">
        <v>168</v>
      </c>
      <c r="C76" s="29" t="s">
        <v>102</v>
      </c>
      <c r="D76" s="10">
        <v>9869.0400000000009</v>
      </c>
      <c r="E76" s="10">
        <v>9869.0400000000009</v>
      </c>
      <c r="F76" s="10">
        <v>0</v>
      </c>
      <c r="G76" s="30">
        <v>0</v>
      </c>
      <c r="H76" s="8">
        <v>0</v>
      </c>
      <c r="I76" s="25">
        <v>0</v>
      </c>
      <c r="J76" s="2"/>
    </row>
    <row r="77" spans="1:10" ht="39.6" outlineLevel="5" x14ac:dyDescent="0.3">
      <c r="A77" s="52"/>
      <c r="B77" s="46" t="s">
        <v>166</v>
      </c>
      <c r="C77" s="29">
        <v>1700392611</v>
      </c>
      <c r="D77" s="10">
        <v>120073.39</v>
      </c>
      <c r="E77" s="10">
        <v>0</v>
      </c>
      <c r="F77" s="10">
        <v>0</v>
      </c>
      <c r="G77" s="30">
        <v>0</v>
      </c>
      <c r="H77" s="8">
        <v>0</v>
      </c>
      <c r="I77" s="25">
        <v>0</v>
      </c>
      <c r="J77" s="2"/>
    </row>
    <row r="78" spans="1:10" ht="26.4" outlineLevel="5" x14ac:dyDescent="0.3">
      <c r="A78" s="52"/>
      <c r="B78" s="46" t="s">
        <v>268</v>
      </c>
      <c r="C78" s="29" t="s">
        <v>103</v>
      </c>
      <c r="D78" s="10">
        <v>5589.61</v>
      </c>
      <c r="E78" s="10">
        <v>5589.61</v>
      </c>
      <c r="F78" s="10">
        <v>0</v>
      </c>
      <c r="G78" s="30">
        <v>0</v>
      </c>
      <c r="H78" s="8">
        <v>0</v>
      </c>
      <c r="I78" s="25">
        <v>0</v>
      </c>
      <c r="J78" s="2"/>
    </row>
    <row r="79" spans="1:10" ht="39.6" outlineLevel="5" x14ac:dyDescent="0.3">
      <c r="A79" s="52"/>
      <c r="B79" s="57" t="s">
        <v>169</v>
      </c>
      <c r="C79" s="29">
        <v>1700392612</v>
      </c>
      <c r="D79" s="10">
        <v>120073.39</v>
      </c>
      <c r="E79" s="10">
        <v>0</v>
      </c>
      <c r="F79" s="10">
        <v>0</v>
      </c>
      <c r="G79" s="30">
        <v>0</v>
      </c>
      <c r="H79" s="8">
        <v>0</v>
      </c>
      <c r="I79" s="25">
        <v>0</v>
      </c>
      <c r="J79" s="2"/>
    </row>
    <row r="80" spans="1:10" ht="26.4" outlineLevel="5" x14ac:dyDescent="0.3">
      <c r="A80" s="52"/>
      <c r="B80" s="46" t="s">
        <v>170</v>
      </c>
      <c r="C80" s="29" t="s">
        <v>104</v>
      </c>
      <c r="D80" s="10">
        <v>5589.61</v>
      </c>
      <c r="E80" s="10">
        <v>5589.61</v>
      </c>
      <c r="F80" s="10">
        <v>0</v>
      </c>
      <c r="G80" s="30">
        <v>0</v>
      </c>
      <c r="H80" s="8">
        <v>0</v>
      </c>
      <c r="I80" s="25">
        <v>0</v>
      </c>
      <c r="J80" s="2"/>
    </row>
    <row r="81" spans="1:10" ht="39.6" outlineLevel="5" x14ac:dyDescent="0.3">
      <c r="A81" s="52"/>
      <c r="B81" s="46" t="s">
        <v>171</v>
      </c>
      <c r="C81" s="29">
        <v>1700392613</v>
      </c>
      <c r="D81" s="10">
        <v>178397.03</v>
      </c>
      <c r="E81" s="10">
        <v>0</v>
      </c>
      <c r="F81" s="10">
        <v>0</v>
      </c>
      <c r="G81" s="30">
        <v>0</v>
      </c>
      <c r="H81" s="8">
        <v>0</v>
      </c>
      <c r="I81" s="25">
        <v>0</v>
      </c>
      <c r="J81" s="2"/>
    </row>
    <row r="82" spans="1:10" ht="26.4" outlineLevel="5" x14ac:dyDescent="0.3">
      <c r="A82" s="52"/>
      <c r="B82" s="46" t="s">
        <v>172</v>
      </c>
      <c r="C82" s="29" t="s">
        <v>105</v>
      </c>
      <c r="D82" s="10">
        <v>8302.9699999999993</v>
      </c>
      <c r="E82" s="10">
        <v>8302.9699999999993</v>
      </c>
      <c r="F82" s="10">
        <v>0</v>
      </c>
      <c r="G82" s="31">
        <v>0</v>
      </c>
      <c r="H82" s="8">
        <v>0</v>
      </c>
      <c r="I82" s="25">
        <v>0</v>
      </c>
      <c r="J82" s="2"/>
    </row>
    <row r="83" spans="1:10" ht="39.6" outlineLevel="5" x14ac:dyDescent="0.3">
      <c r="A83" s="52"/>
      <c r="B83" s="46" t="s">
        <v>173</v>
      </c>
      <c r="C83" s="29">
        <v>1700392614</v>
      </c>
      <c r="D83" s="10">
        <v>0</v>
      </c>
      <c r="E83" s="40">
        <v>0</v>
      </c>
      <c r="F83" s="10">
        <v>599262.12</v>
      </c>
      <c r="G83" s="10">
        <v>0</v>
      </c>
      <c r="H83" s="8">
        <v>0</v>
      </c>
      <c r="I83" s="25">
        <v>0</v>
      </c>
      <c r="J83" s="2"/>
    </row>
    <row r="84" spans="1:10" ht="26.4" outlineLevel="5" x14ac:dyDescent="0.3">
      <c r="A84" s="52"/>
      <c r="B84" s="46" t="s">
        <v>114</v>
      </c>
      <c r="C84" s="29" t="s">
        <v>106</v>
      </c>
      <c r="D84" s="10">
        <v>0</v>
      </c>
      <c r="E84" s="40">
        <v>0</v>
      </c>
      <c r="F84" s="10">
        <v>18533.88</v>
      </c>
      <c r="G84" s="10">
        <v>18533.88</v>
      </c>
      <c r="H84" s="8">
        <v>0</v>
      </c>
      <c r="I84" s="25">
        <v>0</v>
      </c>
      <c r="J84" s="2"/>
    </row>
    <row r="85" spans="1:10" ht="39.6" outlineLevel="5" x14ac:dyDescent="0.3">
      <c r="A85" s="52"/>
      <c r="B85" s="46" t="s">
        <v>174</v>
      </c>
      <c r="C85" s="29">
        <v>1700392615</v>
      </c>
      <c r="D85" s="10">
        <v>0</v>
      </c>
      <c r="E85" s="40">
        <v>0</v>
      </c>
      <c r="F85" s="10">
        <v>901522.66</v>
      </c>
      <c r="G85" s="10">
        <v>0</v>
      </c>
      <c r="H85" s="8">
        <v>0</v>
      </c>
      <c r="I85" s="25">
        <v>0</v>
      </c>
      <c r="J85" s="2"/>
    </row>
    <row r="86" spans="1:10" ht="26.4" outlineLevel="5" x14ac:dyDescent="0.3">
      <c r="A86" s="52"/>
      <c r="B86" s="46" t="s">
        <v>176</v>
      </c>
      <c r="C86" s="29" t="s">
        <v>107</v>
      </c>
      <c r="D86" s="10">
        <v>0</v>
      </c>
      <c r="E86" s="40">
        <v>0</v>
      </c>
      <c r="F86" s="10">
        <v>27882.15</v>
      </c>
      <c r="G86" s="10">
        <v>27882.15</v>
      </c>
      <c r="H86" s="8">
        <v>0</v>
      </c>
      <c r="I86" s="25">
        <v>0</v>
      </c>
      <c r="J86" s="2"/>
    </row>
    <row r="87" spans="1:10" ht="39.6" outlineLevel="5" x14ac:dyDescent="0.3">
      <c r="A87" s="52"/>
      <c r="B87" s="46" t="s">
        <v>175</v>
      </c>
      <c r="C87" s="29">
        <v>1700392616</v>
      </c>
      <c r="D87" s="10">
        <v>0</v>
      </c>
      <c r="E87" s="40">
        <v>0</v>
      </c>
      <c r="F87" s="10">
        <v>901522.67</v>
      </c>
      <c r="G87" s="10">
        <v>0</v>
      </c>
      <c r="H87" s="8">
        <v>0</v>
      </c>
      <c r="I87" s="25">
        <v>0</v>
      </c>
      <c r="J87" s="2"/>
    </row>
    <row r="88" spans="1:10" ht="26.4" outlineLevel="5" x14ac:dyDescent="0.3">
      <c r="A88" s="52"/>
      <c r="B88" s="46" t="s">
        <v>180</v>
      </c>
      <c r="C88" s="29" t="s">
        <v>108</v>
      </c>
      <c r="D88" s="10">
        <v>0</v>
      </c>
      <c r="E88" s="40">
        <v>0</v>
      </c>
      <c r="F88" s="10">
        <v>27882.14</v>
      </c>
      <c r="G88" s="10">
        <v>27882.14</v>
      </c>
      <c r="H88" s="8">
        <v>0</v>
      </c>
      <c r="I88" s="25">
        <v>0</v>
      </c>
      <c r="J88" s="2"/>
    </row>
    <row r="89" spans="1:10" ht="39.6" outlineLevel="5" x14ac:dyDescent="0.3">
      <c r="A89" s="52"/>
      <c r="B89" s="46" t="s">
        <v>177</v>
      </c>
      <c r="C89" s="29">
        <v>1700392617</v>
      </c>
      <c r="D89" s="10">
        <v>0</v>
      </c>
      <c r="E89" s="40">
        <v>0</v>
      </c>
      <c r="F89" s="10">
        <v>1803036.6</v>
      </c>
      <c r="G89" s="10">
        <v>0</v>
      </c>
      <c r="H89" s="8">
        <v>0</v>
      </c>
      <c r="I89" s="25">
        <v>0</v>
      </c>
      <c r="J89" s="2"/>
    </row>
    <row r="90" spans="1:10" ht="26.4" outlineLevel="5" x14ac:dyDescent="0.3">
      <c r="A90" s="52"/>
      <c r="B90" s="46" t="s">
        <v>179</v>
      </c>
      <c r="C90" s="29" t="s">
        <v>109</v>
      </c>
      <c r="D90" s="10">
        <v>0</v>
      </c>
      <c r="E90" s="40">
        <v>0</v>
      </c>
      <c r="F90" s="10">
        <v>55764.02</v>
      </c>
      <c r="G90" s="10">
        <v>55764.02</v>
      </c>
      <c r="H90" s="8">
        <v>0</v>
      </c>
      <c r="I90" s="25">
        <v>0</v>
      </c>
      <c r="J90" s="2"/>
    </row>
    <row r="91" spans="1:10" ht="39.6" outlineLevel="5" x14ac:dyDescent="0.3">
      <c r="A91" s="52"/>
      <c r="B91" s="46" t="s">
        <v>178</v>
      </c>
      <c r="C91" s="29">
        <v>1700392618</v>
      </c>
      <c r="D91" s="10">
        <v>587284.56000000006</v>
      </c>
      <c r="E91" s="40">
        <v>0</v>
      </c>
      <c r="F91" s="10">
        <v>0</v>
      </c>
      <c r="G91" s="10">
        <v>0</v>
      </c>
      <c r="H91" s="8">
        <v>0</v>
      </c>
      <c r="I91" s="25">
        <v>0</v>
      </c>
      <c r="J91" s="2"/>
    </row>
    <row r="92" spans="1:10" ht="26.4" outlineLevel="5" x14ac:dyDescent="0.3">
      <c r="A92" s="52"/>
      <c r="B92" s="46" t="s">
        <v>181</v>
      </c>
      <c r="C92" s="29" t="s">
        <v>110</v>
      </c>
      <c r="D92" s="32">
        <v>18163.439999999999</v>
      </c>
      <c r="E92" s="41">
        <v>18163.439999999999</v>
      </c>
      <c r="F92" s="32">
        <v>0</v>
      </c>
      <c r="G92" s="10">
        <v>0</v>
      </c>
      <c r="H92" s="33">
        <v>0</v>
      </c>
      <c r="I92" s="25">
        <v>0</v>
      </c>
      <c r="J92" s="2"/>
    </row>
    <row r="93" spans="1:10" ht="39.6" outlineLevel="5" x14ac:dyDescent="0.3">
      <c r="A93" s="52"/>
      <c r="B93" s="46" t="s">
        <v>182</v>
      </c>
      <c r="C93" s="29">
        <v>1700392619</v>
      </c>
      <c r="D93" s="32">
        <v>0</v>
      </c>
      <c r="E93" s="41">
        <v>0</v>
      </c>
      <c r="F93" s="32">
        <v>0</v>
      </c>
      <c r="G93" s="10">
        <v>0</v>
      </c>
      <c r="H93" s="10">
        <v>1455000</v>
      </c>
      <c r="I93" s="34">
        <v>0</v>
      </c>
      <c r="J93" s="2"/>
    </row>
    <row r="94" spans="1:10" ht="26.4" outlineLevel="5" x14ac:dyDescent="0.3">
      <c r="A94" s="52"/>
      <c r="B94" s="46" t="s">
        <v>183</v>
      </c>
      <c r="C94" s="29" t="s">
        <v>111</v>
      </c>
      <c r="D94" s="32">
        <v>0</v>
      </c>
      <c r="E94" s="41">
        <v>0</v>
      </c>
      <c r="F94" s="32">
        <v>0</v>
      </c>
      <c r="G94" s="10">
        <v>0</v>
      </c>
      <c r="H94" s="10">
        <v>45000</v>
      </c>
      <c r="I94" s="33">
        <v>45000</v>
      </c>
      <c r="J94" s="2"/>
    </row>
    <row r="95" spans="1:10" ht="39.6" outlineLevel="5" x14ac:dyDescent="0.3">
      <c r="A95" s="52"/>
      <c r="B95" s="46" t="s">
        <v>184</v>
      </c>
      <c r="C95" s="29" t="s">
        <v>154</v>
      </c>
      <c r="D95" s="32">
        <v>493612.63</v>
      </c>
      <c r="E95" s="41">
        <v>0</v>
      </c>
      <c r="F95" s="32">
        <v>0</v>
      </c>
      <c r="G95" s="10">
        <v>0</v>
      </c>
      <c r="H95" s="10">
        <v>0</v>
      </c>
      <c r="I95" s="10">
        <v>0</v>
      </c>
      <c r="J95" s="2"/>
    </row>
    <row r="96" spans="1:10" ht="26.4" outlineLevel="5" x14ac:dyDescent="0.3">
      <c r="A96" s="52"/>
      <c r="B96" s="46" t="s">
        <v>185</v>
      </c>
      <c r="C96" s="29" t="s">
        <v>155</v>
      </c>
      <c r="D96" s="32">
        <v>15266.37</v>
      </c>
      <c r="E96" s="41">
        <v>15266.37</v>
      </c>
      <c r="F96" s="32">
        <v>0</v>
      </c>
      <c r="G96" s="10">
        <v>0</v>
      </c>
      <c r="H96" s="10">
        <v>0</v>
      </c>
      <c r="I96" s="10">
        <v>0</v>
      </c>
      <c r="J96" s="2"/>
    </row>
    <row r="97" spans="1:10" outlineLevel="5" x14ac:dyDescent="0.3">
      <c r="A97" s="52"/>
      <c r="B97" s="55" t="s">
        <v>232</v>
      </c>
      <c r="C97" s="29">
        <v>1700400000</v>
      </c>
      <c r="D97" s="10">
        <f>SUM(D98:D113)</f>
        <v>1453692</v>
      </c>
      <c r="E97" s="10">
        <f t="shared" ref="E97:I97" si="21">SUM(E98:E113)</f>
        <v>65246.13</v>
      </c>
      <c r="F97" s="10">
        <f t="shared" si="21"/>
        <v>2296360</v>
      </c>
      <c r="G97" s="10">
        <f t="shared" si="21"/>
        <v>68890.8</v>
      </c>
      <c r="H97" s="10">
        <f t="shared" si="21"/>
        <v>3550000</v>
      </c>
      <c r="I97" s="10">
        <f t="shared" si="21"/>
        <v>106500</v>
      </c>
      <c r="J97" s="2"/>
    </row>
    <row r="98" spans="1:10" ht="39.6" outlineLevel="5" x14ac:dyDescent="0.3">
      <c r="A98" s="52"/>
      <c r="B98" s="46" t="s">
        <v>186</v>
      </c>
      <c r="C98" s="29">
        <v>1700492622</v>
      </c>
      <c r="D98" s="10">
        <v>1388445.87</v>
      </c>
      <c r="E98" s="10">
        <v>0</v>
      </c>
      <c r="F98" s="10">
        <v>0</v>
      </c>
      <c r="G98" s="40">
        <v>0</v>
      </c>
      <c r="H98" s="10">
        <v>0</v>
      </c>
      <c r="I98" s="30">
        <v>0</v>
      </c>
      <c r="J98" s="2"/>
    </row>
    <row r="99" spans="1:10" ht="26.4" outlineLevel="5" x14ac:dyDescent="0.3">
      <c r="A99" s="52"/>
      <c r="B99" s="46" t="s">
        <v>113</v>
      </c>
      <c r="C99" s="29" t="s">
        <v>112</v>
      </c>
      <c r="D99" s="10">
        <v>65246.13</v>
      </c>
      <c r="E99" s="10">
        <v>65246.13</v>
      </c>
      <c r="F99" s="10">
        <v>0</v>
      </c>
      <c r="G99" s="40">
        <v>0</v>
      </c>
      <c r="H99" s="10">
        <v>0</v>
      </c>
      <c r="I99" s="30">
        <v>0</v>
      </c>
      <c r="J99" s="2"/>
    </row>
    <row r="100" spans="1:10" ht="39.6" outlineLevel="5" x14ac:dyDescent="0.3">
      <c r="A100" s="52"/>
      <c r="B100" s="46" t="s">
        <v>187</v>
      </c>
      <c r="C100" s="29">
        <v>1700492623</v>
      </c>
      <c r="D100" s="10">
        <v>0</v>
      </c>
      <c r="E100" s="40">
        <v>0</v>
      </c>
      <c r="F100" s="10">
        <v>435704.6</v>
      </c>
      <c r="G100" s="10">
        <v>0</v>
      </c>
      <c r="H100" s="10">
        <v>0</v>
      </c>
      <c r="I100" s="30">
        <v>0</v>
      </c>
      <c r="J100" s="2"/>
    </row>
    <row r="101" spans="1:10" ht="26.4" outlineLevel="5" x14ac:dyDescent="0.3">
      <c r="A101" s="52"/>
      <c r="B101" s="46" t="s">
        <v>116</v>
      </c>
      <c r="C101" s="29" t="s">
        <v>115</v>
      </c>
      <c r="D101" s="10">
        <v>0</v>
      </c>
      <c r="E101" s="40">
        <v>0</v>
      </c>
      <c r="F101" s="10">
        <v>13475.4</v>
      </c>
      <c r="G101" s="10">
        <v>13475.4</v>
      </c>
      <c r="H101" s="10">
        <v>0</v>
      </c>
      <c r="I101" s="30">
        <v>0</v>
      </c>
      <c r="J101" s="2"/>
    </row>
    <row r="102" spans="1:10" ht="39.6" outlineLevel="5" x14ac:dyDescent="0.3">
      <c r="A102" s="52"/>
      <c r="B102" s="46" t="s">
        <v>188</v>
      </c>
      <c r="C102" s="29">
        <v>1700492624</v>
      </c>
      <c r="D102" s="10">
        <v>0</v>
      </c>
      <c r="E102" s="40">
        <v>0</v>
      </c>
      <c r="F102" s="10">
        <v>337560</v>
      </c>
      <c r="G102" s="10">
        <v>0</v>
      </c>
      <c r="H102" s="10">
        <v>0</v>
      </c>
      <c r="I102" s="30">
        <v>0</v>
      </c>
      <c r="J102" s="2"/>
    </row>
    <row r="103" spans="1:10" ht="26.4" outlineLevel="5" x14ac:dyDescent="0.3">
      <c r="A103" s="52"/>
      <c r="B103" s="46" t="s">
        <v>118</v>
      </c>
      <c r="C103" s="29" t="s">
        <v>117</v>
      </c>
      <c r="D103" s="10">
        <v>0</v>
      </c>
      <c r="E103" s="40">
        <v>0</v>
      </c>
      <c r="F103" s="10">
        <v>10440</v>
      </c>
      <c r="G103" s="10">
        <v>10440</v>
      </c>
      <c r="H103" s="10">
        <v>0</v>
      </c>
      <c r="I103" s="30">
        <v>0</v>
      </c>
      <c r="J103" s="2"/>
    </row>
    <row r="104" spans="1:10" ht="39.6" outlineLevel="5" x14ac:dyDescent="0.3">
      <c r="A104" s="52"/>
      <c r="B104" s="46" t="s">
        <v>263</v>
      </c>
      <c r="C104" s="29">
        <v>1700492625</v>
      </c>
      <c r="D104" s="10">
        <v>0</v>
      </c>
      <c r="E104" s="40">
        <v>0</v>
      </c>
      <c r="F104" s="10">
        <v>1018500</v>
      </c>
      <c r="G104" s="10">
        <v>0</v>
      </c>
      <c r="H104" s="10">
        <v>0</v>
      </c>
      <c r="I104" s="30">
        <v>0</v>
      </c>
      <c r="J104" s="2"/>
    </row>
    <row r="105" spans="1:10" ht="26.4" outlineLevel="5" x14ac:dyDescent="0.3">
      <c r="A105" s="52"/>
      <c r="B105" s="46" t="s">
        <v>120</v>
      </c>
      <c r="C105" s="29" t="s">
        <v>119</v>
      </c>
      <c r="D105" s="10">
        <v>0</v>
      </c>
      <c r="E105" s="40">
        <v>0</v>
      </c>
      <c r="F105" s="10">
        <v>31500</v>
      </c>
      <c r="G105" s="10">
        <v>31500</v>
      </c>
      <c r="H105" s="10">
        <v>0</v>
      </c>
      <c r="I105" s="30">
        <v>0</v>
      </c>
      <c r="J105" s="2"/>
    </row>
    <row r="106" spans="1:10" ht="42" customHeight="1" outlineLevel="5" x14ac:dyDescent="0.3">
      <c r="A106" s="52"/>
      <c r="B106" s="46" t="s">
        <v>189</v>
      </c>
      <c r="C106" s="29">
        <v>1700492626</v>
      </c>
      <c r="D106" s="10">
        <v>0</v>
      </c>
      <c r="E106" s="40">
        <v>0</v>
      </c>
      <c r="F106" s="10">
        <v>435704.6</v>
      </c>
      <c r="G106" s="10">
        <v>0</v>
      </c>
      <c r="H106" s="10">
        <v>0</v>
      </c>
      <c r="I106" s="35">
        <v>0</v>
      </c>
      <c r="J106" s="2"/>
    </row>
    <row r="107" spans="1:10" ht="25.5" customHeight="1" outlineLevel="5" x14ac:dyDescent="0.3">
      <c r="A107" s="52"/>
      <c r="B107" s="46" t="s">
        <v>122</v>
      </c>
      <c r="C107" s="29" t="s">
        <v>121</v>
      </c>
      <c r="D107" s="10">
        <v>0</v>
      </c>
      <c r="E107" s="40">
        <v>0</v>
      </c>
      <c r="F107" s="10">
        <v>13475.4</v>
      </c>
      <c r="G107" s="10">
        <v>13475.4</v>
      </c>
      <c r="H107" s="10">
        <v>0</v>
      </c>
      <c r="I107" s="10">
        <v>0</v>
      </c>
      <c r="J107" s="2"/>
    </row>
    <row r="108" spans="1:10" ht="39.6" outlineLevel="5" x14ac:dyDescent="0.3">
      <c r="A108" s="52"/>
      <c r="B108" s="46" t="s">
        <v>190</v>
      </c>
      <c r="C108" s="29">
        <v>1700492627</v>
      </c>
      <c r="D108" s="10">
        <v>0</v>
      </c>
      <c r="E108" s="40">
        <v>0</v>
      </c>
      <c r="F108" s="10">
        <v>0</v>
      </c>
      <c r="G108" s="40">
        <v>0</v>
      </c>
      <c r="H108" s="10">
        <v>1455000</v>
      </c>
      <c r="I108" s="10">
        <v>0</v>
      </c>
      <c r="J108" s="2"/>
    </row>
    <row r="109" spans="1:10" ht="26.4" outlineLevel="5" x14ac:dyDescent="0.3">
      <c r="A109" s="52"/>
      <c r="B109" s="46" t="s">
        <v>124</v>
      </c>
      <c r="C109" s="29" t="s">
        <v>123</v>
      </c>
      <c r="D109" s="10">
        <v>0</v>
      </c>
      <c r="E109" s="40">
        <v>0</v>
      </c>
      <c r="F109" s="10">
        <v>0</v>
      </c>
      <c r="G109" s="40">
        <v>0</v>
      </c>
      <c r="H109" s="10">
        <v>45000</v>
      </c>
      <c r="I109" s="10">
        <v>45000</v>
      </c>
      <c r="J109" s="2"/>
    </row>
    <row r="110" spans="1:10" ht="52.8" outlineLevel="5" x14ac:dyDescent="0.3">
      <c r="A110" s="52"/>
      <c r="B110" s="46" t="s">
        <v>191</v>
      </c>
      <c r="C110" s="29">
        <v>1700492628</v>
      </c>
      <c r="D110" s="10">
        <v>0</v>
      </c>
      <c r="E110" s="40">
        <v>0</v>
      </c>
      <c r="F110" s="10">
        <v>0</v>
      </c>
      <c r="G110" s="40">
        <v>0</v>
      </c>
      <c r="H110" s="10">
        <v>1018500</v>
      </c>
      <c r="I110" s="10">
        <v>0</v>
      </c>
      <c r="J110" s="2"/>
    </row>
    <row r="111" spans="1:10" ht="39.6" outlineLevel="5" x14ac:dyDescent="0.3">
      <c r="A111" s="52"/>
      <c r="B111" s="46" t="s">
        <v>125</v>
      </c>
      <c r="C111" s="29" t="s">
        <v>126</v>
      </c>
      <c r="D111" s="10">
        <v>0</v>
      </c>
      <c r="E111" s="40">
        <v>0</v>
      </c>
      <c r="F111" s="10">
        <v>0</v>
      </c>
      <c r="G111" s="40">
        <v>0</v>
      </c>
      <c r="H111" s="10">
        <v>31500</v>
      </c>
      <c r="I111" s="10">
        <v>31500</v>
      </c>
      <c r="J111" s="2"/>
    </row>
    <row r="112" spans="1:10" ht="52.8" outlineLevel="5" x14ac:dyDescent="0.3">
      <c r="A112" s="52"/>
      <c r="B112" s="46" t="s">
        <v>192</v>
      </c>
      <c r="C112" s="29">
        <v>1700492629</v>
      </c>
      <c r="D112" s="10">
        <v>0</v>
      </c>
      <c r="E112" s="40">
        <v>0</v>
      </c>
      <c r="F112" s="10">
        <v>0</v>
      </c>
      <c r="G112" s="40">
        <v>0</v>
      </c>
      <c r="H112" s="10">
        <v>970000</v>
      </c>
      <c r="I112" s="10">
        <v>0</v>
      </c>
      <c r="J112" s="2"/>
    </row>
    <row r="113" spans="1:10" ht="39.6" outlineLevel="5" x14ac:dyDescent="0.3">
      <c r="A113" s="52"/>
      <c r="B113" s="46" t="s">
        <v>128</v>
      </c>
      <c r="C113" s="29" t="s">
        <v>127</v>
      </c>
      <c r="D113" s="10">
        <v>0</v>
      </c>
      <c r="E113" s="40">
        <v>0</v>
      </c>
      <c r="F113" s="10">
        <v>0</v>
      </c>
      <c r="G113" s="40">
        <v>0</v>
      </c>
      <c r="H113" s="10">
        <v>30000</v>
      </c>
      <c r="I113" s="10">
        <v>30000</v>
      </c>
      <c r="J113" s="2"/>
    </row>
    <row r="114" spans="1:10" ht="27.6" outlineLevel="5" x14ac:dyDescent="0.3">
      <c r="A114" s="52"/>
      <c r="B114" s="55" t="s">
        <v>233</v>
      </c>
      <c r="C114" s="29">
        <v>1700500000</v>
      </c>
      <c r="D114" s="10">
        <f>SUM(D115:D120)</f>
        <v>0</v>
      </c>
      <c r="E114" s="10">
        <f t="shared" ref="E114:G114" si="22">SUM(E115:E120)</f>
        <v>0</v>
      </c>
      <c r="F114" s="10">
        <f t="shared" si="22"/>
        <v>0</v>
      </c>
      <c r="G114" s="10">
        <f t="shared" si="22"/>
        <v>0</v>
      </c>
      <c r="H114" s="10">
        <f>SUM(H115:H120)</f>
        <v>1581766.24</v>
      </c>
      <c r="I114" s="10">
        <f>SUM(I115:I120)</f>
        <v>47452.29</v>
      </c>
      <c r="J114" s="2"/>
    </row>
    <row r="115" spans="1:10" ht="39.6" outlineLevel="5" x14ac:dyDescent="0.3">
      <c r="A115" s="52"/>
      <c r="B115" s="46" t="s">
        <v>193</v>
      </c>
      <c r="C115" s="29">
        <v>1700592630</v>
      </c>
      <c r="D115" s="42">
        <v>0</v>
      </c>
      <c r="E115" s="40">
        <v>0</v>
      </c>
      <c r="F115" s="42">
        <v>0</v>
      </c>
      <c r="G115" s="40">
        <v>0</v>
      </c>
      <c r="H115" s="10">
        <v>524770</v>
      </c>
      <c r="I115" s="10">
        <v>0</v>
      </c>
      <c r="J115" s="2"/>
    </row>
    <row r="116" spans="1:10" ht="26.4" outlineLevel="5" x14ac:dyDescent="0.3">
      <c r="A116" s="52"/>
      <c r="B116" s="46" t="s">
        <v>195</v>
      </c>
      <c r="C116" s="29" t="s">
        <v>129</v>
      </c>
      <c r="D116" s="42">
        <v>0</v>
      </c>
      <c r="E116" s="40">
        <v>0</v>
      </c>
      <c r="F116" s="42">
        <v>0</v>
      </c>
      <c r="G116" s="40">
        <v>0</v>
      </c>
      <c r="H116" s="10">
        <v>16230</v>
      </c>
      <c r="I116" s="10">
        <v>16230</v>
      </c>
      <c r="J116" s="2"/>
    </row>
    <row r="117" spans="1:10" ht="39.6" outlineLevel="5" x14ac:dyDescent="0.3">
      <c r="A117" s="52"/>
      <c r="B117" s="46" t="s">
        <v>194</v>
      </c>
      <c r="C117" s="29">
        <v>1700592631</v>
      </c>
      <c r="D117" s="42">
        <v>0</v>
      </c>
      <c r="E117" s="40">
        <v>0</v>
      </c>
      <c r="F117" s="42">
        <v>0</v>
      </c>
      <c r="G117" s="40">
        <v>0</v>
      </c>
      <c r="H117" s="10">
        <v>485000</v>
      </c>
      <c r="I117" s="10">
        <v>0</v>
      </c>
      <c r="J117" s="2"/>
    </row>
    <row r="118" spans="1:10" outlineLevel="5" x14ac:dyDescent="0.3">
      <c r="A118" s="52"/>
      <c r="B118" s="46" t="s">
        <v>196</v>
      </c>
      <c r="C118" s="29" t="s">
        <v>130</v>
      </c>
      <c r="D118" s="42">
        <v>0</v>
      </c>
      <c r="E118" s="40">
        <v>0</v>
      </c>
      <c r="F118" s="42">
        <v>0</v>
      </c>
      <c r="G118" s="40">
        <v>0</v>
      </c>
      <c r="H118" s="10">
        <v>15000</v>
      </c>
      <c r="I118" s="10">
        <v>15000</v>
      </c>
      <c r="J118" s="2"/>
    </row>
    <row r="119" spans="1:10" ht="28.5" customHeight="1" outlineLevel="5" x14ac:dyDescent="0.3">
      <c r="A119" s="52"/>
      <c r="B119" s="46" t="s">
        <v>197</v>
      </c>
      <c r="C119" s="36">
        <v>1700592632</v>
      </c>
      <c r="D119" s="43">
        <v>0</v>
      </c>
      <c r="E119" s="41">
        <v>0</v>
      </c>
      <c r="F119" s="43">
        <v>0</v>
      </c>
      <c r="G119" s="41">
        <v>0</v>
      </c>
      <c r="H119" s="32">
        <v>524543.25</v>
      </c>
      <c r="I119" s="32">
        <v>0</v>
      </c>
      <c r="J119" s="2"/>
    </row>
    <row r="120" spans="1:10" ht="18" customHeight="1" outlineLevel="5" x14ac:dyDescent="0.3">
      <c r="A120" s="52"/>
      <c r="B120" s="48" t="s">
        <v>264</v>
      </c>
      <c r="C120" s="44" t="s">
        <v>131</v>
      </c>
      <c r="D120" s="43">
        <v>0</v>
      </c>
      <c r="E120" s="41">
        <v>0</v>
      </c>
      <c r="F120" s="43">
        <v>0</v>
      </c>
      <c r="G120" s="41">
        <v>0</v>
      </c>
      <c r="H120" s="32">
        <v>16222.99</v>
      </c>
      <c r="I120" s="32">
        <v>16222.29</v>
      </c>
      <c r="J120" s="2"/>
    </row>
    <row r="121" spans="1:10" ht="25.5" customHeight="1" outlineLevel="5" x14ac:dyDescent="0.3">
      <c r="A121" s="52"/>
      <c r="B121" s="58" t="s">
        <v>156</v>
      </c>
      <c r="C121" s="15">
        <v>1700600000</v>
      </c>
      <c r="D121" s="42">
        <f>D122</f>
        <v>400000</v>
      </c>
      <c r="E121" s="42">
        <f t="shared" ref="E121:I121" si="23">E122</f>
        <v>400000</v>
      </c>
      <c r="F121" s="42">
        <f t="shared" si="23"/>
        <v>0</v>
      </c>
      <c r="G121" s="42">
        <f t="shared" si="23"/>
        <v>0</v>
      </c>
      <c r="H121" s="42">
        <f t="shared" si="23"/>
        <v>0</v>
      </c>
      <c r="I121" s="42">
        <f t="shared" si="23"/>
        <v>0</v>
      </c>
      <c r="J121" s="2"/>
    </row>
    <row r="122" spans="1:10" ht="19.5" customHeight="1" outlineLevel="5" x14ac:dyDescent="0.3">
      <c r="A122" s="52"/>
      <c r="B122" s="49" t="s">
        <v>157</v>
      </c>
      <c r="C122" s="15">
        <v>1700605033</v>
      </c>
      <c r="D122" s="42">
        <v>400000</v>
      </c>
      <c r="E122" s="40">
        <v>400000</v>
      </c>
      <c r="F122" s="42">
        <v>0</v>
      </c>
      <c r="G122" s="40">
        <v>0</v>
      </c>
      <c r="H122" s="10">
        <v>0</v>
      </c>
      <c r="I122" s="10">
        <v>0</v>
      </c>
      <c r="J122" s="2"/>
    </row>
    <row r="123" spans="1:10" ht="26.4" outlineLevel="6" x14ac:dyDescent="0.3">
      <c r="A123" s="52">
        <v>4</v>
      </c>
      <c r="B123" s="59" t="s">
        <v>72</v>
      </c>
      <c r="C123" s="24">
        <v>1800000000</v>
      </c>
      <c r="D123" s="25">
        <f>D124</f>
        <v>500000</v>
      </c>
      <c r="E123" s="25">
        <f t="shared" ref="E123:I123" si="24">E124</f>
        <v>500000</v>
      </c>
      <c r="F123" s="25">
        <f t="shared" si="24"/>
        <v>0</v>
      </c>
      <c r="G123" s="25">
        <f t="shared" si="24"/>
        <v>0</v>
      </c>
      <c r="H123" s="25">
        <f t="shared" si="24"/>
        <v>0</v>
      </c>
      <c r="I123" s="25">
        <f t="shared" si="24"/>
        <v>0</v>
      </c>
      <c r="J123" s="2"/>
    </row>
    <row r="124" spans="1:10" outlineLevel="7" x14ac:dyDescent="0.3">
      <c r="A124" s="52"/>
      <c r="B124" s="55" t="s">
        <v>234</v>
      </c>
      <c r="C124" s="9">
        <v>1800100000</v>
      </c>
      <c r="D124" s="8">
        <f>D125</f>
        <v>500000</v>
      </c>
      <c r="E124" s="8">
        <f t="shared" ref="E124:I124" si="25">E125</f>
        <v>500000</v>
      </c>
      <c r="F124" s="8">
        <f t="shared" si="25"/>
        <v>0</v>
      </c>
      <c r="G124" s="8">
        <f t="shared" si="25"/>
        <v>0</v>
      </c>
      <c r="H124" s="8">
        <f t="shared" si="25"/>
        <v>0</v>
      </c>
      <c r="I124" s="8">
        <f t="shared" si="25"/>
        <v>0</v>
      </c>
      <c r="J124" s="2"/>
    </row>
    <row r="125" spans="1:10" ht="26.4" outlineLevel="2" x14ac:dyDescent="0.3">
      <c r="A125" s="52"/>
      <c r="B125" s="46" t="s">
        <v>198</v>
      </c>
      <c r="C125" s="9">
        <v>1800106022</v>
      </c>
      <c r="D125" s="8">
        <v>500000</v>
      </c>
      <c r="E125" s="8">
        <v>500000</v>
      </c>
      <c r="F125" s="8">
        <v>0</v>
      </c>
      <c r="G125" s="8">
        <v>0</v>
      </c>
      <c r="H125" s="8">
        <v>0</v>
      </c>
      <c r="I125" s="8">
        <v>0</v>
      </c>
      <c r="J125" s="2"/>
    </row>
    <row r="126" spans="1:10" ht="26.4" outlineLevel="3" x14ac:dyDescent="0.3">
      <c r="A126" s="52">
        <v>5</v>
      </c>
      <c r="B126" s="54" t="s">
        <v>73</v>
      </c>
      <c r="C126" s="9">
        <v>1900000000</v>
      </c>
      <c r="D126" s="8">
        <f>D127</f>
        <v>369839.74</v>
      </c>
      <c r="E126" s="8">
        <f t="shared" ref="E126:I126" si="26">E127</f>
        <v>69780.19</v>
      </c>
      <c r="F126" s="8">
        <f t="shared" si="26"/>
        <v>0</v>
      </c>
      <c r="G126" s="8">
        <f t="shared" si="26"/>
        <v>0</v>
      </c>
      <c r="H126" s="8">
        <f t="shared" si="26"/>
        <v>0</v>
      </c>
      <c r="I126" s="8">
        <f t="shared" si="26"/>
        <v>0</v>
      </c>
      <c r="J126" s="2"/>
    </row>
    <row r="127" spans="1:10" ht="50.25" customHeight="1" outlineLevel="4" x14ac:dyDescent="0.3">
      <c r="A127" s="52"/>
      <c r="B127" s="55" t="s">
        <v>235</v>
      </c>
      <c r="C127" s="9">
        <v>1900100000</v>
      </c>
      <c r="D127" s="8">
        <f>D128+D129</f>
        <v>369839.74</v>
      </c>
      <c r="E127" s="8">
        <f t="shared" ref="E127:I127" si="27">E128+E129</f>
        <v>69780.19</v>
      </c>
      <c r="F127" s="8">
        <f t="shared" si="27"/>
        <v>0</v>
      </c>
      <c r="G127" s="8">
        <f t="shared" si="27"/>
        <v>0</v>
      </c>
      <c r="H127" s="8">
        <f t="shared" si="27"/>
        <v>0</v>
      </c>
      <c r="I127" s="8">
        <f t="shared" si="27"/>
        <v>0</v>
      </c>
      <c r="J127" s="2"/>
    </row>
    <row r="128" spans="1:10" ht="26.4" outlineLevel="5" x14ac:dyDescent="0.3">
      <c r="A128" s="52"/>
      <c r="B128" s="46" t="s">
        <v>199</v>
      </c>
      <c r="C128" s="9">
        <v>1900192620</v>
      </c>
      <c r="D128" s="8">
        <v>300059.55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2"/>
    </row>
    <row r="129" spans="1:10" ht="39.6" outlineLevel="6" x14ac:dyDescent="0.3">
      <c r="A129" s="52"/>
      <c r="B129" s="46" t="s">
        <v>74</v>
      </c>
      <c r="C129" s="9" t="s">
        <v>75</v>
      </c>
      <c r="D129" s="8">
        <v>69780.19</v>
      </c>
      <c r="E129" s="8">
        <v>69780.19</v>
      </c>
      <c r="F129" s="8">
        <v>0</v>
      </c>
      <c r="G129" s="8">
        <v>0</v>
      </c>
      <c r="H129" s="8">
        <v>0</v>
      </c>
      <c r="I129" s="8">
        <v>0</v>
      </c>
      <c r="J129" s="2"/>
    </row>
    <row r="130" spans="1:10" ht="26.4" outlineLevel="6" x14ac:dyDescent="0.3">
      <c r="A130" s="52">
        <v>6</v>
      </c>
      <c r="B130" s="54" t="s">
        <v>94</v>
      </c>
      <c r="C130" s="15">
        <v>2000000000</v>
      </c>
      <c r="D130" s="8">
        <f>D131+D133</f>
        <v>3702601.65</v>
      </c>
      <c r="E130" s="8">
        <f t="shared" ref="E130:I130" si="28">E131+E133</f>
        <v>736223.65</v>
      </c>
      <c r="F130" s="8">
        <f t="shared" si="28"/>
        <v>112300</v>
      </c>
      <c r="G130" s="8">
        <f t="shared" si="28"/>
        <v>3369</v>
      </c>
      <c r="H130" s="8">
        <f t="shared" si="28"/>
        <v>112300</v>
      </c>
      <c r="I130" s="8">
        <f t="shared" si="28"/>
        <v>3369</v>
      </c>
      <c r="J130" s="2"/>
    </row>
    <row r="131" spans="1:10" ht="27.6" outlineLevel="6" x14ac:dyDescent="0.3">
      <c r="A131" s="52"/>
      <c r="B131" s="55" t="s">
        <v>95</v>
      </c>
      <c r="C131" s="15">
        <v>2000100000</v>
      </c>
      <c r="D131" s="8">
        <f>D132</f>
        <v>600000</v>
      </c>
      <c r="E131" s="8">
        <f t="shared" ref="E131" si="29">E132</f>
        <v>600000</v>
      </c>
      <c r="F131" s="8">
        <f t="shared" ref="F131" si="30">F132</f>
        <v>0</v>
      </c>
      <c r="G131" s="8">
        <f t="shared" ref="G131" si="31">G132</f>
        <v>0</v>
      </c>
      <c r="H131" s="8">
        <f t="shared" ref="H131" si="32">H132</f>
        <v>0</v>
      </c>
      <c r="I131" s="8">
        <f t="shared" ref="I131" si="33">I132</f>
        <v>0</v>
      </c>
      <c r="J131" s="2"/>
    </row>
    <row r="132" spans="1:10" ht="39.6" outlineLevel="6" x14ac:dyDescent="0.3">
      <c r="A132" s="52"/>
      <c r="B132" s="46" t="s">
        <v>96</v>
      </c>
      <c r="C132" s="15">
        <v>2000100001</v>
      </c>
      <c r="D132" s="8">
        <v>600000</v>
      </c>
      <c r="E132" s="8">
        <v>600000</v>
      </c>
      <c r="F132" s="8">
        <v>0</v>
      </c>
      <c r="G132" s="8">
        <v>0</v>
      </c>
      <c r="H132" s="8">
        <v>0</v>
      </c>
      <c r="I132" s="8">
        <v>0</v>
      </c>
      <c r="J132" s="2"/>
    </row>
    <row r="133" spans="1:10" ht="27.6" outlineLevel="6" x14ac:dyDescent="0.3">
      <c r="A133" s="52"/>
      <c r="B133" s="55" t="s">
        <v>236</v>
      </c>
      <c r="C133" s="9" t="s">
        <v>97</v>
      </c>
      <c r="D133" s="8">
        <f>D134+D135+D136</f>
        <v>3102601.65</v>
      </c>
      <c r="E133" s="8">
        <f t="shared" ref="E133:I133" si="34">E134+E135+E136</f>
        <v>136223.65</v>
      </c>
      <c r="F133" s="8">
        <f t="shared" si="34"/>
        <v>112300</v>
      </c>
      <c r="G133" s="8">
        <f t="shared" si="34"/>
        <v>3369</v>
      </c>
      <c r="H133" s="8">
        <f t="shared" si="34"/>
        <v>112300</v>
      </c>
      <c r="I133" s="8">
        <f t="shared" si="34"/>
        <v>3369</v>
      </c>
      <c r="J133" s="2"/>
    </row>
    <row r="134" spans="1:10" ht="26.4" outlineLevel="6" x14ac:dyDescent="0.3">
      <c r="A134" s="52"/>
      <c r="B134" s="46" t="s">
        <v>265</v>
      </c>
      <c r="C134" s="9" t="s">
        <v>98</v>
      </c>
      <c r="D134" s="8">
        <v>44480</v>
      </c>
      <c r="E134" s="8">
        <v>44480</v>
      </c>
      <c r="F134" s="8">
        <v>0</v>
      </c>
      <c r="G134" s="8">
        <v>0</v>
      </c>
      <c r="H134" s="8">
        <v>0</v>
      </c>
      <c r="I134" s="8">
        <v>0</v>
      </c>
      <c r="J134" s="2"/>
    </row>
    <row r="135" spans="1:10" ht="39.6" outlineLevel="6" x14ac:dyDescent="0.3">
      <c r="A135" s="52"/>
      <c r="B135" s="46" t="s">
        <v>266</v>
      </c>
      <c r="C135" s="9" t="s">
        <v>99</v>
      </c>
      <c r="D135" s="8">
        <v>3058121.65</v>
      </c>
      <c r="E135" s="8">
        <v>91743.65</v>
      </c>
      <c r="F135" s="8">
        <v>0</v>
      </c>
      <c r="G135" s="8">
        <v>0</v>
      </c>
      <c r="H135" s="8">
        <v>0</v>
      </c>
      <c r="I135" s="8">
        <v>0</v>
      </c>
      <c r="J135" s="2"/>
    </row>
    <row r="136" spans="1:10" ht="39.6" outlineLevel="6" x14ac:dyDescent="0.3">
      <c r="A136" s="52"/>
      <c r="B136" s="46" t="s">
        <v>267</v>
      </c>
      <c r="C136" s="9" t="s">
        <v>100</v>
      </c>
      <c r="D136" s="8">
        <v>0</v>
      </c>
      <c r="E136" s="8">
        <v>0</v>
      </c>
      <c r="F136" s="8">
        <v>112300</v>
      </c>
      <c r="G136" s="8">
        <v>3369</v>
      </c>
      <c r="H136" s="8">
        <v>112300</v>
      </c>
      <c r="I136" s="8">
        <v>3369</v>
      </c>
      <c r="J136" s="2"/>
    </row>
    <row r="137" spans="1:10" ht="26.4" outlineLevel="7" x14ac:dyDescent="0.3">
      <c r="A137" s="52">
        <v>7</v>
      </c>
      <c r="B137" s="54" t="s">
        <v>77</v>
      </c>
      <c r="C137" s="9">
        <v>3300000000</v>
      </c>
      <c r="D137" s="8">
        <f>D138</f>
        <v>5258421</v>
      </c>
      <c r="E137" s="8">
        <f t="shared" ref="E137:I137" si="35">E138</f>
        <v>1200000</v>
      </c>
      <c r="F137" s="8">
        <f t="shared" si="35"/>
        <v>5279882.6900000004</v>
      </c>
      <c r="G137" s="8">
        <f t="shared" si="35"/>
        <v>1200000</v>
      </c>
      <c r="H137" s="8">
        <f t="shared" si="35"/>
        <v>5552075.5</v>
      </c>
      <c r="I137" s="8">
        <f t="shared" si="35"/>
        <v>1200000</v>
      </c>
      <c r="J137" s="2"/>
    </row>
    <row r="138" spans="1:10" ht="32.25" customHeight="1" outlineLevel="2" x14ac:dyDescent="0.3">
      <c r="A138" s="52"/>
      <c r="B138" s="55" t="s">
        <v>237</v>
      </c>
      <c r="C138" s="9">
        <v>3000100000</v>
      </c>
      <c r="D138" s="8">
        <f>D139</f>
        <v>5258421</v>
      </c>
      <c r="E138" s="8">
        <f t="shared" ref="E138:I138" si="36">E139</f>
        <v>1200000</v>
      </c>
      <c r="F138" s="8">
        <f t="shared" si="36"/>
        <v>5279882.6900000004</v>
      </c>
      <c r="G138" s="8">
        <f t="shared" si="36"/>
        <v>1200000</v>
      </c>
      <c r="H138" s="8">
        <f t="shared" si="36"/>
        <v>5552075.5</v>
      </c>
      <c r="I138" s="8">
        <f t="shared" si="36"/>
        <v>1200000</v>
      </c>
      <c r="J138" s="2"/>
    </row>
    <row r="139" spans="1:10" ht="46.5" customHeight="1" outlineLevel="3" x14ac:dyDescent="0.3">
      <c r="A139" s="52"/>
      <c r="B139" s="46" t="s">
        <v>200</v>
      </c>
      <c r="C139" s="9" t="s">
        <v>22</v>
      </c>
      <c r="D139" s="8">
        <v>5258421</v>
      </c>
      <c r="E139" s="8">
        <v>1200000</v>
      </c>
      <c r="F139" s="8">
        <v>5279882.6900000004</v>
      </c>
      <c r="G139" s="8">
        <v>1200000</v>
      </c>
      <c r="H139" s="8">
        <v>5552075.5</v>
      </c>
      <c r="I139" s="8">
        <v>1200000</v>
      </c>
      <c r="J139" s="2"/>
    </row>
    <row r="140" spans="1:10" ht="30" customHeight="1" outlineLevel="4" x14ac:dyDescent="0.3">
      <c r="A140" s="52">
        <v>8</v>
      </c>
      <c r="B140" s="54" t="s">
        <v>50</v>
      </c>
      <c r="C140" s="9">
        <v>4000000000</v>
      </c>
      <c r="D140" s="8">
        <f t="shared" ref="D140:I140" si="37">D141+D151+D161</f>
        <v>33401897.399999999</v>
      </c>
      <c r="E140" s="8">
        <f t="shared" si="37"/>
        <v>23401897.399999999</v>
      </c>
      <c r="F140" s="8">
        <f t="shared" si="37"/>
        <v>21317170</v>
      </c>
      <c r="G140" s="8">
        <f t="shared" si="37"/>
        <v>21317170</v>
      </c>
      <c r="H140" s="8">
        <f t="shared" si="37"/>
        <v>21317170</v>
      </c>
      <c r="I140" s="8">
        <f t="shared" si="37"/>
        <v>21317170</v>
      </c>
      <c r="J140" s="2"/>
    </row>
    <row r="141" spans="1:10" ht="27.6" outlineLevel="5" x14ac:dyDescent="0.3">
      <c r="A141" s="52"/>
      <c r="B141" s="55" t="s">
        <v>238</v>
      </c>
      <c r="C141" s="9">
        <v>4000100000</v>
      </c>
      <c r="D141" s="8">
        <f>SUM(D142:D150)</f>
        <v>17135581.039999999</v>
      </c>
      <c r="E141" s="8">
        <f t="shared" ref="E141:I141" si="38">SUM(E142:E150)</f>
        <v>17135581.039999999</v>
      </c>
      <c r="F141" s="8">
        <f t="shared" si="38"/>
        <v>14224070</v>
      </c>
      <c r="G141" s="8">
        <f t="shared" si="38"/>
        <v>14224070</v>
      </c>
      <c r="H141" s="8">
        <f t="shared" si="38"/>
        <v>15304840</v>
      </c>
      <c r="I141" s="8">
        <f t="shared" si="38"/>
        <v>15304840</v>
      </c>
      <c r="J141" s="2"/>
    </row>
    <row r="142" spans="1:10" ht="26.4" outlineLevel="6" x14ac:dyDescent="0.3">
      <c r="A142" s="52"/>
      <c r="B142" s="46" t="s">
        <v>51</v>
      </c>
      <c r="C142" s="9">
        <v>4000100401</v>
      </c>
      <c r="D142" s="8">
        <v>2100000</v>
      </c>
      <c r="E142" s="8">
        <v>2100000</v>
      </c>
      <c r="F142" s="8">
        <v>1070000</v>
      </c>
      <c r="G142" s="8">
        <v>1070000</v>
      </c>
      <c r="H142" s="8">
        <v>1155600</v>
      </c>
      <c r="I142" s="8">
        <v>1155600</v>
      </c>
      <c r="J142" s="2"/>
    </row>
    <row r="143" spans="1:10" ht="26.4" outlineLevel="7" x14ac:dyDescent="0.3">
      <c r="A143" s="52"/>
      <c r="B143" s="46" t="s">
        <v>52</v>
      </c>
      <c r="C143" s="9">
        <v>4000100402</v>
      </c>
      <c r="D143" s="8">
        <v>1600000</v>
      </c>
      <c r="E143" s="8">
        <v>1600000</v>
      </c>
      <c r="F143" s="8">
        <v>1070000</v>
      </c>
      <c r="G143" s="8">
        <v>1070000</v>
      </c>
      <c r="H143" s="8">
        <v>1155600</v>
      </c>
      <c r="I143" s="8">
        <v>1155600</v>
      </c>
      <c r="J143" s="2"/>
    </row>
    <row r="144" spans="1:10" ht="26.4" outlineLevel="3" x14ac:dyDescent="0.3">
      <c r="A144" s="52"/>
      <c r="B144" s="46" t="s">
        <v>53</v>
      </c>
      <c r="C144" s="9">
        <v>4000100403</v>
      </c>
      <c r="D144" s="8">
        <v>500000</v>
      </c>
      <c r="E144" s="8">
        <v>500000</v>
      </c>
      <c r="F144" s="8">
        <v>535000</v>
      </c>
      <c r="G144" s="8">
        <v>535000</v>
      </c>
      <c r="H144" s="8">
        <v>577800</v>
      </c>
      <c r="I144" s="8">
        <v>577800</v>
      </c>
      <c r="J144" s="2"/>
    </row>
    <row r="145" spans="1:10" ht="39.6" outlineLevel="4" x14ac:dyDescent="0.3">
      <c r="A145" s="52"/>
      <c r="B145" s="46" t="s">
        <v>54</v>
      </c>
      <c r="C145" s="9">
        <v>4000100404</v>
      </c>
      <c r="D145" s="8">
        <v>4882924</v>
      </c>
      <c r="E145" s="8">
        <v>4882924</v>
      </c>
      <c r="F145" s="8">
        <v>8725970</v>
      </c>
      <c r="G145" s="8">
        <v>8725970</v>
      </c>
      <c r="H145" s="8">
        <v>9378780</v>
      </c>
      <c r="I145" s="8">
        <v>9378780</v>
      </c>
      <c r="J145" s="2"/>
    </row>
    <row r="146" spans="1:10" ht="35.25" customHeight="1" outlineLevel="5" x14ac:dyDescent="0.3">
      <c r="A146" s="52"/>
      <c r="B146" s="46" t="s">
        <v>55</v>
      </c>
      <c r="C146" s="9">
        <v>4000100405</v>
      </c>
      <c r="D146" s="8">
        <v>500000</v>
      </c>
      <c r="E146" s="8">
        <v>500000</v>
      </c>
      <c r="F146" s="8">
        <v>535000</v>
      </c>
      <c r="G146" s="8">
        <v>535000</v>
      </c>
      <c r="H146" s="8">
        <v>577800</v>
      </c>
      <c r="I146" s="8">
        <v>577800</v>
      </c>
      <c r="J146" s="2"/>
    </row>
    <row r="147" spans="1:10" ht="26.4" outlineLevel="6" x14ac:dyDescent="0.3">
      <c r="A147" s="52"/>
      <c r="B147" s="46" t="s">
        <v>201</v>
      </c>
      <c r="C147" s="9">
        <v>4000100406</v>
      </c>
      <c r="D147" s="8">
        <v>1319370</v>
      </c>
      <c r="E147" s="8">
        <v>1319370</v>
      </c>
      <c r="F147" s="8">
        <v>2288100</v>
      </c>
      <c r="G147" s="8">
        <v>2288100</v>
      </c>
      <c r="H147" s="8">
        <v>2459260</v>
      </c>
      <c r="I147" s="8">
        <v>2459260</v>
      </c>
      <c r="J147" s="2"/>
    </row>
    <row r="148" spans="1:10" ht="26.4" outlineLevel="6" x14ac:dyDescent="0.3">
      <c r="A148" s="52"/>
      <c r="B148" s="46" t="s">
        <v>158</v>
      </c>
      <c r="C148" s="9">
        <v>4000100420</v>
      </c>
      <c r="D148" s="8">
        <v>600000</v>
      </c>
      <c r="E148" s="8">
        <v>600000</v>
      </c>
      <c r="F148" s="8">
        <v>0</v>
      </c>
      <c r="G148" s="8">
        <v>0</v>
      </c>
      <c r="H148" s="8">
        <v>0</v>
      </c>
      <c r="I148" s="8">
        <v>0</v>
      </c>
      <c r="J148" s="2"/>
    </row>
    <row r="149" spans="1:10" outlineLevel="6" x14ac:dyDescent="0.3">
      <c r="A149" s="52"/>
      <c r="B149" s="46" t="s">
        <v>202</v>
      </c>
      <c r="C149" s="9">
        <v>4000100421</v>
      </c>
      <c r="D149" s="8">
        <v>3020000</v>
      </c>
      <c r="E149" s="8">
        <v>3020000</v>
      </c>
      <c r="F149" s="8">
        <v>0</v>
      </c>
      <c r="G149" s="8">
        <v>0</v>
      </c>
      <c r="H149" s="8">
        <v>0</v>
      </c>
      <c r="I149" s="8">
        <v>0</v>
      </c>
      <c r="J149" s="2"/>
    </row>
    <row r="150" spans="1:10" ht="26.4" outlineLevel="6" x14ac:dyDescent="0.3">
      <c r="A150" s="52"/>
      <c r="B150" s="46" t="s">
        <v>159</v>
      </c>
      <c r="C150" s="9">
        <v>4000100422</v>
      </c>
      <c r="D150" s="8">
        <v>2613287.04</v>
      </c>
      <c r="E150" s="8">
        <v>2613287.04</v>
      </c>
      <c r="F150" s="8">
        <v>0</v>
      </c>
      <c r="G150" s="8">
        <v>0</v>
      </c>
      <c r="H150" s="8">
        <v>0</v>
      </c>
      <c r="I150" s="8">
        <v>0</v>
      </c>
      <c r="J150" s="2"/>
    </row>
    <row r="151" spans="1:10" ht="41.4" outlineLevel="7" x14ac:dyDescent="0.3">
      <c r="A151" s="52"/>
      <c r="B151" s="55" t="s">
        <v>239</v>
      </c>
      <c r="C151" s="9">
        <v>4000200000</v>
      </c>
      <c r="D151" s="8">
        <f t="shared" ref="D151:I151" si="39">D152+D153+D154+D155+D156+D157+D158+D159+D160</f>
        <v>13781316.359999999</v>
      </c>
      <c r="E151" s="8">
        <f t="shared" si="39"/>
        <v>3781316.3600000003</v>
      </c>
      <c r="F151" s="8">
        <f t="shared" si="39"/>
        <v>4623100</v>
      </c>
      <c r="G151" s="8">
        <f t="shared" si="39"/>
        <v>4623100</v>
      </c>
      <c r="H151" s="8">
        <f t="shared" si="39"/>
        <v>3344730</v>
      </c>
      <c r="I151" s="8">
        <f t="shared" si="39"/>
        <v>3344730</v>
      </c>
      <c r="J151" s="2"/>
    </row>
    <row r="152" spans="1:10" ht="26.4" outlineLevel="6" x14ac:dyDescent="0.3">
      <c r="A152" s="52"/>
      <c r="B152" s="46" t="s">
        <v>56</v>
      </c>
      <c r="C152" s="9">
        <v>4000200407</v>
      </c>
      <c r="D152" s="8">
        <v>0</v>
      </c>
      <c r="E152" s="8">
        <v>0</v>
      </c>
      <c r="F152" s="8">
        <v>0</v>
      </c>
      <c r="G152" s="8">
        <v>0</v>
      </c>
      <c r="H152" s="8">
        <v>0</v>
      </c>
      <c r="I152" s="8">
        <v>0</v>
      </c>
      <c r="J152" s="2"/>
    </row>
    <row r="153" spans="1:10" ht="26.4" outlineLevel="6" x14ac:dyDescent="0.3">
      <c r="A153" s="52"/>
      <c r="B153" s="46" t="s">
        <v>258</v>
      </c>
      <c r="C153" s="9">
        <v>4000200408</v>
      </c>
      <c r="D153" s="8">
        <v>3472038</v>
      </c>
      <c r="E153" s="8">
        <v>3472038</v>
      </c>
      <c r="F153" s="8">
        <v>4542292</v>
      </c>
      <c r="G153" s="8">
        <v>4542292</v>
      </c>
      <c r="H153" s="8">
        <v>3304326</v>
      </c>
      <c r="I153" s="8">
        <v>3304326</v>
      </c>
      <c r="J153" s="2"/>
    </row>
    <row r="154" spans="1:10" ht="26.4" outlineLevel="7" x14ac:dyDescent="0.3">
      <c r="A154" s="52"/>
      <c r="B154" s="46" t="s">
        <v>57</v>
      </c>
      <c r="C154" s="9">
        <v>4000200411</v>
      </c>
      <c r="D154" s="8">
        <v>0</v>
      </c>
      <c r="E154" s="8">
        <v>0</v>
      </c>
      <c r="F154" s="8">
        <v>40404</v>
      </c>
      <c r="G154" s="8">
        <v>40404</v>
      </c>
      <c r="H154" s="8">
        <v>0</v>
      </c>
      <c r="I154" s="8">
        <v>0</v>
      </c>
      <c r="J154" s="2"/>
    </row>
    <row r="155" spans="1:10" ht="26.4" outlineLevel="6" x14ac:dyDescent="0.3">
      <c r="A155" s="52"/>
      <c r="B155" s="46" t="s">
        <v>58</v>
      </c>
      <c r="C155" s="9">
        <v>4000200412</v>
      </c>
      <c r="D155" s="8">
        <v>0</v>
      </c>
      <c r="E155" s="8">
        <v>0</v>
      </c>
      <c r="F155" s="8">
        <v>40404</v>
      </c>
      <c r="G155" s="8">
        <v>40404</v>
      </c>
      <c r="H155" s="8">
        <v>0</v>
      </c>
      <c r="I155" s="8">
        <v>0</v>
      </c>
      <c r="J155" s="2"/>
    </row>
    <row r="156" spans="1:10" ht="26.4" outlineLevel="7" x14ac:dyDescent="0.3">
      <c r="A156" s="52"/>
      <c r="B156" s="46" t="s">
        <v>84</v>
      </c>
      <c r="C156" s="9">
        <v>4000200413</v>
      </c>
      <c r="D156" s="8">
        <v>0</v>
      </c>
      <c r="E156" s="8">
        <v>0</v>
      </c>
      <c r="F156" s="8">
        <v>0</v>
      </c>
      <c r="G156" s="8">
        <v>0</v>
      </c>
      <c r="H156" s="8">
        <v>40404</v>
      </c>
      <c r="I156" s="8">
        <v>40404</v>
      </c>
      <c r="J156" s="2"/>
    </row>
    <row r="157" spans="1:10" ht="39.6" outlineLevel="7" x14ac:dyDescent="0.3">
      <c r="A157" s="52"/>
      <c r="B157" s="46" t="s">
        <v>203</v>
      </c>
      <c r="C157" s="9">
        <v>4000292391</v>
      </c>
      <c r="D157" s="8">
        <v>5000000</v>
      </c>
      <c r="E157" s="8">
        <v>0</v>
      </c>
      <c r="F157" s="8">
        <v>0</v>
      </c>
      <c r="G157" s="8">
        <v>0</v>
      </c>
      <c r="H157" s="8">
        <v>0</v>
      </c>
      <c r="I157" s="8">
        <v>0</v>
      </c>
      <c r="J157" s="2"/>
    </row>
    <row r="158" spans="1:10" ht="35.25" customHeight="1" outlineLevel="7" x14ac:dyDescent="0.3">
      <c r="A158" s="52"/>
      <c r="B158" s="46" t="s">
        <v>91</v>
      </c>
      <c r="C158" s="9" t="s">
        <v>86</v>
      </c>
      <c r="D158" s="8">
        <v>154639.18</v>
      </c>
      <c r="E158" s="8">
        <v>154639.18</v>
      </c>
      <c r="F158" s="8">
        <v>0</v>
      </c>
      <c r="G158" s="8">
        <v>0</v>
      </c>
      <c r="H158" s="8">
        <v>0</v>
      </c>
      <c r="I158" s="8">
        <v>0</v>
      </c>
      <c r="J158" s="2"/>
    </row>
    <row r="159" spans="1:10" ht="39.6" outlineLevel="7" x14ac:dyDescent="0.3">
      <c r="A159" s="52"/>
      <c r="B159" s="46" t="s">
        <v>204</v>
      </c>
      <c r="C159" s="9">
        <v>4000292392</v>
      </c>
      <c r="D159" s="8">
        <v>5000000</v>
      </c>
      <c r="E159" s="8">
        <v>0</v>
      </c>
      <c r="F159" s="8">
        <v>0</v>
      </c>
      <c r="G159" s="8">
        <v>0</v>
      </c>
      <c r="H159" s="8">
        <v>0</v>
      </c>
      <c r="I159" s="8">
        <v>0</v>
      </c>
      <c r="J159" s="2"/>
    </row>
    <row r="160" spans="1:10" ht="39.6" outlineLevel="7" x14ac:dyDescent="0.3">
      <c r="A160" s="52"/>
      <c r="B160" s="46" t="s">
        <v>85</v>
      </c>
      <c r="C160" s="9" t="s">
        <v>87</v>
      </c>
      <c r="D160" s="8">
        <v>154639.18</v>
      </c>
      <c r="E160" s="8">
        <v>154639.18</v>
      </c>
      <c r="F160" s="8">
        <v>0</v>
      </c>
      <c r="G160" s="8">
        <v>0</v>
      </c>
      <c r="H160" s="8">
        <v>0</v>
      </c>
      <c r="I160" s="8">
        <v>0</v>
      </c>
      <c r="J160" s="2"/>
    </row>
    <row r="161" spans="1:13" ht="27.6" outlineLevel="7" x14ac:dyDescent="0.3">
      <c r="A161" s="52"/>
      <c r="B161" s="55" t="s">
        <v>240</v>
      </c>
      <c r="C161" s="9">
        <v>4000300000</v>
      </c>
      <c r="D161" s="8">
        <f>SUM(D162:D168)</f>
        <v>2485000</v>
      </c>
      <c r="E161" s="8">
        <f t="shared" ref="E161:I161" si="40">SUM(E162:E168)</f>
        <v>2485000</v>
      </c>
      <c r="F161" s="8">
        <f t="shared" si="40"/>
        <v>2470000</v>
      </c>
      <c r="G161" s="8">
        <f t="shared" si="40"/>
        <v>2470000</v>
      </c>
      <c r="H161" s="8">
        <f t="shared" si="40"/>
        <v>2667600</v>
      </c>
      <c r="I161" s="8">
        <f t="shared" si="40"/>
        <v>2667600</v>
      </c>
      <c r="J161" s="2"/>
    </row>
    <row r="162" spans="1:13" ht="26.4" outlineLevel="7" x14ac:dyDescent="0.3">
      <c r="A162" s="52"/>
      <c r="B162" s="46" t="s">
        <v>59</v>
      </c>
      <c r="C162" s="9">
        <v>4000300414</v>
      </c>
      <c r="D162" s="8">
        <v>0</v>
      </c>
      <c r="E162" s="8">
        <v>0</v>
      </c>
      <c r="F162" s="8">
        <v>0</v>
      </c>
      <c r="G162" s="8">
        <v>0</v>
      </c>
      <c r="H162" s="8">
        <v>0</v>
      </c>
      <c r="I162" s="12">
        <v>0</v>
      </c>
      <c r="J162" s="2"/>
    </row>
    <row r="163" spans="1:13" ht="26.4" outlineLevel="7" x14ac:dyDescent="0.3">
      <c r="A163" s="52"/>
      <c r="B163" s="46" t="s">
        <v>60</v>
      </c>
      <c r="C163" s="13">
        <v>4000300415</v>
      </c>
      <c r="D163" s="12">
        <v>300000</v>
      </c>
      <c r="E163" s="12">
        <v>300000</v>
      </c>
      <c r="F163" s="12">
        <v>695500</v>
      </c>
      <c r="G163" s="12">
        <v>695500</v>
      </c>
      <c r="H163" s="16">
        <v>751140</v>
      </c>
      <c r="I163" s="10">
        <v>751140</v>
      </c>
      <c r="J163" s="2"/>
    </row>
    <row r="164" spans="1:13" ht="26.4" outlineLevel="7" x14ac:dyDescent="0.3">
      <c r="A164" s="52"/>
      <c r="B164" s="50" t="s">
        <v>61</v>
      </c>
      <c r="C164" s="19">
        <v>4000300416</v>
      </c>
      <c r="D164" s="8">
        <v>685000</v>
      </c>
      <c r="E164" s="8">
        <v>685000</v>
      </c>
      <c r="F164" s="8">
        <v>802500</v>
      </c>
      <c r="G164" s="8">
        <v>802500</v>
      </c>
      <c r="H164" s="17">
        <v>866700</v>
      </c>
      <c r="I164" s="10">
        <v>866700</v>
      </c>
      <c r="J164" s="11"/>
      <c r="K164" s="11"/>
      <c r="L164" s="11"/>
      <c r="M164" s="11"/>
    </row>
    <row r="165" spans="1:13" ht="26.4" outlineLevel="7" x14ac:dyDescent="0.3">
      <c r="A165" s="52"/>
      <c r="B165" s="50" t="s">
        <v>62</v>
      </c>
      <c r="C165" s="19">
        <v>4000300417</v>
      </c>
      <c r="D165" s="12">
        <v>200000</v>
      </c>
      <c r="E165" s="12">
        <v>200000</v>
      </c>
      <c r="F165" s="12">
        <v>486000</v>
      </c>
      <c r="G165" s="12">
        <v>486000</v>
      </c>
      <c r="H165" s="16">
        <v>524880</v>
      </c>
      <c r="I165" s="10">
        <v>524880</v>
      </c>
      <c r="J165" s="11"/>
      <c r="K165" s="11"/>
      <c r="L165" s="11"/>
      <c r="M165" s="11"/>
    </row>
    <row r="166" spans="1:13" ht="26.4" outlineLevel="7" x14ac:dyDescent="0.3">
      <c r="A166" s="52"/>
      <c r="B166" s="50" t="s">
        <v>63</v>
      </c>
      <c r="C166" s="19">
        <v>4000300418</v>
      </c>
      <c r="D166" s="10">
        <v>700000</v>
      </c>
      <c r="E166" s="10">
        <v>700000</v>
      </c>
      <c r="F166" s="10">
        <v>486000</v>
      </c>
      <c r="G166" s="10">
        <v>486000</v>
      </c>
      <c r="H166" s="18">
        <v>524880</v>
      </c>
      <c r="I166" s="10">
        <v>524880</v>
      </c>
      <c r="J166" s="11"/>
      <c r="K166" s="11"/>
      <c r="L166" s="11"/>
      <c r="M166" s="11"/>
    </row>
    <row r="167" spans="1:13" ht="26.4" outlineLevel="5" x14ac:dyDescent="0.3">
      <c r="A167" s="52"/>
      <c r="B167" s="46" t="s">
        <v>64</v>
      </c>
      <c r="C167" s="9">
        <v>4000300419</v>
      </c>
      <c r="D167" s="8">
        <v>400000</v>
      </c>
      <c r="E167" s="8">
        <v>400000</v>
      </c>
      <c r="F167" s="8">
        <v>0</v>
      </c>
      <c r="G167" s="8">
        <v>0</v>
      </c>
      <c r="H167" s="16">
        <v>0</v>
      </c>
      <c r="I167" s="32">
        <v>0</v>
      </c>
      <c r="J167" s="2"/>
    </row>
    <row r="168" spans="1:13" ht="26.4" outlineLevel="5" x14ac:dyDescent="0.3">
      <c r="A168" s="52"/>
      <c r="B168" s="46" t="s">
        <v>205</v>
      </c>
      <c r="C168" s="9">
        <v>4000300423</v>
      </c>
      <c r="D168" s="8">
        <v>200000</v>
      </c>
      <c r="E168" s="8">
        <v>200000</v>
      </c>
      <c r="F168" s="8">
        <v>0</v>
      </c>
      <c r="G168" s="17">
        <v>0</v>
      </c>
      <c r="H168" s="10">
        <v>0</v>
      </c>
      <c r="I168" s="10">
        <v>0</v>
      </c>
      <c r="J168" s="2"/>
    </row>
    <row r="169" spans="1:13" ht="26.4" outlineLevel="6" x14ac:dyDescent="0.3">
      <c r="A169" s="52">
        <v>9</v>
      </c>
      <c r="B169" s="54" t="s">
        <v>78</v>
      </c>
      <c r="C169" s="9">
        <v>5600000000</v>
      </c>
      <c r="D169" s="8">
        <f>D170+D174+D176+D180+D182+D186+D191+D172+D194+D196</f>
        <v>23736200.039999999</v>
      </c>
      <c r="E169" s="8">
        <f>E170+E174+E176+E180+E182+E186+E191+E172+E194+E196</f>
        <v>21958587.149999999</v>
      </c>
      <c r="F169" s="8">
        <f t="shared" ref="F169:I169" si="41">F170+F174+F176+F180+F182+F186+F191+F172+F194</f>
        <v>17757412.619999997</v>
      </c>
      <c r="G169" s="8">
        <f t="shared" si="41"/>
        <v>17589407.619999997</v>
      </c>
      <c r="H169" s="8">
        <f t="shared" si="41"/>
        <v>18788340.460000001</v>
      </c>
      <c r="I169" s="8">
        <f t="shared" si="41"/>
        <v>17620335.460000001</v>
      </c>
      <c r="J169" s="2"/>
    </row>
    <row r="170" spans="1:13" ht="27.6" outlineLevel="7" x14ac:dyDescent="0.3">
      <c r="A170" s="52"/>
      <c r="B170" s="55" t="s">
        <v>241</v>
      </c>
      <c r="C170" s="9">
        <v>5600100000</v>
      </c>
      <c r="D170" s="8">
        <f>D171</f>
        <v>200000</v>
      </c>
      <c r="E170" s="8">
        <f t="shared" ref="E170:I170" si="42">E171</f>
        <v>200000</v>
      </c>
      <c r="F170" s="8">
        <f t="shared" si="42"/>
        <v>0</v>
      </c>
      <c r="G170" s="8">
        <f t="shared" si="42"/>
        <v>0</v>
      </c>
      <c r="H170" s="8">
        <f t="shared" si="42"/>
        <v>0</v>
      </c>
      <c r="I170" s="8">
        <f t="shared" si="42"/>
        <v>0</v>
      </c>
      <c r="J170" s="2"/>
    </row>
    <row r="171" spans="1:13" outlineLevel="6" x14ac:dyDescent="0.3">
      <c r="A171" s="52"/>
      <c r="B171" s="46" t="s">
        <v>15</v>
      </c>
      <c r="C171" s="9">
        <v>5600108010</v>
      </c>
      <c r="D171" s="8">
        <v>200000</v>
      </c>
      <c r="E171" s="8">
        <v>200000</v>
      </c>
      <c r="F171" s="8">
        <v>0</v>
      </c>
      <c r="G171" s="8">
        <v>0</v>
      </c>
      <c r="H171" s="8">
        <v>0</v>
      </c>
      <c r="I171" s="8">
        <v>0</v>
      </c>
      <c r="J171" s="2"/>
    </row>
    <row r="172" spans="1:13" ht="27.6" outlineLevel="6" x14ac:dyDescent="0.3">
      <c r="A172" s="52"/>
      <c r="B172" s="55" t="s">
        <v>242</v>
      </c>
      <c r="C172" s="9">
        <v>5600200000</v>
      </c>
      <c r="D172" s="8">
        <f>D173</f>
        <v>289393.94</v>
      </c>
      <c r="E172" s="8">
        <f t="shared" ref="E172:I172" si="43">E173</f>
        <v>289393.94</v>
      </c>
      <c r="F172" s="8">
        <f t="shared" si="43"/>
        <v>0</v>
      </c>
      <c r="G172" s="8">
        <f t="shared" si="43"/>
        <v>0</v>
      </c>
      <c r="H172" s="8">
        <f t="shared" si="43"/>
        <v>0</v>
      </c>
      <c r="I172" s="8">
        <f t="shared" si="43"/>
        <v>0</v>
      </c>
      <c r="J172" s="2"/>
    </row>
    <row r="173" spans="1:13" ht="26.4" outlineLevel="6" x14ac:dyDescent="0.3">
      <c r="A173" s="52"/>
      <c r="B173" s="46" t="s">
        <v>206</v>
      </c>
      <c r="C173" s="9">
        <v>5600240991</v>
      </c>
      <c r="D173" s="8">
        <v>289393.94</v>
      </c>
      <c r="E173" s="8">
        <v>289393.94</v>
      </c>
      <c r="F173" s="8">
        <v>0</v>
      </c>
      <c r="G173" s="8">
        <v>0</v>
      </c>
      <c r="H173" s="8">
        <v>0</v>
      </c>
      <c r="I173" s="8">
        <v>0</v>
      </c>
      <c r="J173" s="2"/>
    </row>
    <row r="174" spans="1:13" outlineLevel="7" x14ac:dyDescent="0.3">
      <c r="A174" s="52"/>
      <c r="B174" s="55" t="s">
        <v>16</v>
      </c>
      <c r="C174" s="9">
        <v>5600300000</v>
      </c>
      <c r="D174" s="8">
        <f>D175</f>
        <v>1417300</v>
      </c>
      <c r="E174" s="8">
        <f t="shared" ref="E174:I174" si="44">E175</f>
        <v>1417300</v>
      </c>
      <c r="F174" s="8">
        <f t="shared" si="44"/>
        <v>0</v>
      </c>
      <c r="G174" s="8">
        <f t="shared" si="44"/>
        <v>0</v>
      </c>
      <c r="H174" s="8">
        <f t="shared" si="44"/>
        <v>0</v>
      </c>
      <c r="I174" s="8">
        <f t="shared" si="44"/>
        <v>0</v>
      </c>
      <c r="J174" s="2"/>
    </row>
    <row r="175" spans="1:13" outlineLevel="6" x14ac:dyDescent="0.3">
      <c r="A175" s="52"/>
      <c r="B175" s="46" t="s">
        <v>207</v>
      </c>
      <c r="C175" s="9" t="s">
        <v>17</v>
      </c>
      <c r="D175" s="8">
        <v>1417300</v>
      </c>
      <c r="E175" s="8">
        <v>1417300</v>
      </c>
      <c r="F175" s="8">
        <v>0</v>
      </c>
      <c r="G175" s="8">
        <v>0</v>
      </c>
      <c r="H175" s="8">
        <v>0</v>
      </c>
      <c r="I175" s="8">
        <v>0</v>
      </c>
      <c r="J175" s="2"/>
    </row>
    <row r="176" spans="1:13" outlineLevel="7" x14ac:dyDescent="0.3">
      <c r="A176" s="52"/>
      <c r="B176" s="55" t="s">
        <v>9</v>
      </c>
      <c r="C176" s="9">
        <v>5600400000</v>
      </c>
      <c r="D176" s="8">
        <f>D177+D178+D179</f>
        <v>1723957.62</v>
      </c>
      <c r="E176" s="8">
        <f t="shared" ref="E176:I176" si="45">E177+E178+E179</f>
        <v>12514.73</v>
      </c>
      <c r="F176" s="8">
        <f t="shared" si="45"/>
        <v>173201.03</v>
      </c>
      <c r="G176" s="8">
        <f t="shared" si="45"/>
        <v>5196.03</v>
      </c>
      <c r="H176" s="8">
        <f t="shared" si="45"/>
        <v>173201.03</v>
      </c>
      <c r="I176" s="8">
        <f t="shared" si="45"/>
        <v>5196.03</v>
      </c>
      <c r="J176" s="2"/>
    </row>
    <row r="177" spans="1:10" ht="26.4" outlineLevel="6" x14ac:dyDescent="0.3">
      <c r="A177" s="52"/>
      <c r="B177" s="46" t="s">
        <v>18</v>
      </c>
      <c r="C177" s="9">
        <v>5600492540</v>
      </c>
      <c r="D177" s="8">
        <v>226442.89</v>
      </c>
      <c r="E177" s="8">
        <v>0</v>
      </c>
      <c r="F177" s="8">
        <v>168005</v>
      </c>
      <c r="G177" s="8">
        <v>0</v>
      </c>
      <c r="H177" s="8">
        <v>168005</v>
      </c>
      <c r="I177" s="8">
        <v>0</v>
      </c>
      <c r="J177" s="2"/>
    </row>
    <row r="178" spans="1:10" ht="26.4" outlineLevel="7" x14ac:dyDescent="0.3">
      <c r="A178" s="52"/>
      <c r="B178" s="46" t="s">
        <v>19</v>
      </c>
      <c r="C178" s="9" t="s">
        <v>20</v>
      </c>
      <c r="D178" s="8">
        <v>7003.39</v>
      </c>
      <c r="E178" s="8">
        <v>7003.39</v>
      </c>
      <c r="F178" s="8">
        <v>5196.03</v>
      </c>
      <c r="G178" s="8">
        <v>5196.03</v>
      </c>
      <c r="H178" s="8">
        <v>5196.03</v>
      </c>
      <c r="I178" s="8">
        <v>5196.03</v>
      </c>
      <c r="J178" s="2"/>
    </row>
    <row r="179" spans="1:10" ht="46.8" customHeight="1" outlineLevel="5" x14ac:dyDescent="0.3">
      <c r="A179" s="52"/>
      <c r="B179" s="46" t="s">
        <v>208</v>
      </c>
      <c r="C179" s="9" t="s">
        <v>132</v>
      </c>
      <c r="D179" s="8">
        <v>1490511.34</v>
      </c>
      <c r="E179" s="8">
        <v>5511.34</v>
      </c>
      <c r="F179" s="8">
        <v>0</v>
      </c>
      <c r="G179" s="8">
        <v>0</v>
      </c>
      <c r="H179" s="8">
        <v>0</v>
      </c>
      <c r="I179" s="8"/>
      <c r="J179" s="2"/>
    </row>
    <row r="180" spans="1:10" ht="32.25" customHeight="1" outlineLevel="6" x14ac:dyDescent="0.3">
      <c r="A180" s="52"/>
      <c r="B180" s="55" t="s">
        <v>243</v>
      </c>
      <c r="C180" s="9">
        <v>5600500000</v>
      </c>
      <c r="D180" s="8">
        <f>D181</f>
        <v>66170</v>
      </c>
      <c r="E180" s="8">
        <f t="shared" ref="E180:I180" si="46">E181</f>
        <v>0</v>
      </c>
      <c r="F180" s="8">
        <f t="shared" si="46"/>
        <v>0</v>
      </c>
      <c r="G180" s="8">
        <f t="shared" si="46"/>
        <v>0</v>
      </c>
      <c r="H180" s="8">
        <f t="shared" si="46"/>
        <v>0</v>
      </c>
      <c r="I180" s="8">
        <f t="shared" si="46"/>
        <v>0</v>
      </c>
      <c r="J180" s="2"/>
    </row>
    <row r="181" spans="1:10" ht="30.75" customHeight="1" outlineLevel="7" x14ac:dyDescent="0.3">
      <c r="A181" s="52"/>
      <c r="B181" s="46" t="s">
        <v>21</v>
      </c>
      <c r="C181" s="9">
        <v>5600508014</v>
      </c>
      <c r="D181" s="8">
        <v>66170</v>
      </c>
      <c r="E181" s="8">
        <v>0</v>
      </c>
      <c r="F181" s="8">
        <v>0</v>
      </c>
      <c r="G181" s="8">
        <v>0</v>
      </c>
      <c r="H181" s="8">
        <v>0</v>
      </c>
      <c r="I181" s="8">
        <v>0</v>
      </c>
      <c r="J181" s="2"/>
    </row>
    <row r="182" spans="1:10" ht="27.6" outlineLevel="6" x14ac:dyDescent="0.3">
      <c r="A182" s="52"/>
      <c r="B182" s="55" t="s">
        <v>244</v>
      </c>
      <c r="C182" s="9">
        <v>5600600000</v>
      </c>
      <c r="D182" s="8">
        <f>D183+D184+D185</f>
        <v>165009</v>
      </c>
      <c r="E182" s="8">
        <f t="shared" ref="E182:I182" si="47">E183+E184+E185</f>
        <v>165009</v>
      </c>
      <c r="F182" s="8">
        <f t="shared" si="47"/>
        <v>0</v>
      </c>
      <c r="G182" s="8">
        <f t="shared" si="47"/>
        <v>0</v>
      </c>
      <c r="H182" s="8">
        <f t="shared" si="47"/>
        <v>0</v>
      </c>
      <c r="I182" s="8">
        <f t="shared" si="47"/>
        <v>0</v>
      </c>
      <c r="J182" s="2"/>
    </row>
    <row r="183" spans="1:10" ht="26.4" outlineLevel="7" x14ac:dyDescent="0.3">
      <c r="A183" s="52"/>
      <c r="B183" s="46" t="s">
        <v>209</v>
      </c>
      <c r="C183" s="9">
        <v>5600608015</v>
      </c>
      <c r="D183" s="8">
        <v>90000</v>
      </c>
      <c r="E183" s="8">
        <v>90000</v>
      </c>
      <c r="F183" s="8">
        <v>0</v>
      </c>
      <c r="G183" s="8">
        <v>0</v>
      </c>
      <c r="H183" s="8">
        <v>0</v>
      </c>
      <c r="I183" s="8">
        <v>0</v>
      </c>
      <c r="J183" s="2"/>
    </row>
    <row r="184" spans="1:10" ht="31.5" customHeight="1" outlineLevel="5" x14ac:dyDescent="0.3">
      <c r="A184" s="52"/>
      <c r="B184" s="46" t="s">
        <v>210</v>
      </c>
      <c r="C184" s="9">
        <v>5600608016</v>
      </c>
      <c r="D184" s="8">
        <v>13000</v>
      </c>
      <c r="E184" s="8">
        <v>13000</v>
      </c>
      <c r="F184" s="8">
        <v>0</v>
      </c>
      <c r="G184" s="8">
        <v>0</v>
      </c>
      <c r="H184" s="8">
        <v>0</v>
      </c>
      <c r="I184" s="8">
        <v>0</v>
      </c>
      <c r="J184" s="2"/>
    </row>
    <row r="185" spans="1:10" ht="31.5" customHeight="1" outlineLevel="5" x14ac:dyDescent="0.3">
      <c r="A185" s="52"/>
      <c r="B185" s="46" t="s">
        <v>211</v>
      </c>
      <c r="C185" s="9">
        <v>5600608017</v>
      </c>
      <c r="D185" s="8">
        <v>62009</v>
      </c>
      <c r="E185" s="8">
        <v>62009</v>
      </c>
      <c r="F185" s="8">
        <v>0</v>
      </c>
      <c r="G185" s="8">
        <v>0</v>
      </c>
      <c r="H185" s="8">
        <v>0</v>
      </c>
      <c r="I185" s="8">
        <v>0</v>
      </c>
      <c r="J185" s="2"/>
    </row>
    <row r="186" spans="1:10" ht="39" customHeight="1" outlineLevel="6" x14ac:dyDescent="0.3">
      <c r="A186" s="52"/>
      <c r="B186" s="55" t="s">
        <v>245</v>
      </c>
      <c r="C186" s="9">
        <v>5600700000</v>
      </c>
      <c r="D186" s="8">
        <f>D187+D188+D189+D190</f>
        <v>11350020</v>
      </c>
      <c r="E186" s="8">
        <f t="shared" ref="E186:I186" si="48">E187+E188+E189+E190</f>
        <v>11350020</v>
      </c>
      <c r="F186" s="8">
        <f t="shared" si="48"/>
        <v>10610233</v>
      </c>
      <c r="G186" s="8">
        <f t="shared" si="48"/>
        <v>10610233</v>
      </c>
      <c r="H186" s="8">
        <f t="shared" si="48"/>
        <v>11641160.84</v>
      </c>
      <c r="I186" s="8">
        <f t="shared" si="48"/>
        <v>10641160.84</v>
      </c>
      <c r="J186" s="2"/>
    </row>
    <row r="187" spans="1:10" ht="33" customHeight="1" outlineLevel="7" x14ac:dyDescent="0.3">
      <c r="A187" s="52"/>
      <c r="B187" s="46" t="s">
        <v>212</v>
      </c>
      <c r="C187" s="9">
        <v>5600740700</v>
      </c>
      <c r="D187" s="8">
        <v>50000</v>
      </c>
      <c r="E187" s="8">
        <v>50000</v>
      </c>
      <c r="F187" s="8">
        <v>50000</v>
      </c>
      <c r="G187" s="8">
        <v>50000</v>
      </c>
      <c r="H187" s="8">
        <v>50000</v>
      </c>
      <c r="I187" s="8">
        <v>50000</v>
      </c>
      <c r="J187" s="2"/>
    </row>
    <row r="188" spans="1:10" ht="31.95" customHeight="1" outlineLevel="6" x14ac:dyDescent="0.3">
      <c r="A188" s="52"/>
      <c r="B188" s="46" t="s">
        <v>67</v>
      </c>
      <c r="C188" s="9">
        <v>5600740990</v>
      </c>
      <c r="D188" s="8">
        <v>11300020</v>
      </c>
      <c r="E188" s="8">
        <v>11300020</v>
      </c>
      <c r="F188" s="8">
        <v>10560233</v>
      </c>
      <c r="G188" s="8">
        <v>10560233</v>
      </c>
      <c r="H188" s="8">
        <v>10560233</v>
      </c>
      <c r="I188" s="8">
        <v>10560233</v>
      </c>
      <c r="J188" s="2"/>
    </row>
    <row r="189" spans="1:10" ht="47.25" customHeight="1" outlineLevel="7" x14ac:dyDescent="0.3">
      <c r="A189" s="52"/>
      <c r="B189" s="46" t="s">
        <v>213</v>
      </c>
      <c r="C189" s="9">
        <v>5600792480</v>
      </c>
      <c r="D189" s="8">
        <v>0</v>
      </c>
      <c r="E189" s="8">
        <v>0</v>
      </c>
      <c r="F189" s="8">
        <v>0</v>
      </c>
      <c r="G189" s="8">
        <v>0</v>
      </c>
      <c r="H189" s="8">
        <v>1000000</v>
      </c>
      <c r="I189" s="8">
        <v>0</v>
      </c>
      <c r="J189" s="2"/>
    </row>
    <row r="190" spans="1:10" ht="37.200000000000003" customHeight="1" outlineLevel="4" x14ac:dyDescent="0.3">
      <c r="A190" s="52"/>
      <c r="B190" s="46" t="s">
        <v>214</v>
      </c>
      <c r="C190" s="9" t="s">
        <v>79</v>
      </c>
      <c r="D190" s="8">
        <v>0</v>
      </c>
      <c r="E190" s="8">
        <v>0</v>
      </c>
      <c r="F190" s="8">
        <v>0</v>
      </c>
      <c r="G190" s="8">
        <v>0</v>
      </c>
      <c r="H190" s="8">
        <v>30927.84</v>
      </c>
      <c r="I190" s="8">
        <v>30927.84</v>
      </c>
      <c r="J190" s="2"/>
    </row>
    <row r="191" spans="1:10" ht="37.200000000000003" customHeight="1" outlineLevel="6" x14ac:dyDescent="0.3">
      <c r="A191" s="52"/>
      <c r="B191" s="55" t="s">
        <v>246</v>
      </c>
      <c r="C191" s="9">
        <v>5600800000</v>
      </c>
      <c r="D191" s="8">
        <f>D192+D193</f>
        <v>7663743.4199999999</v>
      </c>
      <c r="E191" s="8">
        <f t="shared" ref="E191:I191" si="49">E192+E193</f>
        <v>7663743.4199999999</v>
      </c>
      <c r="F191" s="8">
        <f t="shared" si="49"/>
        <v>6973978.5899999999</v>
      </c>
      <c r="G191" s="8">
        <f t="shared" si="49"/>
        <v>6973978.5899999999</v>
      </c>
      <c r="H191" s="8">
        <f t="shared" si="49"/>
        <v>6973978.5899999999</v>
      </c>
      <c r="I191" s="8">
        <f t="shared" si="49"/>
        <v>6973978.5899999999</v>
      </c>
      <c r="J191" s="2"/>
    </row>
    <row r="192" spans="1:10" ht="39.6" customHeight="1" outlineLevel="7" x14ac:dyDescent="0.3">
      <c r="A192" s="52"/>
      <c r="B192" s="46" t="s">
        <v>215</v>
      </c>
      <c r="C192" s="9">
        <v>5600842990</v>
      </c>
      <c r="D192" s="8">
        <v>7657743.4199999999</v>
      </c>
      <c r="E192" s="8">
        <v>7657743.4199999999</v>
      </c>
      <c r="F192" s="8">
        <v>6966478.5899999999</v>
      </c>
      <c r="G192" s="8">
        <v>6966478.5899999999</v>
      </c>
      <c r="H192" s="8">
        <v>6966478.5899999999</v>
      </c>
      <c r="I192" s="8">
        <v>6966478.5899999999</v>
      </c>
      <c r="J192" s="2"/>
    </row>
    <row r="193" spans="1:10" ht="26.4" outlineLevel="7" x14ac:dyDescent="0.3">
      <c r="A193" s="52"/>
      <c r="B193" s="47" t="s">
        <v>68</v>
      </c>
      <c r="C193" s="14" t="s">
        <v>88</v>
      </c>
      <c r="D193" s="8">
        <v>6000</v>
      </c>
      <c r="E193" s="8">
        <v>6000</v>
      </c>
      <c r="F193" s="8">
        <v>7500</v>
      </c>
      <c r="G193" s="8">
        <v>7500</v>
      </c>
      <c r="H193" s="8">
        <v>7500</v>
      </c>
      <c r="I193" s="8">
        <v>7500</v>
      </c>
      <c r="J193" s="2"/>
    </row>
    <row r="194" spans="1:10" ht="41.4" outlineLevel="7" x14ac:dyDescent="0.3">
      <c r="A194" s="52"/>
      <c r="B194" s="56" t="s">
        <v>216</v>
      </c>
      <c r="C194" s="14">
        <v>5600900000</v>
      </c>
      <c r="D194" s="8">
        <f>D195</f>
        <v>800000</v>
      </c>
      <c r="E194" s="8">
        <f t="shared" ref="E194:I194" si="50">E195</f>
        <v>800000</v>
      </c>
      <c r="F194" s="8">
        <f t="shared" si="50"/>
        <v>0</v>
      </c>
      <c r="G194" s="8">
        <f t="shared" si="50"/>
        <v>0</v>
      </c>
      <c r="H194" s="8">
        <f t="shared" si="50"/>
        <v>0</v>
      </c>
      <c r="I194" s="8">
        <f t="shared" si="50"/>
        <v>0</v>
      </c>
      <c r="J194" s="2"/>
    </row>
    <row r="195" spans="1:10" ht="26.4" outlineLevel="7" x14ac:dyDescent="0.3">
      <c r="A195" s="52"/>
      <c r="B195" s="47" t="s">
        <v>217</v>
      </c>
      <c r="C195" s="14">
        <v>5600924301</v>
      </c>
      <c r="D195" s="8">
        <v>800000</v>
      </c>
      <c r="E195" s="8">
        <v>800000</v>
      </c>
      <c r="F195" s="8"/>
      <c r="G195" s="8"/>
      <c r="H195" s="8"/>
      <c r="I195" s="8"/>
      <c r="J195" s="2"/>
    </row>
    <row r="196" spans="1:10" ht="55.2" outlineLevel="7" x14ac:dyDescent="0.3">
      <c r="A196" s="52"/>
      <c r="B196" s="62" t="s">
        <v>253</v>
      </c>
      <c r="C196" s="9">
        <v>5601000000</v>
      </c>
      <c r="D196" s="8">
        <f>D197+D198</f>
        <v>60606.06</v>
      </c>
      <c r="E196" s="8">
        <f>E197+E198</f>
        <v>60606.06</v>
      </c>
      <c r="F196" s="8"/>
      <c r="G196" s="8"/>
      <c r="H196" s="8"/>
      <c r="I196" s="8"/>
      <c r="J196" s="2"/>
    </row>
    <row r="197" spans="1:10" outlineLevel="7" x14ac:dyDescent="0.3">
      <c r="A197" s="52"/>
      <c r="B197" s="61" t="s">
        <v>254</v>
      </c>
      <c r="C197" s="9" t="s">
        <v>255</v>
      </c>
      <c r="D197" s="8">
        <v>30303.03</v>
      </c>
      <c r="E197" s="8">
        <v>30303.03</v>
      </c>
      <c r="F197" s="8"/>
      <c r="G197" s="8"/>
      <c r="H197" s="8"/>
      <c r="I197" s="8"/>
      <c r="J197" s="2"/>
    </row>
    <row r="198" spans="1:10" outlineLevel="7" x14ac:dyDescent="0.3">
      <c r="A198" s="52"/>
      <c r="B198" s="61" t="s">
        <v>256</v>
      </c>
      <c r="C198" s="9" t="s">
        <v>257</v>
      </c>
      <c r="D198" s="8">
        <v>30303.03</v>
      </c>
      <c r="E198" s="8">
        <v>30303.03</v>
      </c>
      <c r="F198" s="8"/>
      <c r="G198" s="8"/>
      <c r="H198" s="8"/>
      <c r="I198" s="8"/>
      <c r="J198" s="2"/>
    </row>
    <row r="199" spans="1:10" ht="26.4" outlineLevel="7" x14ac:dyDescent="0.3">
      <c r="A199" s="52">
        <v>10</v>
      </c>
      <c r="B199" s="60" t="s">
        <v>1</v>
      </c>
      <c r="C199" s="14" t="s">
        <v>2</v>
      </c>
      <c r="D199" s="8">
        <f>D200</f>
        <v>2500000</v>
      </c>
      <c r="E199" s="8">
        <f t="shared" ref="E199:I199" si="51">E200</f>
        <v>2500000</v>
      </c>
      <c r="F199" s="8">
        <f t="shared" si="51"/>
        <v>0</v>
      </c>
      <c r="G199" s="8">
        <f t="shared" si="51"/>
        <v>0</v>
      </c>
      <c r="H199" s="8">
        <f t="shared" si="51"/>
        <v>0</v>
      </c>
      <c r="I199" s="8">
        <f t="shared" si="51"/>
        <v>0</v>
      </c>
      <c r="J199" s="2"/>
    </row>
    <row r="200" spans="1:10" outlineLevel="7" x14ac:dyDescent="0.3">
      <c r="A200" s="52"/>
      <c r="B200" s="56" t="s">
        <v>247</v>
      </c>
      <c r="C200" s="15">
        <v>5700100000</v>
      </c>
      <c r="D200" s="8">
        <f>D201</f>
        <v>2500000</v>
      </c>
      <c r="E200" s="8">
        <f t="shared" ref="E200" si="52">E201</f>
        <v>2500000</v>
      </c>
      <c r="F200" s="8">
        <f t="shared" ref="F200:I200" si="53">F201</f>
        <v>0</v>
      </c>
      <c r="G200" s="8">
        <f t="shared" si="53"/>
        <v>0</v>
      </c>
      <c r="H200" s="8">
        <f t="shared" si="53"/>
        <v>0</v>
      </c>
      <c r="I200" s="8">
        <f t="shared" si="53"/>
        <v>0</v>
      </c>
      <c r="J200" s="2"/>
    </row>
    <row r="201" spans="1:10" ht="19.2" customHeight="1" outlineLevel="7" x14ac:dyDescent="0.3">
      <c r="A201" s="52"/>
      <c r="B201" s="47" t="s">
        <v>3</v>
      </c>
      <c r="C201" s="15">
        <v>5700105011</v>
      </c>
      <c r="D201" s="8">
        <v>2500000</v>
      </c>
      <c r="E201" s="8">
        <v>2500000</v>
      </c>
      <c r="F201" s="8">
        <v>0</v>
      </c>
      <c r="G201" s="8">
        <v>0</v>
      </c>
      <c r="H201" s="8">
        <v>0</v>
      </c>
      <c r="I201" s="8">
        <v>0</v>
      </c>
      <c r="J201" s="2"/>
    </row>
    <row r="202" spans="1:10" ht="30.75" customHeight="1" outlineLevel="7" x14ac:dyDescent="0.3">
      <c r="A202" s="52">
        <v>11</v>
      </c>
      <c r="B202" s="54" t="s">
        <v>76</v>
      </c>
      <c r="C202" s="9">
        <v>6200000000</v>
      </c>
      <c r="D202" s="8">
        <f>D203+D208</f>
        <v>2489595.5</v>
      </c>
      <c r="E202" s="8">
        <f t="shared" ref="E202:I202" si="54">E203+E208</f>
        <v>1780000</v>
      </c>
      <c r="F202" s="8">
        <f t="shared" si="54"/>
        <v>0</v>
      </c>
      <c r="G202" s="8">
        <f t="shared" si="54"/>
        <v>0</v>
      </c>
      <c r="H202" s="8">
        <f t="shared" si="54"/>
        <v>0</v>
      </c>
      <c r="I202" s="8">
        <f t="shared" si="54"/>
        <v>0</v>
      </c>
      <c r="J202" s="2"/>
    </row>
    <row r="203" spans="1:10" ht="27.6" outlineLevel="7" x14ac:dyDescent="0.3">
      <c r="A203" s="52"/>
      <c r="B203" s="55" t="s">
        <v>248</v>
      </c>
      <c r="C203" s="9">
        <v>6200100000</v>
      </c>
      <c r="D203" s="8">
        <f>D204+D205+D206+D207</f>
        <v>2089595.5</v>
      </c>
      <c r="E203" s="8">
        <f t="shared" ref="E203:I203" si="55">E204+E205+E206+E207</f>
        <v>1380000</v>
      </c>
      <c r="F203" s="8">
        <f t="shared" si="55"/>
        <v>0</v>
      </c>
      <c r="G203" s="8">
        <f t="shared" si="55"/>
        <v>0</v>
      </c>
      <c r="H203" s="8">
        <f t="shared" si="55"/>
        <v>0</v>
      </c>
      <c r="I203" s="8">
        <f t="shared" si="55"/>
        <v>0</v>
      </c>
      <c r="J203" s="2"/>
    </row>
    <row r="204" spans="1:10" outlineLevel="7" x14ac:dyDescent="0.3">
      <c r="A204" s="52"/>
      <c r="B204" s="46" t="s">
        <v>10</v>
      </c>
      <c r="C204" s="9">
        <v>6200100001</v>
      </c>
      <c r="D204" s="8">
        <v>1060000</v>
      </c>
      <c r="E204" s="8">
        <v>1060000</v>
      </c>
      <c r="F204" s="8">
        <v>0</v>
      </c>
      <c r="G204" s="8">
        <v>0</v>
      </c>
      <c r="H204" s="8">
        <v>0</v>
      </c>
      <c r="I204" s="8">
        <v>0</v>
      </c>
      <c r="J204" s="2"/>
    </row>
    <row r="205" spans="1:10" ht="26.4" outlineLevel="7" x14ac:dyDescent="0.3">
      <c r="A205" s="52"/>
      <c r="B205" s="46" t="s">
        <v>11</v>
      </c>
      <c r="C205" s="9">
        <v>6200100002</v>
      </c>
      <c r="D205" s="8">
        <v>60000</v>
      </c>
      <c r="E205" s="8">
        <v>60000</v>
      </c>
      <c r="F205" s="8">
        <v>0</v>
      </c>
      <c r="G205" s="8">
        <v>0</v>
      </c>
      <c r="H205" s="8">
        <v>0</v>
      </c>
      <c r="I205" s="8">
        <v>0</v>
      </c>
      <c r="J205" s="2"/>
    </row>
    <row r="206" spans="1:10" outlineLevel="7" x14ac:dyDescent="0.3">
      <c r="A206" s="52"/>
      <c r="B206" s="46" t="s">
        <v>12</v>
      </c>
      <c r="C206" s="9">
        <v>6200100003</v>
      </c>
      <c r="D206" s="8">
        <v>260000</v>
      </c>
      <c r="E206" s="8">
        <v>260000</v>
      </c>
      <c r="F206" s="8">
        <v>0</v>
      </c>
      <c r="G206" s="8">
        <v>0</v>
      </c>
      <c r="H206" s="8">
        <v>0</v>
      </c>
      <c r="I206" s="8">
        <v>0</v>
      </c>
      <c r="J206" s="2"/>
    </row>
    <row r="207" spans="1:10" ht="52.8" outlineLevel="7" x14ac:dyDescent="0.3">
      <c r="A207" s="52"/>
      <c r="B207" s="46" t="s">
        <v>13</v>
      </c>
      <c r="C207" s="9">
        <v>6200193080</v>
      </c>
      <c r="D207" s="8">
        <v>709595.5</v>
      </c>
      <c r="E207" s="8">
        <v>0</v>
      </c>
      <c r="F207" s="8">
        <v>0</v>
      </c>
      <c r="G207" s="8">
        <v>0</v>
      </c>
      <c r="H207" s="8">
        <v>0</v>
      </c>
      <c r="I207" s="8">
        <v>0</v>
      </c>
      <c r="J207" s="2"/>
    </row>
    <row r="208" spans="1:10" ht="27.6" outlineLevel="1" x14ac:dyDescent="0.3">
      <c r="A208" s="52"/>
      <c r="B208" s="55" t="s">
        <v>249</v>
      </c>
      <c r="C208" s="9">
        <v>6200200000</v>
      </c>
      <c r="D208" s="8">
        <f>D209</f>
        <v>400000</v>
      </c>
      <c r="E208" s="8">
        <f t="shared" ref="E208:I208" si="56">E209</f>
        <v>400000</v>
      </c>
      <c r="F208" s="8">
        <f t="shared" si="56"/>
        <v>0</v>
      </c>
      <c r="G208" s="8">
        <f t="shared" si="56"/>
        <v>0</v>
      </c>
      <c r="H208" s="8">
        <f t="shared" si="56"/>
        <v>0</v>
      </c>
      <c r="I208" s="8">
        <f t="shared" si="56"/>
        <v>0</v>
      </c>
      <c r="J208" s="2"/>
    </row>
    <row r="209" spans="1:10" outlineLevel="2" x14ac:dyDescent="0.3">
      <c r="A209" s="52"/>
      <c r="B209" s="46" t="s">
        <v>14</v>
      </c>
      <c r="C209" s="9">
        <v>6200200001</v>
      </c>
      <c r="D209" s="8">
        <v>400000</v>
      </c>
      <c r="E209" s="8">
        <v>400000</v>
      </c>
      <c r="F209" s="8">
        <v>0</v>
      </c>
      <c r="G209" s="8">
        <v>0</v>
      </c>
      <c r="H209" s="8">
        <v>0</v>
      </c>
      <c r="I209" s="8">
        <v>0</v>
      </c>
      <c r="J209" s="2"/>
    </row>
    <row r="210" spans="1:10" ht="39.6" outlineLevel="3" x14ac:dyDescent="0.3">
      <c r="A210" s="52">
        <v>12</v>
      </c>
      <c r="B210" s="54" t="s">
        <v>49</v>
      </c>
      <c r="C210" s="9">
        <v>6300000000</v>
      </c>
      <c r="D210" s="8">
        <f>D211</f>
        <v>498418.46</v>
      </c>
      <c r="E210" s="8">
        <f t="shared" ref="E210:I210" si="57">E211</f>
        <v>14952.55</v>
      </c>
      <c r="F210" s="8">
        <f t="shared" si="57"/>
        <v>475208.64</v>
      </c>
      <c r="G210" s="8">
        <f t="shared" si="57"/>
        <v>14256.26</v>
      </c>
      <c r="H210" s="8">
        <f t="shared" si="57"/>
        <v>471680.16</v>
      </c>
      <c r="I210" s="8">
        <f t="shared" si="57"/>
        <v>14150.4</v>
      </c>
      <c r="J210" s="2"/>
    </row>
    <row r="211" spans="1:10" ht="55.2" outlineLevel="4" x14ac:dyDescent="0.3">
      <c r="A211" s="52"/>
      <c r="B211" s="55" t="s">
        <v>250</v>
      </c>
      <c r="C211" s="9">
        <v>6300100000</v>
      </c>
      <c r="D211" s="8">
        <f>D212</f>
        <v>498418.46</v>
      </c>
      <c r="E211" s="8">
        <f t="shared" ref="E211" si="58">E212</f>
        <v>14952.55</v>
      </c>
      <c r="F211" s="8">
        <f t="shared" ref="F211:I211" si="59">F212</f>
        <v>475208.64</v>
      </c>
      <c r="G211" s="8">
        <f t="shared" si="59"/>
        <v>14256.26</v>
      </c>
      <c r="H211" s="8">
        <f t="shared" si="59"/>
        <v>471680.16</v>
      </c>
      <c r="I211" s="8">
        <f t="shared" si="59"/>
        <v>14150.4</v>
      </c>
      <c r="J211" s="2"/>
    </row>
    <row r="212" spans="1:10" ht="61.5" customHeight="1" outlineLevel="5" x14ac:dyDescent="0.3">
      <c r="A212" s="52"/>
      <c r="B212" s="46" t="s">
        <v>89</v>
      </c>
      <c r="C212" s="9" t="s">
        <v>0</v>
      </c>
      <c r="D212" s="8">
        <v>498418.46</v>
      </c>
      <c r="E212" s="8">
        <v>14952.55</v>
      </c>
      <c r="F212" s="8">
        <v>475208.64</v>
      </c>
      <c r="G212" s="8">
        <v>14256.26</v>
      </c>
      <c r="H212" s="8">
        <v>471680.16</v>
      </c>
      <c r="I212" s="8">
        <v>14150.4</v>
      </c>
      <c r="J212" s="2"/>
    </row>
    <row r="213" spans="1:10" ht="31.8" customHeight="1" outlineLevel="6" x14ac:dyDescent="0.3">
      <c r="A213" s="52">
        <v>13</v>
      </c>
      <c r="B213" s="54" t="s">
        <v>218</v>
      </c>
      <c r="C213" s="9">
        <v>6700000000</v>
      </c>
      <c r="D213" s="8">
        <f>D214+D219+D224</f>
        <v>1000000</v>
      </c>
      <c r="E213" s="8">
        <f>E214+E219+E224</f>
        <v>1000000</v>
      </c>
      <c r="F213" s="8">
        <f t="shared" ref="F213:I213" si="60">F214+F219+F224</f>
        <v>0</v>
      </c>
      <c r="G213" s="8">
        <f t="shared" si="60"/>
        <v>0</v>
      </c>
      <c r="H213" s="8">
        <f t="shared" si="60"/>
        <v>0</v>
      </c>
      <c r="I213" s="8">
        <f t="shared" si="60"/>
        <v>0</v>
      </c>
      <c r="J213" s="2"/>
    </row>
    <row r="214" spans="1:10" ht="26.4" outlineLevel="7" x14ac:dyDescent="0.3">
      <c r="A214" s="52"/>
      <c r="B214" s="61" t="s">
        <v>273</v>
      </c>
      <c r="C214" s="9" t="s">
        <v>269</v>
      </c>
      <c r="D214" s="8">
        <f>D215+D216+D217+D218</f>
        <v>350000</v>
      </c>
      <c r="E214" s="8">
        <f>E215+E216+E217+E218</f>
        <v>350000</v>
      </c>
      <c r="F214" s="8"/>
      <c r="G214" s="8"/>
      <c r="H214" s="8"/>
      <c r="I214" s="8"/>
      <c r="J214" s="2"/>
    </row>
    <row r="215" spans="1:10" ht="39.6" outlineLevel="2" x14ac:dyDescent="0.3">
      <c r="A215" s="52"/>
      <c r="B215" s="61" t="s">
        <v>274</v>
      </c>
      <c r="C215" s="9" t="s">
        <v>270</v>
      </c>
      <c r="D215" s="8">
        <v>35000</v>
      </c>
      <c r="E215" s="8">
        <v>35000</v>
      </c>
      <c r="F215" s="8"/>
      <c r="G215" s="8"/>
      <c r="H215" s="8"/>
      <c r="I215" s="8"/>
      <c r="J215" s="2"/>
    </row>
    <row r="216" spans="1:10" ht="26.4" outlineLevel="2" x14ac:dyDescent="0.3">
      <c r="A216" s="52"/>
      <c r="B216" s="61" t="s">
        <v>283</v>
      </c>
      <c r="C216" s="9">
        <v>6700103101</v>
      </c>
      <c r="D216" s="8">
        <v>10000</v>
      </c>
      <c r="E216" s="8">
        <v>10000</v>
      </c>
      <c r="F216" s="8"/>
      <c r="G216" s="8"/>
      <c r="H216" s="8"/>
      <c r="I216" s="8"/>
      <c r="J216" s="2"/>
    </row>
    <row r="217" spans="1:10" ht="26.4" outlineLevel="2" x14ac:dyDescent="0.3">
      <c r="A217" s="52"/>
      <c r="B217" s="61" t="s">
        <v>275</v>
      </c>
      <c r="C217" s="9">
        <v>6700103102</v>
      </c>
      <c r="D217" s="8">
        <v>60000</v>
      </c>
      <c r="E217" s="8">
        <v>60000</v>
      </c>
      <c r="F217" s="8"/>
      <c r="G217" s="8"/>
      <c r="H217" s="8"/>
      <c r="I217" s="8"/>
      <c r="J217" s="2"/>
    </row>
    <row r="218" spans="1:10" ht="26.4" outlineLevel="2" x14ac:dyDescent="0.3">
      <c r="A218" s="52"/>
      <c r="B218" s="61" t="s">
        <v>276</v>
      </c>
      <c r="C218" s="9">
        <v>6700103103</v>
      </c>
      <c r="D218" s="8">
        <v>245000</v>
      </c>
      <c r="E218" s="8">
        <v>245000</v>
      </c>
      <c r="F218" s="8"/>
      <c r="G218" s="8"/>
      <c r="H218" s="8"/>
      <c r="I218" s="8"/>
      <c r="J218" s="2"/>
    </row>
    <row r="219" spans="1:10" ht="26.4" outlineLevel="2" x14ac:dyDescent="0.3">
      <c r="A219" s="52"/>
      <c r="B219" s="61" t="s">
        <v>277</v>
      </c>
      <c r="C219" s="9" t="s">
        <v>271</v>
      </c>
      <c r="D219" s="8">
        <f>D220+D221+D222+D223</f>
        <v>550000</v>
      </c>
      <c r="E219" s="8">
        <f>E220+E221+E222+E223</f>
        <v>550000</v>
      </c>
      <c r="F219" s="8"/>
      <c r="G219" s="8"/>
      <c r="H219" s="8"/>
      <c r="I219" s="8"/>
      <c r="J219" s="2"/>
    </row>
    <row r="220" spans="1:10" ht="52.8" outlineLevel="2" x14ac:dyDescent="0.3">
      <c r="A220" s="52"/>
      <c r="B220" s="61" t="s">
        <v>278</v>
      </c>
      <c r="C220" s="9" t="s">
        <v>272</v>
      </c>
      <c r="D220" s="8">
        <v>430000</v>
      </c>
      <c r="E220" s="8">
        <v>430000</v>
      </c>
      <c r="F220" s="8"/>
      <c r="G220" s="8"/>
      <c r="H220" s="8"/>
      <c r="I220" s="8"/>
      <c r="J220" s="2"/>
    </row>
    <row r="221" spans="1:10" ht="26.4" outlineLevel="2" x14ac:dyDescent="0.3">
      <c r="A221" s="52"/>
      <c r="B221" s="61" t="s">
        <v>279</v>
      </c>
      <c r="C221" s="9">
        <v>6700203111</v>
      </c>
      <c r="D221" s="8">
        <v>10000</v>
      </c>
      <c r="E221" s="8">
        <v>10000</v>
      </c>
      <c r="F221" s="8"/>
      <c r="G221" s="8"/>
      <c r="H221" s="8"/>
      <c r="I221" s="8"/>
      <c r="J221" s="2"/>
    </row>
    <row r="222" spans="1:10" ht="26.4" outlineLevel="2" x14ac:dyDescent="0.3">
      <c r="A222" s="52"/>
      <c r="B222" s="61" t="s">
        <v>284</v>
      </c>
      <c r="C222" s="9">
        <v>6700203112</v>
      </c>
      <c r="D222" s="8">
        <v>10000</v>
      </c>
      <c r="E222" s="8">
        <v>10000</v>
      </c>
      <c r="F222" s="8"/>
      <c r="G222" s="8"/>
      <c r="H222" s="8"/>
      <c r="I222" s="8"/>
      <c r="J222" s="2"/>
    </row>
    <row r="223" spans="1:10" outlineLevel="2" x14ac:dyDescent="0.3">
      <c r="A223" s="52"/>
      <c r="B223" s="61" t="s">
        <v>280</v>
      </c>
      <c r="C223" s="9">
        <v>6700203113</v>
      </c>
      <c r="D223" s="8">
        <v>100000</v>
      </c>
      <c r="E223" s="8">
        <v>100000</v>
      </c>
      <c r="F223" s="8"/>
      <c r="G223" s="8"/>
      <c r="H223" s="8"/>
      <c r="I223" s="8"/>
      <c r="J223" s="2"/>
    </row>
    <row r="224" spans="1:10" ht="26.4" outlineLevel="2" x14ac:dyDescent="0.3">
      <c r="A224" s="52"/>
      <c r="B224" s="61" t="s">
        <v>281</v>
      </c>
      <c r="C224" s="9">
        <v>6700300000</v>
      </c>
      <c r="D224" s="8">
        <f>D225</f>
        <v>100000</v>
      </c>
      <c r="E224" s="8">
        <f>E225</f>
        <v>100000</v>
      </c>
      <c r="F224" s="8"/>
      <c r="G224" s="8"/>
      <c r="H224" s="8"/>
      <c r="I224" s="8"/>
      <c r="J224" s="2"/>
    </row>
    <row r="225" spans="1:10" ht="52.8" outlineLevel="2" x14ac:dyDescent="0.3">
      <c r="A225" s="52"/>
      <c r="B225" s="61" t="s">
        <v>282</v>
      </c>
      <c r="C225" s="9">
        <v>6700303114</v>
      </c>
      <c r="D225" s="8">
        <v>100000</v>
      </c>
      <c r="E225" s="8">
        <v>100000</v>
      </c>
      <c r="F225" s="8"/>
      <c r="G225" s="8"/>
      <c r="H225" s="8"/>
      <c r="I225" s="8"/>
      <c r="J225" s="2"/>
    </row>
    <row r="226" spans="1:10" ht="26.4" outlineLevel="4" x14ac:dyDescent="0.3">
      <c r="A226" s="52">
        <v>14</v>
      </c>
      <c r="B226" s="54" t="s">
        <v>219</v>
      </c>
      <c r="C226" s="9">
        <v>6800000000</v>
      </c>
      <c r="D226" s="8">
        <f>D227</f>
        <v>115550</v>
      </c>
      <c r="E226" s="8">
        <f t="shared" ref="E226:I227" si="61">E227</f>
        <v>115550</v>
      </c>
      <c r="F226" s="8">
        <f t="shared" si="61"/>
        <v>0</v>
      </c>
      <c r="G226" s="8">
        <f t="shared" si="61"/>
        <v>0</v>
      </c>
      <c r="H226" s="8">
        <f t="shared" si="61"/>
        <v>0</v>
      </c>
      <c r="I226" s="8">
        <f t="shared" si="61"/>
        <v>0</v>
      </c>
      <c r="J226" s="2"/>
    </row>
    <row r="227" spans="1:10" ht="55.2" outlineLevel="4" x14ac:dyDescent="0.3">
      <c r="A227" s="52"/>
      <c r="B227" s="55" t="s">
        <v>251</v>
      </c>
      <c r="C227" s="9">
        <v>6800200000</v>
      </c>
      <c r="D227" s="8">
        <f>D228</f>
        <v>115550</v>
      </c>
      <c r="E227" s="8">
        <f t="shared" si="61"/>
        <v>115550</v>
      </c>
      <c r="F227" s="8">
        <f t="shared" si="61"/>
        <v>0</v>
      </c>
      <c r="G227" s="8">
        <f t="shared" si="61"/>
        <v>0</v>
      </c>
      <c r="H227" s="8">
        <f t="shared" si="61"/>
        <v>0</v>
      </c>
      <c r="I227" s="8">
        <f t="shared" si="61"/>
        <v>0</v>
      </c>
      <c r="J227" s="2"/>
    </row>
    <row r="228" spans="1:10" ht="20.399999999999999" customHeight="1" outlineLevel="4" x14ac:dyDescent="0.3">
      <c r="A228" s="52"/>
      <c r="B228" s="46" t="s">
        <v>160</v>
      </c>
      <c r="C228" s="9">
        <v>6800268001</v>
      </c>
      <c r="D228" s="8">
        <v>115550</v>
      </c>
      <c r="E228" s="8">
        <v>115550</v>
      </c>
      <c r="F228" s="8">
        <v>0</v>
      </c>
      <c r="G228" s="8">
        <v>0</v>
      </c>
      <c r="H228" s="8">
        <v>0</v>
      </c>
      <c r="I228" s="8">
        <v>0</v>
      </c>
      <c r="J228" s="2"/>
    </row>
    <row r="229" spans="1:10" ht="39.6" outlineLevel="4" x14ac:dyDescent="0.3">
      <c r="A229" s="52">
        <v>15</v>
      </c>
      <c r="B229" s="54" t="s">
        <v>161</v>
      </c>
      <c r="C229" s="9">
        <v>7000000000</v>
      </c>
      <c r="D229" s="8">
        <f>D230</f>
        <v>50000</v>
      </c>
      <c r="E229" s="8">
        <f t="shared" ref="E229:I230" si="62">E230</f>
        <v>50000</v>
      </c>
      <c r="F229" s="8">
        <f t="shared" si="62"/>
        <v>0</v>
      </c>
      <c r="G229" s="8">
        <f t="shared" si="62"/>
        <v>0</v>
      </c>
      <c r="H229" s="8">
        <f t="shared" si="62"/>
        <v>0</v>
      </c>
      <c r="I229" s="8">
        <f t="shared" si="62"/>
        <v>0</v>
      </c>
      <c r="J229" s="2"/>
    </row>
    <row r="230" spans="1:10" ht="41.4" outlineLevel="4" x14ac:dyDescent="0.3">
      <c r="A230" s="52"/>
      <c r="B230" s="55" t="s">
        <v>162</v>
      </c>
      <c r="C230" s="9">
        <v>7000100000</v>
      </c>
      <c r="D230" s="8">
        <f>D231</f>
        <v>50000</v>
      </c>
      <c r="E230" s="8">
        <f t="shared" si="62"/>
        <v>50000</v>
      </c>
      <c r="F230" s="8">
        <f t="shared" si="62"/>
        <v>0</v>
      </c>
      <c r="G230" s="8">
        <f t="shared" si="62"/>
        <v>0</v>
      </c>
      <c r="H230" s="8">
        <f t="shared" si="62"/>
        <v>0</v>
      </c>
      <c r="I230" s="8">
        <f t="shared" si="62"/>
        <v>0</v>
      </c>
      <c r="J230" s="2"/>
    </row>
    <row r="231" spans="1:10" ht="26.4" outlineLevel="4" x14ac:dyDescent="0.3">
      <c r="A231" s="52"/>
      <c r="B231" s="46" t="s">
        <v>163</v>
      </c>
      <c r="C231" s="9">
        <v>7000108011</v>
      </c>
      <c r="D231" s="8">
        <v>50000</v>
      </c>
      <c r="E231" s="8">
        <v>50000</v>
      </c>
      <c r="F231" s="8">
        <v>0</v>
      </c>
      <c r="G231" s="8">
        <v>0</v>
      </c>
      <c r="H231" s="8">
        <v>0</v>
      </c>
      <c r="I231" s="8">
        <v>0</v>
      </c>
      <c r="J231" s="2"/>
    </row>
    <row r="232" spans="1:10" ht="39.6" outlineLevel="4" x14ac:dyDescent="0.3">
      <c r="A232" s="52">
        <v>16</v>
      </c>
      <c r="B232" s="54" t="s">
        <v>220</v>
      </c>
      <c r="C232" s="9">
        <v>7100000000</v>
      </c>
      <c r="D232" s="8">
        <f>D233</f>
        <v>126760</v>
      </c>
      <c r="E232" s="8">
        <f t="shared" ref="E232:I233" si="63">E233</f>
        <v>126760</v>
      </c>
      <c r="F232" s="8">
        <f t="shared" si="63"/>
        <v>0</v>
      </c>
      <c r="G232" s="8">
        <f t="shared" si="63"/>
        <v>0</v>
      </c>
      <c r="H232" s="8">
        <f t="shared" si="63"/>
        <v>0</v>
      </c>
      <c r="I232" s="8">
        <f t="shared" si="63"/>
        <v>0</v>
      </c>
      <c r="J232" s="2"/>
    </row>
    <row r="233" spans="1:10" ht="27.6" outlineLevel="4" x14ac:dyDescent="0.3">
      <c r="A233" s="52"/>
      <c r="B233" s="55" t="s">
        <v>252</v>
      </c>
      <c r="C233" s="9">
        <v>7100100000</v>
      </c>
      <c r="D233" s="8">
        <f>D234</f>
        <v>126760</v>
      </c>
      <c r="E233" s="8">
        <f t="shared" si="63"/>
        <v>126760</v>
      </c>
      <c r="F233" s="8">
        <f t="shared" si="63"/>
        <v>0</v>
      </c>
      <c r="G233" s="8">
        <f t="shared" si="63"/>
        <v>0</v>
      </c>
      <c r="H233" s="8">
        <f t="shared" si="63"/>
        <v>0</v>
      </c>
      <c r="I233" s="8">
        <f t="shared" si="63"/>
        <v>0</v>
      </c>
      <c r="J233" s="2"/>
    </row>
    <row r="234" spans="1:10" outlineLevel="4" x14ac:dyDescent="0.3">
      <c r="A234" s="52"/>
      <c r="B234" s="46" t="s">
        <v>221</v>
      </c>
      <c r="C234" s="9">
        <v>7100101131</v>
      </c>
      <c r="D234" s="8">
        <v>126760</v>
      </c>
      <c r="E234" s="8">
        <v>126760</v>
      </c>
      <c r="F234" s="8">
        <v>0</v>
      </c>
      <c r="G234" s="8">
        <v>0</v>
      </c>
      <c r="H234" s="8">
        <v>0</v>
      </c>
      <c r="I234" s="8">
        <v>0</v>
      </c>
      <c r="J234" s="2"/>
    </row>
    <row r="235" spans="1:10" ht="24" customHeight="1" outlineLevel="5" x14ac:dyDescent="0.3">
      <c r="A235" s="53"/>
      <c r="B235" s="66" t="s">
        <v>90</v>
      </c>
      <c r="C235" s="67"/>
      <c r="D235" s="8">
        <f>D19+D62+D123+D69+D126+D130+D137+D140+D169+D199+D202+D210+D213+D226+D229+D232</f>
        <v>624308609.88</v>
      </c>
      <c r="E235" s="8">
        <f>E19+E62+E123+E69+E126+E130+E137+E140+E169+E199+E202+E210+E213+E226+E229+E232</f>
        <v>209910277.30000001</v>
      </c>
      <c r="F235" s="8">
        <f>F19+F62+F123+F69+F126+F130+F137+F140+F169+F199+F202+F210+F213+F226+F229+F232</f>
        <v>383839977.25</v>
      </c>
      <c r="G235" s="8">
        <f>G19+G62+G123+G69+G126+G130+G137+G140+G169+G199+G202+G210+G213+G226+G229+G232</f>
        <v>165384343</v>
      </c>
      <c r="H235" s="8">
        <f>H19+H62+H123+H69+H126+H130+H137+H140+H169+H199+H202+H210+H213+H226+H229+H232</f>
        <v>393948476.56</v>
      </c>
      <c r="I235" s="8">
        <f>I19+I62+I123+I69+I126+I130+I137+I140+I169+I199+I202+I210+I213+I226+I229+I232</f>
        <v>164246142.30000001</v>
      </c>
      <c r="J235" s="2"/>
    </row>
  </sheetData>
  <mergeCells count="7">
    <mergeCell ref="H16:I16"/>
    <mergeCell ref="B14:H14"/>
    <mergeCell ref="B235:C235"/>
    <mergeCell ref="C16:C17"/>
    <mergeCell ref="B16:B17"/>
    <mergeCell ref="D16:E16"/>
    <mergeCell ref="F16:G16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Natalya</cp:lastModifiedBy>
  <cp:lastPrinted>2021-03-29T04:56:36Z</cp:lastPrinted>
  <dcterms:created xsi:type="dcterms:W3CDTF">2020-11-30T03:43:02Z</dcterms:created>
  <dcterms:modified xsi:type="dcterms:W3CDTF">2021-03-29T05:54:07Z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