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9.09.2021\"/>
    </mc:Choice>
  </mc:AlternateContent>
  <bookViews>
    <workbookView xWindow="0" yWindow="0" windowWidth="24000" windowHeight="9735"/>
  </bookViews>
  <sheets>
    <sheet name="Документ" sheetId="2" r:id="rId1"/>
  </sheets>
  <definedNames>
    <definedName name="_xlnm._FilterDatabase" localSheetId="0" hidden="1">Документ!$B$18:$H$295</definedName>
    <definedName name="_xlnm.Print_Titles" localSheetId="0">Документ!$17:$17</definedName>
  </definedNames>
  <calcPr calcId="152511"/>
</workbook>
</file>

<file path=xl/calcChain.xml><?xml version="1.0" encoding="utf-8"?>
<calcChain xmlns="http://schemas.openxmlformats.org/spreadsheetml/2006/main">
  <c r="E143" i="2" l="1"/>
  <c r="E142" i="2" s="1"/>
  <c r="D142" i="2"/>
  <c r="E194" i="2" l="1"/>
  <c r="D194" i="2"/>
  <c r="E173" i="2" l="1"/>
  <c r="E262" i="2"/>
  <c r="D262" i="2"/>
  <c r="E36" i="2"/>
  <c r="D36" i="2"/>
  <c r="E245" i="2" l="1"/>
  <c r="D245" i="2"/>
  <c r="E243" i="2"/>
  <c r="D243" i="2"/>
  <c r="E251" i="2" l="1"/>
  <c r="E149" i="2" l="1"/>
  <c r="D149" i="2"/>
  <c r="E58" i="2"/>
  <c r="D58" i="2"/>
  <c r="E20" i="2"/>
  <c r="D20" i="2"/>
  <c r="E83" i="2"/>
  <c r="D83" i="2"/>
  <c r="E161" i="2" l="1"/>
  <c r="D161" i="2"/>
  <c r="E275" i="2"/>
  <c r="D275" i="2"/>
  <c r="E289" i="2"/>
  <c r="D289" i="2"/>
  <c r="E204" i="2"/>
  <c r="E207" i="2"/>
  <c r="E278" i="2"/>
  <c r="D278" i="2"/>
  <c r="E203" i="2" l="1"/>
  <c r="D204" i="2"/>
  <c r="D207" i="2"/>
  <c r="D203" i="2" l="1"/>
  <c r="E152" i="2"/>
  <c r="D152" i="2"/>
  <c r="E52" i="2" l="1"/>
  <c r="D52" i="2"/>
  <c r="E213" i="2"/>
  <c r="D213" i="2"/>
  <c r="D238" i="2"/>
  <c r="D181" i="2"/>
  <c r="D173" i="2" s="1"/>
  <c r="F261" i="2" l="1"/>
  <c r="G261" i="2"/>
  <c r="H261" i="2"/>
  <c r="I261" i="2"/>
  <c r="E273" i="2" l="1"/>
  <c r="E268" i="2"/>
  <c r="D273" i="2"/>
  <c r="D268" i="2"/>
  <c r="E261" i="2" l="1"/>
  <c r="D261" i="2"/>
  <c r="E238" i="2"/>
  <c r="E288" i="2" l="1"/>
  <c r="F289" i="2"/>
  <c r="F288" i="2" s="1"/>
  <c r="G289" i="2"/>
  <c r="G288" i="2" s="1"/>
  <c r="H289" i="2"/>
  <c r="H288" i="2" s="1"/>
  <c r="I289" i="2"/>
  <c r="I288" i="2" s="1"/>
  <c r="D288" i="2"/>
  <c r="E286" i="2"/>
  <c r="E285" i="2" s="1"/>
  <c r="F286" i="2"/>
  <c r="F285" i="2" s="1"/>
  <c r="G286" i="2"/>
  <c r="G285" i="2" s="1"/>
  <c r="H286" i="2"/>
  <c r="H285" i="2" s="1"/>
  <c r="I286" i="2"/>
  <c r="I285" i="2" s="1"/>
  <c r="D286" i="2"/>
  <c r="D285" i="2" s="1"/>
  <c r="E283" i="2"/>
  <c r="E277" i="2" s="1"/>
  <c r="F283" i="2"/>
  <c r="F277" i="2" s="1"/>
  <c r="G283" i="2"/>
  <c r="G277" i="2" s="1"/>
  <c r="H283" i="2"/>
  <c r="H277" i="2" s="1"/>
  <c r="I283" i="2"/>
  <c r="I277" i="2" s="1"/>
  <c r="D283" i="2"/>
  <c r="D277" i="2" s="1"/>
  <c r="E224" i="2"/>
  <c r="F224" i="2"/>
  <c r="G224" i="2"/>
  <c r="H224" i="2"/>
  <c r="I224" i="2"/>
  <c r="D224" i="2"/>
  <c r="E228" i="2"/>
  <c r="F228" i="2"/>
  <c r="G228" i="2"/>
  <c r="H228" i="2"/>
  <c r="I228" i="2"/>
  <c r="D228" i="2"/>
  <c r="E236" i="2"/>
  <c r="F236" i="2"/>
  <c r="G236" i="2"/>
  <c r="H236" i="2"/>
  <c r="I236" i="2"/>
  <c r="D236" i="2"/>
  <c r="F213" i="2"/>
  <c r="G213" i="2"/>
  <c r="H213" i="2"/>
  <c r="I213" i="2"/>
  <c r="F194" i="2"/>
  <c r="G194" i="2"/>
  <c r="H194" i="2"/>
  <c r="I194" i="2"/>
  <c r="F161" i="2"/>
  <c r="G161" i="2"/>
  <c r="H161" i="2"/>
  <c r="I161" i="2"/>
  <c r="F149" i="2" l="1"/>
  <c r="G149" i="2"/>
  <c r="H149" i="2"/>
  <c r="I149" i="2"/>
  <c r="I152" i="2"/>
  <c r="H152" i="2"/>
  <c r="G152" i="2"/>
  <c r="F152" i="2"/>
  <c r="E137" i="2"/>
  <c r="F137" i="2"/>
  <c r="G137" i="2"/>
  <c r="H137" i="2"/>
  <c r="I137" i="2"/>
  <c r="D137" i="2"/>
  <c r="I130" i="2"/>
  <c r="H130" i="2"/>
  <c r="E113" i="2"/>
  <c r="F113" i="2"/>
  <c r="G113" i="2"/>
  <c r="H113" i="2"/>
  <c r="I113" i="2"/>
  <c r="D113" i="2"/>
  <c r="E148" i="2" l="1"/>
  <c r="I148" i="2"/>
  <c r="H148" i="2"/>
  <c r="G148" i="2"/>
  <c r="D148" i="2"/>
  <c r="F148" i="2"/>
  <c r="E90" i="2" l="1"/>
  <c r="F90" i="2"/>
  <c r="G90" i="2"/>
  <c r="H90" i="2"/>
  <c r="I90" i="2"/>
  <c r="D90" i="2"/>
  <c r="E77" i="2"/>
  <c r="F77" i="2"/>
  <c r="G77" i="2"/>
  <c r="H77" i="2"/>
  <c r="I77" i="2"/>
  <c r="D77" i="2"/>
  <c r="E79" i="2"/>
  <c r="F79" i="2"/>
  <c r="G79" i="2"/>
  <c r="H79" i="2"/>
  <c r="I79" i="2"/>
  <c r="D79" i="2"/>
  <c r="E81" i="2"/>
  <c r="F81" i="2"/>
  <c r="G81" i="2"/>
  <c r="H81" i="2"/>
  <c r="I81" i="2"/>
  <c r="D81" i="2"/>
  <c r="E70" i="2"/>
  <c r="F70" i="2"/>
  <c r="G70" i="2"/>
  <c r="H70" i="2"/>
  <c r="I70" i="2"/>
  <c r="D70" i="2"/>
  <c r="E65" i="2"/>
  <c r="F65" i="2"/>
  <c r="G65" i="2"/>
  <c r="H65" i="2"/>
  <c r="I65" i="2"/>
  <c r="D65" i="2"/>
  <c r="E63" i="2"/>
  <c r="F63" i="2"/>
  <c r="G63" i="2"/>
  <c r="H63" i="2"/>
  <c r="I63" i="2"/>
  <c r="D63" i="2"/>
  <c r="F58" i="2"/>
  <c r="G58" i="2"/>
  <c r="H58" i="2"/>
  <c r="I58" i="2"/>
  <c r="F36" i="2"/>
  <c r="G36" i="2"/>
  <c r="H36" i="2"/>
  <c r="I36" i="2"/>
  <c r="E26" i="2"/>
  <c r="F26" i="2"/>
  <c r="G26" i="2"/>
  <c r="H26" i="2"/>
  <c r="I26" i="2"/>
  <c r="F20" i="2"/>
  <c r="G20" i="2"/>
  <c r="H20" i="2"/>
  <c r="I20" i="2"/>
  <c r="D76" i="2" l="1"/>
  <c r="E76" i="2"/>
  <c r="I76" i="2"/>
  <c r="G76" i="2"/>
  <c r="H76" i="2"/>
  <c r="F76" i="2"/>
  <c r="E86" i="2"/>
  <c r="F86" i="2"/>
  <c r="G86" i="2"/>
  <c r="H86" i="2"/>
  <c r="I86" i="2"/>
  <c r="E88" i="2"/>
  <c r="F88" i="2"/>
  <c r="G88" i="2"/>
  <c r="H88" i="2"/>
  <c r="I88" i="2"/>
  <c r="E130" i="2"/>
  <c r="F130" i="2"/>
  <c r="G130" i="2"/>
  <c r="D130" i="2"/>
  <c r="I85" i="2" l="1"/>
  <c r="H85" i="2"/>
  <c r="G85" i="2"/>
  <c r="F85" i="2"/>
  <c r="E85" i="2"/>
  <c r="D88" i="2"/>
  <c r="E259" i="2" l="1"/>
  <c r="E258" i="2" s="1"/>
  <c r="F259" i="2"/>
  <c r="F258" i="2" s="1"/>
  <c r="G259" i="2"/>
  <c r="G258" i="2" s="1"/>
  <c r="H259" i="2"/>
  <c r="H258" i="2" s="1"/>
  <c r="I259" i="2"/>
  <c r="I258" i="2" s="1"/>
  <c r="D259" i="2"/>
  <c r="D258" i="2" s="1"/>
  <c r="E256" i="2"/>
  <c r="F256" i="2"/>
  <c r="G256" i="2"/>
  <c r="H256" i="2"/>
  <c r="I256" i="2"/>
  <c r="D256" i="2"/>
  <c r="F251" i="2"/>
  <c r="G251" i="2"/>
  <c r="H251" i="2"/>
  <c r="I251" i="2"/>
  <c r="D251" i="2"/>
  <c r="E248" i="2"/>
  <c r="E247" i="2" s="1"/>
  <c r="F248" i="2"/>
  <c r="F247" i="2" s="1"/>
  <c r="G248" i="2"/>
  <c r="G247" i="2" s="1"/>
  <c r="H248" i="2"/>
  <c r="H247" i="2" s="1"/>
  <c r="I248" i="2"/>
  <c r="I247" i="2" s="1"/>
  <c r="D248" i="2"/>
  <c r="D247" i="2" s="1"/>
  <c r="E233" i="2"/>
  <c r="F233" i="2"/>
  <c r="G233" i="2"/>
  <c r="H233" i="2"/>
  <c r="I233" i="2"/>
  <c r="D233" i="2"/>
  <c r="E222" i="2"/>
  <c r="F222" i="2"/>
  <c r="G222" i="2"/>
  <c r="H222" i="2"/>
  <c r="I222" i="2"/>
  <c r="D222" i="2"/>
  <c r="E218" i="2"/>
  <c r="F218" i="2"/>
  <c r="G218" i="2"/>
  <c r="H218" i="2"/>
  <c r="I218" i="2"/>
  <c r="D218" i="2"/>
  <c r="E216" i="2"/>
  <c r="F216" i="2"/>
  <c r="G216" i="2"/>
  <c r="H216" i="2"/>
  <c r="I216" i="2"/>
  <c r="D216" i="2"/>
  <c r="E211" i="2"/>
  <c r="E210" i="2" s="1"/>
  <c r="F211" i="2"/>
  <c r="G211" i="2"/>
  <c r="H211" i="2"/>
  <c r="I211" i="2"/>
  <c r="D211" i="2"/>
  <c r="F173" i="2"/>
  <c r="G173" i="2"/>
  <c r="H173" i="2"/>
  <c r="I173" i="2"/>
  <c r="D210" i="2" l="1"/>
  <c r="H210" i="2"/>
  <c r="G210" i="2"/>
  <c r="I210" i="2"/>
  <c r="F210" i="2"/>
  <c r="D250" i="2"/>
  <c r="I250" i="2"/>
  <c r="H250" i="2"/>
  <c r="G250" i="2"/>
  <c r="F250" i="2"/>
  <c r="E250" i="2"/>
  <c r="E160" i="2"/>
  <c r="F160" i="2"/>
  <c r="G160" i="2"/>
  <c r="H160" i="2"/>
  <c r="I160" i="2"/>
  <c r="E158" i="2"/>
  <c r="E157" i="2" s="1"/>
  <c r="F158" i="2"/>
  <c r="F157" i="2" s="1"/>
  <c r="G158" i="2"/>
  <c r="G157" i="2" s="1"/>
  <c r="H158" i="2"/>
  <c r="H157" i="2" s="1"/>
  <c r="I158" i="2"/>
  <c r="I157" i="2" s="1"/>
  <c r="D158" i="2"/>
  <c r="D157" i="2" s="1"/>
  <c r="E145" i="2"/>
  <c r="E144" i="2" s="1"/>
  <c r="F145" i="2"/>
  <c r="F144" i="2" s="1"/>
  <c r="G145" i="2"/>
  <c r="G144" i="2" s="1"/>
  <c r="H145" i="2"/>
  <c r="H144" i="2" s="1"/>
  <c r="I145" i="2"/>
  <c r="I144" i="2" s="1"/>
  <c r="D145" i="2"/>
  <c r="D144" i="2" s="1"/>
  <c r="E140" i="2"/>
  <c r="E139" i="2" s="1"/>
  <c r="F140" i="2"/>
  <c r="F139" i="2" s="1"/>
  <c r="G140" i="2"/>
  <c r="G139" i="2" s="1"/>
  <c r="H140" i="2"/>
  <c r="H139" i="2" s="1"/>
  <c r="I140" i="2"/>
  <c r="I139" i="2" s="1"/>
  <c r="D140" i="2"/>
  <c r="D139" i="2" s="1"/>
  <c r="D86" i="2"/>
  <c r="D85" i="2" s="1"/>
  <c r="E74" i="2"/>
  <c r="F74" i="2"/>
  <c r="G74" i="2"/>
  <c r="H74" i="2"/>
  <c r="I74" i="2"/>
  <c r="D74" i="2"/>
  <c r="E56" i="2"/>
  <c r="F56" i="2"/>
  <c r="G56" i="2"/>
  <c r="H56" i="2"/>
  <c r="I56" i="2"/>
  <c r="D56" i="2"/>
  <c r="F52" i="2"/>
  <c r="G52" i="2"/>
  <c r="H52" i="2"/>
  <c r="I52" i="2"/>
  <c r="E50" i="2"/>
  <c r="F50" i="2"/>
  <c r="G50" i="2"/>
  <c r="H50" i="2"/>
  <c r="I50" i="2"/>
  <c r="D50" i="2"/>
  <c r="E33" i="2"/>
  <c r="F33" i="2"/>
  <c r="G33" i="2"/>
  <c r="H33" i="2"/>
  <c r="I33" i="2"/>
  <c r="D33" i="2"/>
  <c r="D26" i="2"/>
  <c r="D19" i="2" l="1"/>
  <c r="I19" i="2"/>
  <c r="I295" i="2" s="1"/>
  <c r="H19" i="2"/>
  <c r="H295" i="2" s="1"/>
  <c r="G19" i="2"/>
  <c r="G295" i="2" s="1"/>
  <c r="F19" i="2"/>
  <c r="F295" i="2" s="1"/>
  <c r="E19" i="2"/>
  <c r="E295" i="2" s="1"/>
  <c r="D160" i="2"/>
  <c r="D295" i="2" l="1"/>
</calcChain>
</file>

<file path=xl/sharedStrings.xml><?xml version="1.0" encoding="utf-8"?>
<sst xmlns="http://schemas.openxmlformats.org/spreadsheetml/2006/main" count="361" uniqueCount="354">
  <si>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</si>
  <si>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</si>
  <si>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</si>
  <si>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</si>
  <si>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</si>
  <si>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</si>
  <si>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</si>
  <si>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</si>
  <si>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</si>
  <si>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</si>
  <si>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</si>
  <si>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</si>
  <si>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</si>
  <si>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</si>
  <si>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</si>
  <si>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Основное мероприятие: Строительство дома культуры в пгт. Пластун</t>
  </si>
  <si>
    <t>56003S2052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</si>
  <si>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</si>
  <si>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</si>
  <si>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</si>
  <si>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</si>
  <si>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</si>
  <si>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</si>
  <si>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</si>
  <si>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</si>
  <si>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>2022 год</t>
  </si>
  <si>
    <t>2023 год</t>
  </si>
  <si>
    <t>2021 год</t>
  </si>
  <si>
    <t xml:space="preserve">к решению Думы </t>
  </si>
  <si>
    <t>Тернейского муниципального округа</t>
  </si>
  <si>
    <t>(рублей)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</si>
  <si>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</si>
  <si>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</si>
  <si>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</si>
  <si>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</si>
  <si>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</si>
  <si>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</si>
  <si>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</si>
  <si>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</si>
  <si>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</si>
  <si>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</si>
  <si>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</si>
  <si>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</si>
  <si>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>Основное меропритя: Ремонт и капитальный ремонт общеобразовательных учреждений.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</si>
  <si>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</si>
  <si>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</si>
  <si>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</si>
  <si>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</si>
  <si>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</si>
  <si>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</si>
  <si>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</si>
  <si>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</si>
  <si>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</si>
  <si>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</si>
  <si>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Капитальный ремонт автомобильной дороги общего пользования местного значения Рудная Пристань-Терней км. 82+80 -аэропорт п.Пластун  Тернейского муниципального округа</t>
  </si>
  <si>
    <t xml:space="preserve">            Обустройство пешеходных переходов в пгт.Пластун  Тернейского муниципального округа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</si>
  <si>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</si>
  <si>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</si>
  <si>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</si>
  <si>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</si>
  <si>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</si>
  <si>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</si>
  <si>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</si>
  <si>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</si>
  <si>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</si>
  <si>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</si>
  <si>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</si>
  <si>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</si>
  <si>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</si>
  <si>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</si>
  <si>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</si>
  <si>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150E200000</t>
  </si>
  <si>
    <t>150E250970</t>
  </si>
  <si>
    <t>150E254910</t>
  </si>
  <si>
    <t xml:space="preserve">            Ремонт дорожного полотна  асфальтобетонной смесью толщиной слоя 5 см.  автомобильной дороги по пер.Школьный  пгт.Пластун Тернейского муниципального округа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</si>
  <si>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</si>
  <si>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</si>
  <si>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</si>
  <si>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</si>
  <si>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</si>
  <si>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Приложение №10    </t>
  </si>
  <si>
    <t xml:space="preserve">Расходы  бюджета Тернейского муниципального округа на 2021 год и плановый период 2022 и 2023 годов по финансовому обеспечению муниципальных программ 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</si>
  <si>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</si>
  <si>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</si>
  <si>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200P500000</t>
  </si>
  <si>
    <t>200P511021</t>
  </si>
  <si>
    <t>200P552280</t>
  </si>
  <si>
    <t>200P592220</t>
  </si>
  <si>
    <t>1700200000</t>
  </si>
  <si>
    <t>17003S2610</t>
  </si>
  <si>
    <t>17003S2611</t>
  </si>
  <si>
    <t>17003S2612</t>
  </si>
  <si>
    <t>17003S2613</t>
  </si>
  <si>
    <t>17003S2614</t>
  </si>
  <si>
    <t>17003S2615</t>
  </si>
  <si>
    <t>17003S2616</t>
  </si>
  <si>
    <t>17003S2617</t>
  </si>
  <si>
    <t>17003S2618</t>
  </si>
  <si>
    <t>17003S2619</t>
  </si>
  <si>
    <t>17004S2622</t>
  </si>
  <si>
    <t xml:space="preserve">Благоустройство дворовой территории пгт. Пластун  ул. Лермонтова д. 6 софинансирование за счёт местного бюджета  </t>
  </si>
  <si>
    <t>17004S2623</t>
  </si>
  <si>
    <t xml:space="preserve">          Установка уличного освещения        пгт Терней, ул. Партизанская  софинансирование за счёт местного бюджета  </t>
  </si>
  <si>
    <t>17004S2624</t>
  </si>
  <si>
    <t xml:space="preserve">          Пешеходная зона пгт. Пластун    по ул. Студенческая   софинансирование за счёт местного бюджета  </t>
  </si>
  <si>
    <t>17004S2625</t>
  </si>
  <si>
    <t xml:space="preserve">         Обустройство детской оздоровительной площадки   пгт Терней, ул. Ивановская, 84    софинансирование за счёт местного бюджета  </t>
  </si>
  <si>
    <t>17004S2626</t>
  </si>
  <si>
    <t xml:space="preserve">         Установка уличного освещения       пгт Терней, ул. 50 лет Октября    софинансирование за счёт местного бюджета  </t>
  </si>
  <si>
    <t>17004S2627</t>
  </si>
  <si>
    <t xml:space="preserve">         Благоустройство видовой площадки пгт Пластун, ул.Октябрьская д.2  софинансирование за счёт местного бюджета  </t>
  </si>
  <si>
    <t xml:space="preserve">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  </t>
  </si>
  <si>
    <t>17004S2628</t>
  </si>
  <si>
    <t>17004S2629</t>
  </si>
  <si>
    <t xml:space="preserve">       Благоустройство общественной территории возле мемориального комплекса, расположенного по адресу: Приморский край, Тернейский район, пгт. Терней,                ул. Ивановская 2 софинансирование за счёт местного бюджета  </t>
  </si>
  <si>
    <t>17005S2630</t>
  </si>
  <si>
    <t>17005S2631</t>
  </si>
  <si>
    <t>17005S2632</t>
  </si>
  <si>
    <t>56004L4670</t>
  </si>
  <si>
    <t>в т.ч. за счёт средст местного бюджета</t>
  </si>
  <si>
    <t>Приморскогок края</t>
  </si>
  <si>
    <t>от 24.12.2020 г. № 88</t>
  </si>
  <si>
    <t>Приобретение мебели МКДОУ "Детский сад №12 п.Светлая" (кроме мебели ,используемой в учебном процессе)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</si>
  <si>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</si>
  <si>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</si>
  <si>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</si>
  <si>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</si>
  <si>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</si>
  <si>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</si>
  <si>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</si>
  <si>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</si>
  <si>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</si>
  <si>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</si>
  <si>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</si>
  <si>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</si>
  <si>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</si>
  <si>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</si>
  <si>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</si>
  <si>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</si>
  <si>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</si>
  <si>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</si>
  <si>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</si>
  <si>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</si>
  <si>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</si>
  <si>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</si>
  <si>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</si>
  <si>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</si>
  <si>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Приложение №5   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</si>
  <si>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</si>
  <si>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</si>
  <si>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</si>
  <si>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</si>
  <si>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</si>
  <si>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 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</si>
  <si>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   ул. Комсомольская д.18А софинансирование за счёт местного бюджета  </t>
  </si>
  <si>
    <t xml:space="preserve">                   Благоустройство дворовой территории пгт. Пластун  ул. Лермонтова д. 6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</si>
  <si>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д.9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</si>
  <si>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д.4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</si>
  <si>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 Третий квартал, д. 9 софинансирование за счёт местного бюджета  </t>
  </si>
  <si>
    <t xml:space="preserve">                Благоустройство дворовой территории пгт. Пластун ул. Третий квартал, д.8  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</si>
  <si>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</si>
  <si>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 Третий квартал, д. 8 софинансирование за счёт местного бюджета  </t>
  </si>
  <si>
    <t xml:space="preserve">               Благоустройство дворовой территории пгт. Пластун ул. Третий квартал, д. 4 софинансирование за счёт местного бюджета 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</si>
  <si>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</si>
  <si>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Пластун ул. Третий квартал, д.10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</si>
  <si>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Пластун ул. Третий квартал, д.10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</si>
  <si>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</si>
  <si>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</si>
  <si>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</si>
  <si>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   пгт Терней, ул. Партизанская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</si>
  <si>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Пешеходная зона пгт. Пластун    по ул. Студенческая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</si>
  <si>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Установка уличного освещения     пгт Терней, ул. 50 лет Октября 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</si>
  <si>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Благоустройство видовой площадки пгт Пластун, ул.Октябрьская д.2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</si>
  <si>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</si>
  <si>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 за 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</si>
  <si>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</si>
  <si>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 с.Единка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</si>
  <si>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детской площадки с.Амгу, ул. Молодежная 20А софинансирование за счёт местного бюджета  </t>
  </si>
  <si>
    <t xml:space="preserve">          Обустройство детской площадки  с.Единка софинансирование за счёт местного бюджета  </t>
  </si>
  <si>
    <t xml:space="preserve">          Обустройство детской площадки  с.Малая-Кема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</si>
  <si>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</si>
  <si>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</si>
  <si>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</si>
  <si>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</si>
  <si>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</si>
  <si>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  Оформление документации на дороги местного значения Тернейского муниципального округа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</si>
  <si>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</si>
  <si>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Строительство Дома культуры в пгт. Пластун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</si>
  <si>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</si>
  <si>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</si>
  <si>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</si>
  <si>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</si>
  <si>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</si>
  <si>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</si>
  <si>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</si>
  <si>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</si>
  <si>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</si>
  <si>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</si>
  <si>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</si>
  <si>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</si>
  <si>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</si>
  <si>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</si>
  <si>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</si>
  <si>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</si>
  <si>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 xml:space="preserve">         Приобретение оборудования  за счёт субсидии 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 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</si>
  <si>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</si>
  <si>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</si>
  <si>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</si>
  <si>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</si>
  <si>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</si>
  <si>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</si>
  <si>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  Благоустройство дворовых территорий  (в рамках регионального проекта "1000 дворов"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</si>
  <si>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</si>
  <si>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</si>
  <si>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</si>
  <si>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</si>
  <si>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</si>
  <si>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</si>
  <si>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</si>
  <si>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</si>
  <si>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</si>
  <si>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Привлечение кадров для работы в муниципальных учреждениях культуры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</si>
  <si>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</si>
  <si>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Основное мероприятие:  Обеспечение деятельности дворцов, домов культуры и других учреждений культуры  </t>
  </si>
  <si>
    <t xml:space="preserve">Основные мероприятие:  Обеспечение деятельности подведомственных библиотечных учреждений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</si>
  <si>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</si>
  <si>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</si>
  <si>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</si>
  <si>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</si>
  <si>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</si>
  <si>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</si>
  <si>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</si>
  <si>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</si>
  <si>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</si>
  <si>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 xml:space="preserve">            Ремонт автомобильной дороги общего пользования местного значения   Тернейского муниципального округа</t>
  </si>
  <si>
    <t>15002R3041</t>
  </si>
  <si>
    <t xml:space="preserve">          Обустройство детской оздоровительной площадки     пгт Терней, ул. Ивановская, 84  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</si>
  <si>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Обустройство детской площадки  с.Малая-Кема софинансирование за счёт местного бюджета  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</si>
  <si>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</si>
  <si>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</si>
  <si>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</si>
  <si>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</si>
  <si>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</si>
  <si>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</si>
  <si>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</si>
  <si>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</si>
  <si>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</si>
  <si>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</si>
  <si>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</si>
  <si>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</si>
  <si>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</si>
  <si>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</si>
  <si>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</si>
  <si>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</si>
  <si>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</si>
  <si>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</si>
  <si>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</si>
  <si>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>150E250971</t>
  </si>
  <si>
    <t xml:space="preserve">         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</si>
  <si>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         Обеспечение деятельности дворцов, домов культуры и других учреждений культуры за счёт местного бюджета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</si>
  <si>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</si>
  <si>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</si>
  <si>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            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</si>
  <si>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        Разработка проектно-сметной документации на капитальный ремонт здания МКОУ СОШ п. Терней  </t>
  </si>
  <si>
    <t xml:space="preserve">          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</si>
  <si>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          Капитальный ремонт приточно-вытяжной вентиляции МКУ СОШ п.Терней</t>
  </si>
  <si>
    <t xml:space="preserve">          Ремонт внутренней и наружной канализации МКОУ СОШ п.Пластун </t>
  </si>
  <si>
    <t>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</si>
  <si>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>200P512200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</si>
  <si>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</si>
  <si>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Приобретение сертифицированного серверного и сетевого оборудования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</si>
  <si>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</si>
  <si>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</si>
  <si>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Услуги по настройке и техническому обслуживанию сервера 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</si>
  <si>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</si>
  <si>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Основное мероприятие: Обеспечение организационно-методической помощи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</si>
  <si>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</si>
  <si>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             Оформление подписки на журналы по проблеме наркомании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</si>
  <si>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</si>
  <si>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</si>
  <si>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</si>
  <si>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>4600000000</t>
  </si>
  <si>
    <t xml:space="preserve">МКУ РЦНТ "Монтаж TVI системы видеонаблюдения по адресу : п.Терней , ул.Партизанская,70"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</si>
  <si>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</si>
  <si>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</si>
  <si>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</si>
  <si>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</si>
  <si>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</si>
  <si>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Устройство водоотводной траншеи по ул. Яблоневая в пгт. Терней</t>
  </si>
  <si>
    <t>4000100424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</si>
  <si>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</si>
  <si>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</si>
  <si>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</si>
  <si>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</si>
  <si>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</si>
  <si>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</si>
  <si>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</si>
  <si>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Основное мероприятие: Ремонт системы водоснабжения</t>
  </si>
  <si>
    <t xml:space="preserve">            Приобретение оборудования, инвентаря для  МКДОУ "Детский сад №12 п.Светлая" </t>
  </si>
  <si>
    <t>Разработка проектно-сметной документации на капитальный ремонт здания МКОУ СОШ п.Пластун</t>
  </si>
  <si>
    <t xml:space="preserve">            Ремонт водопровода  МКОУ СОШ п. Терней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</si>
  <si>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</si>
  <si>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</si>
  <si>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</si>
  <si>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Ремонт охранно-пожарной сингализации   МКОУ СОШ п. Терней</t>
  </si>
  <si>
    <t xml:space="preserve">          Участие сборных команд  Тернейского муниципального округа в физкультурных и спортивных мероприятиях муниципального ,межмуниципального ,краевого ,межрегионального 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</si>
  <si>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</si>
  <si>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Проектирование фотолюминесцентной эвакуационной системы и ее элементов МКУ ДШИ п.Пластун</t>
  </si>
  <si>
    <t>Государственная экспертиза проектной докуметации объекта : "Капитальный ремонт здания МКОУ  "Средняя общеобразовательная школа п.Пластун "</t>
  </si>
  <si>
    <t xml:space="preserve">            Ремонт асфальтобетонного покрытия автомобильной дороги по ул.30 лет Победы в пгт.Терней </t>
  </si>
  <si>
    <t xml:space="preserve">            Ремонт асфальтобетонного  покрытия автомобильной дороги по ул.Ивановской от дома №74 до дома №98  в пгт. Терней Тернейского муниципального округа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</si>
  <si>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</si>
  <si>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</si>
  <si>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</si>
  <si>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</si>
  <si>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</si>
  <si>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</si>
  <si>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 xml:space="preserve">            Ремонт части территории  МКОУ СОШ п.Пластун</t>
  </si>
  <si>
    <t xml:space="preserve">Приобретение и установка арочных металлодетекторов в образовательных учреждениях Тернейского муниципального округа </t>
  </si>
  <si>
    <t xml:space="preserve">            Ремонт цементобетонного покрытия автомобильной дороги по ул.Октябрьской от д.№21 по ул.Октябрьской до д.№7 по ул. Первая Набережная  в пгт. Пластун </t>
  </si>
  <si>
    <t xml:space="preserve">        Основное мероприятие: Капитальный ремонт потолка  котельной №6 в п.Терней                      </t>
  </si>
  <si>
    <t xml:space="preserve">            Ремонт асфальтобетонного покрытия автомобильной дороги по ул. Кирова от д.№10 до д.№2 ул.Матросова в пгт. Пластун 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</si>
  <si>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</si>
  <si>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 xml:space="preserve">            Экспертиза сметы капитального ремонта МКДОУ "Детский сад №1 п.Терней" (окна)</t>
  </si>
  <si>
    <t xml:space="preserve">            Экспертиза сметы капитального ремонта МКДОУ "Детский сад №9 п.Пластун" (окна)</t>
  </si>
  <si>
    <t>Ремонт туалетных кабинок МКОУ СОШ п. Пластун</t>
  </si>
  <si>
    <t xml:space="preserve">            Экспертиза смет капитального ремонта МКУ СОШ п.Пластун (благоустройство территории)</t>
  </si>
  <si>
    <t>Основное мероприятие: Реализация национального проекта "Образование", федерального проекта "Современная школа"</t>
  </si>
  <si>
    <t>150E100000</t>
  </si>
  <si>
    <t>150E193140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</si>
  <si>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</si>
  <si>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</si>
  <si>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</si>
  <si>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</si>
  <si>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  Ремонт асфальтобетонного покрытия автомобильной дороги по ул.30 лет Победы (от жилого дома №88 по ул.Ивановская до жилого дома №15 по ул. 30-лет Победы)  в пгт.Терней Тернейского муниципального округа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</si>
  <si>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</si>
  <si>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</si>
  <si>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 xml:space="preserve">            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</si>
  <si>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 xml:space="preserve">            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</si>
  <si>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 xml:space="preserve">            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</si>
  <si>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 xml:space="preserve">           Ремонт автомобильных дорог общего пользования местного значения и индженерных сооружений на них в пгт. Светлая Тернейсукого муниципального округа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</si>
  <si>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</si>
  <si>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</si>
  <si>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</si>
  <si>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</si>
  <si>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 Капитальный ремонт муниципального жилищного фонда</t>
  </si>
  <si>
    <t xml:space="preserve">            Ремонт системы водоснабжения в пгт. Терней, ул. Партизанская, 71</t>
  </si>
  <si>
    <t xml:space="preserve">            Капитальный ремонт потолка котельной №6 в п.Терней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</si>
  <si>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</si>
  <si>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</si>
  <si>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</si>
  <si>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</si>
  <si>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</si>
  <si>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от 29.09.2021 г.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</si>
</sst>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9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6" xfId="9" applyNumberFormat="1" applyFont="1" applyFill="1" applyBorder="1" applyProtection="1">
      <alignment horizontal="right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49" fontId="5" fillId="0" borderId="4" xfId="0" applyNumberFormat="1" applyFont="1" applyFill="1" applyBorder="1" applyAlignment="1" applyProtection="1">
      <alignment horizontal="center"/>
      <protection locked="0"/>
    </xf>
    <xf numFmtId="4" fontId="5" fillId="0" borderId="4" xfId="0" applyNumberFormat="1" applyFont="1" applyFill="1" applyBorder="1" applyProtection="1">
      <protection locked="0"/>
    </xf>
    <xf numFmtId="4" fontId="7" fillId="0" borderId="1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7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7" fillId="0" borderId="12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4" xfId="9" applyNumberFormat="1" applyFont="1" applyFill="1" applyBorder="1" applyAlignment="1" applyProtection="1">
      <alignment horizontal="right" vertical="top" shrinkToFit="1"/>
    </xf>
    <xf numFmtId="4" fontId="7" fillId="0" borderId="10" xfId="9" applyNumberFormat="1" applyFont="1" applyFill="1" applyBorder="1" applyAlignment="1" applyProtection="1">
      <alignment horizontal="right" vertical="top" shrinkToFi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7" fillId="0" borderId="13" xfId="6" applyNumberFormat="1" applyFont="1" applyFill="1" applyBorder="1" applyProtection="1">
      <alignment vertical="top" wrapText="1"/>
    </xf>
    <xf numFmtId="0" fontId="7" fillId="0" borderId="20" xfId="6" applyNumberFormat="1" applyFont="1" applyFill="1" applyBorder="1" applyProtection="1">
      <alignment vertical="top" wrapText="1"/>
    </xf>
    <xf numFmtId="0" fontId="7" fillId="0" borderId="3" xfId="6" applyNumberFormat="1" applyFont="1" applyFill="1" applyBorder="1" applyProtection="1">
      <alignment vertical="top" wrapText="1"/>
    </xf>
    <xf numFmtId="0" fontId="7" fillId="0" borderId="7" xfId="6" applyNumberFormat="1" applyFont="1" applyFill="1" applyBorder="1" applyAlignment="1" applyProtection="1">
      <alignment vertical="top" wrapText="1"/>
    </xf>
    <xf numFmtId="0" fontId="7" fillId="0" borderId="20" xfId="25" applyNumberFormat="1" applyFont="1" applyFill="1" applyBorder="1" applyProtection="1">
      <alignment vertical="top" wrapText="1"/>
    </xf>
    <xf numFmtId="0" fontId="0" fillId="0" borderId="10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11" xfId="0" applyBorder="1" applyProtection="1">
      <protection locked="0"/>
    </xf>
    <xf numFmtId="0" fontId="11" fillId="0" borderId="13" xfId="6" applyNumberFormat="1" applyFont="1" applyFill="1" applyBorder="1" applyProtection="1">
      <alignment vertical="top" wrapText="1"/>
    </xf>
    <xf numFmtId="0" fontId="12" fillId="0" borderId="13" xfId="6" applyNumberFormat="1" applyFont="1" applyFill="1" applyBorder="1" applyProtection="1">
      <alignment vertical="top" wrapText="1"/>
    </xf>
    <xf numFmtId="0" fontId="12" fillId="0" borderId="20" xfId="6" applyNumberFormat="1" applyFont="1" applyFill="1" applyBorder="1" applyProtection="1">
      <alignment vertical="top" wrapText="1"/>
    </xf>
    <xf numFmtId="0" fontId="7" fillId="0" borderId="13" xfId="6" applyNumberFormat="1" applyFont="1" applyFill="1" applyBorder="1" applyAlignment="1" applyProtection="1">
      <alignment vertical="top" wrapText="1"/>
    </xf>
    <xf numFmtId="0" fontId="11" fillId="0" borderId="14" xfId="6" applyNumberFormat="1" applyFont="1" applyFill="1" applyBorder="1" applyProtection="1">
      <alignment vertical="top" wrapText="1"/>
    </xf>
    <xf numFmtId="0" fontId="11" fillId="0" borderId="20" xfId="6" applyNumberFormat="1" applyFont="1" applyFill="1" applyBorder="1" applyProtection="1">
      <alignment vertical="top" wrapText="1"/>
    </xf>
    <xf numFmtId="0" fontId="7" fillId="0" borderId="2" xfId="6" applyNumberFormat="1" applyFont="1" applyFill="1" applyProtection="1">
      <alignment vertical="top" wrapText="1"/>
    </xf>
    <xf numFmtId="0" fontId="12" fillId="0" borderId="2" xfId="6" applyNumberFormat="1" applyFont="1" applyFill="1" applyProtection="1">
      <alignment vertical="top" wrapText="1"/>
    </xf>
    <xf numFmtId="0" fontId="5" fillId="0" borderId="0" xfId="0" applyFont="1" applyFill="1" applyAlignment="1">
      <alignment wrapText="1"/>
    </xf>
    <xf numFmtId="0" fontId="13" fillId="0" borderId="7" xfId="0" applyFont="1" applyFill="1" applyBorder="1" applyAlignment="1" applyProtection="1">
      <alignment wrapText="1"/>
      <protection locked="0"/>
    </xf>
    <xf numFmtId="4" fontId="7" fillId="0" borderId="2" xfId="7" applyNumberFormat="1" applyFont="1" applyFill="1" applyProtection="1">
      <alignment horizontal="center" vertical="top" shrinkToFit="1"/>
    </xf>
    <xf numFmtId="1" fontId="6" fillId="0" borderId="4" xfId="20" applyNumberFormat="1" applyFont="1" applyFill="1" applyBorder="1" applyAlignment="1" applyProtection="1">
      <alignment horizontal="center" vertical="top" shrinkToFit="1"/>
    </xf>
    <xf numFmtId="1" fontId="7" fillId="0" borderId="13" xfId="7" applyNumberFormat="1" applyFont="1" applyFill="1" applyBorder="1" applyProtection="1">
      <alignment horizontal="center" vertical="top" shrinkToFit="1"/>
    </xf>
    <xf numFmtId="1" fontId="7" fillId="0" borderId="1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protection locked="0"/>
    </xf>
    <xf numFmtId="4" fontId="7" fillId="0" borderId="2" xfId="7" applyNumberFormat="1" applyFont="1" applyFill="1" applyAlignment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top" shrinkToFit="1"/>
    </xf>
    <xf numFmtId="4" fontId="7" fillId="0" borderId="6" xfId="7" applyNumberFormat="1" applyFont="1" applyFill="1" applyBorder="1" applyAlignment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7" fillId="0" borderId="8" xfId="9" applyNumberFormat="1" applyFont="1" applyFill="1" applyBorder="1" applyAlignment="1" applyProtection="1">
      <alignment vertical="top" shrinkToFit="1"/>
    </xf>
    <xf numFmtId="4" fontId="7" fillId="0" borderId="6" xfId="7" applyNumberFormat="1" applyFont="1" applyFill="1" applyBorder="1" applyAlignment="1" applyProtection="1">
      <alignment vertical="top" shrinkToFit="1"/>
    </xf>
    <xf numFmtId="4" fontId="7" fillId="0" borderId="2" xfId="9" applyNumberFormat="1" applyFont="1" applyFill="1" applyAlignment="1" applyProtection="1">
      <alignment vertical="top" shrinkToFit="1"/>
    </xf>
    <xf numFmtId="4" fontId="7" fillId="0" borderId="23" xfId="9" applyNumberFormat="1" applyFont="1" applyFill="1" applyBorder="1" applyProtection="1">
      <alignment horizontal="right" vertical="top" shrinkToFit="1"/>
    </xf>
    <xf numFmtId="4" fontId="7" fillId="0" borderId="22" xfId="9" applyNumberFormat="1" applyFont="1" applyFill="1" applyBorder="1" applyProtection="1">
      <alignment horizontal="right" vertical="top" shrinkToFit="1"/>
    </xf>
    <xf numFmtId="4" fontId="7" fillId="0" borderId="8" xfId="9" applyNumberFormat="1" applyFont="1" applyFill="1" applyBorder="1" applyAlignment="1" applyProtection="1">
      <alignment horizontal="right" vertical="top" shrinkToFit="1"/>
    </xf>
    <xf numFmtId="0" fontId="7" fillId="0" borderId="2" xfId="6" applyNumberFormat="1" applyFont="1" applyFill="1" applyAlignment="1" applyProtection="1">
      <alignment vertical="top" wrapText="1"/>
    </xf>
    <xf numFmtId="0" fontId="7" fillId="0" borderId="17" xfId="6" applyNumberFormat="1" applyFont="1" applyFill="1" applyBorder="1" applyProtection="1">
      <alignment vertical="top" wrapText="1"/>
    </xf>
    <xf numFmtId="0" fontId="5" fillId="0" borderId="4" xfId="0" applyFont="1" applyFill="1" applyBorder="1" applyAlignment="1">
      <alignment wrapText="1"/>
    </xf>
    <xf numFmtId="0" fontId="7" fillId="0" borderId="14" xfId="6" applyNumberFormat="1" applyFont="1" applyFill="1" applyBorder="1" applyProtection="1">
      <alignment vertical="top" wrapText="1"/>
    </xf>
    <xf numFmtId="0" fontId="14" fillId="0" borderId="8" xfId="25" applyNumberFormat="1" applyFont="1" applyFill="1" applyBorder="1" applyAlignment="1" applyProtection="1">
      <alignment horizontal="left" vertical="top" wrapText="1" readingOrder="1"/>
    </xf>
    <xf numFmtId="4" fontId="7" fillId="0" borderId="4" xfId="7" applyNumberFormat="1" applyFont="1" applyFill="1" applyBorder="1" applyAlignment="1" applyProtection="1">
      <alignment horizontal="right" vertical="top" shrinkToFit="1"/>
    </xf>
    <xf numFmtId="0" fontId="13" fillId="0" borderId="8" xfId="25" applyNumberFormat="1" applyFont="1" applyFill="1" applyBorder="1" applyAlignment="1" applyProtection="1">
      <alignment horizontal="left" vertical="top" wrapText="1" readingOrder="1"/>
    </xf>
    <xf numFmtId="0" fontId="5" fillId="0" borderId="8" xfId="25" applyNumberFormat="1" applyFont="1" applyFill="1" applyBorder="1" applyAlignment="1" applyProtection="1">
      <alignment horizontal="left" vertical="top" wrapText="1" readingOrder="1"/>
    </xf>
    <xf numFmtId="0" fontId="5" fillId="0" borderId="4" xfId="25" applyNumberFormat="1" applyFont="1" applyFill="1" applyBorder="1" applyAlignment="1" applyProtection="1">
      <alignment horizontal="left" vertical="top" wrapText="1" readingOrder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20" xfId="6" applyNumberFormat="1" applyFont="1" applyFill="1" applyBorder="1" applyAlignment="1" applyProtection="1">
      <alignment horizontal="center" vertical="top" wrapText="1"/>
    </xf>
    <xf numFmtId="0" fontId="11" fillId="0" borderId="13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5"/>
  <sheetViews>
    <sheetView showGridLines="0" tabSelected="1" zoomScale="120" zoomScaleNormal="120" zoomScaleSheetLayoutView="100" workbookViewId="0">
      <pane ySplit="16" topLeftCell="A176" activePane="bottomLeft" state="frozen"/>
      <selection pane="bottomLeft" activeCell="B6" sqref="B6"/>
    </sheetView>
  </sheetViews>
  <sheetFormatPr defaultColWidth="9.140625" defaultRowHeight="15" outlineLevelRow="7" x14ac:dyDescent="0.25"/>
  <cols>
    <col min="1" max="1" width="4.28515625" style="1" customWidth="1"/>
    <col min="2" max="2" width="69" style="3" customWidth="1"/>
    <col min="3" max="3" width="10.7109375" style="1" customWidth="1"/>
    <col min="4" max="4" width="12.28515625" style="1" customWidth="1"/>
    <col min="5" max="5" width="12.140625" style="1" customWidth="1"/>
    <col min="6" max="6" width="12.28515625" style="1" customWidth="1"/>
    <col min="7" max="7" width="13" style="1" customWidth="1"/>
    <col min="8" max="8" width="12.140625" style="1" customWidth="1"/>
    <col min="9" max="9" width="11.57031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8.600000000000001" customHeight="1" x14ac:dyDescent="0.25">
      <c r="B2" s="5"/>
      <c r="C2" s="5"/>
      <c r="D2" s="5"/>
      <c r="E2" s="5"/>
      <c r="F2" s="7"/>
      <c r="G2" s="6"/>
      <c r="H2" s="20" t="s">
        <v>147</v>
      </c>
    </row>
    <row r="3" spans="1:10" ht="19.149999999999999" customHeight="1" x14ac:dyDescent="0.25">
      <c r="B3" s="5"/>
      <c r="C3" s="5"/>
      <c r="D3" s="5"/>
      <c r="E3" s="5"/>
      <c r="F3" s="7"/>
      <c r="G3" s="6"/>
      <c r="H3" s="20" t="s">
        <v>28</v>
      </c>
    </row>
    <row r="4" spans="1:10" ht="14.45" customHeight="1" x14ac:dyDescent="0.25">
      <c r="B4" s="5"/>
      <c r="C4" s="5"/>
      <c r="D4" s="5"/>
      <c r="E4" s="5"/>
      <c r="F4" s="7"/>
      <c r="G4" s="6"/>
      <c r="H4" s="20" t="s">
        <v>29</v>
      </c>
    </row>
    <row r="5" spans="1:10" ht="17.45" customHeight="1" x14ac:dyDescent="0.25">
      <c r="B5" s="5"/>
      <c r="C5" s="5"/>
      <c r="D5" s="5"/>
      <c r="E5" s="5"/>
      <c r="F5" s="7"/>
      <c r="G5" s="6"/>
      <c r="H5" s="20" t="s">
        <v>120</v>
      </c>
    </row>
    <row r="6" spans="1:10" ht="19.899999999999999" customHeight="1" x14ac:dyDescent="0.25">
      <c r="B6" s="5"/>
      <c r="C6" s="5"/>
      <c r="D6" s="5"/>
      <c r="E6" s="5"/>
      <c r="F6" s="7"/>
      <c r="G6" s="6"/>
      <c r="H6" s="20" t="s">
        <v>353</v>
      </c>
    </row>
    <row r="7" spans="1:10" ht="18" customHeight="1" x14ac:dyDescent="0.25">
      <c r="B7" s="5"/>
      <c r="C7" s="5"/>
      <c r="D7" s="5"/>
      <c r="E7" s="5"/>
      <c r="F7" s="7"/>
      <c r="G7" s="7"/>
      <c r="H7" s="7"/>
      <c r="I7" s="5"/>
    </row>
    <row r="8" spans="1:10" ht="21" customHeight="1" x14ac:dyDescent="0.25">
      <c r="B8" s="5"/>
      <c r="C8" s="5"/>
      <c r="D8" s="23"/>
      <c r="E8" s="4"/>
      <c r="F8" s="6"/>
      <c r="G8" s="6"/>
      <c r="H8" s="68" t="s">
        <v>80</v>
      </c>
      <c r="I8" s="7"/>
    </row>
    <row r="9" spans="1:10" ht="24" customHeight="1" x14ac:dyDescent="0.25">
      <c r="B9" s="5"/>
      <c r="C9" s="5"/>
      <c r="D9" s="4"/>
      <c r="E9" s="4"/>
      <c r="F9" s="6"/>
      <c r="G9" s="6"/>
      <c r="H9" s="20" t="s">
        <v>28</v>
      </c>
      <c r="I9" s="7"/>
    </row>
    <row r="10" spans="1:10" ht="27" customHeight="1" x14ac:dyDescent="0.25">
      <c r="B10" s="5"/>
      <c r="C10" s="5"/>
      <c r="D10" s="4"/>
      <c r="E10" s="4"/>
      <c r="F10" s="6"/>
      <c r="G10" s="6"/>
      <c r="H10" s="20" t="s">
        <v>29</v>
      </c>
      <c r="I10" s="7"/>
    </row>
    <row r="11" spans="1:10" ht="29.45" customHeight="1" x14ac:dyDescent="0.25">
      <c r="B11" s="5"/>
      <c r="C11" s="5"/>
      <c r="D11" s="4"/>
      <c r="E11" s="4"/>
      <c r="F11" s="6"/>
      <c r="G11" s="6"/>
      <c r="H11" s="20" t="s">
        <v>120</v>
      </c>
      <c r="I11" s="7"/>
    </row>
    <row r="12" spans="1:10" ht="28.15" customHeight="1" x14ac:dyDescent="0.25">
      <c r="B12" s="5"/>
      <c r="C12" s="5"/>
      <c r="D12" s="4"/>
      <c r="E12" s="4"/>
      <c r="F12" s="6"/>
      <c r="G12" s="6"/>
      <c r="H12" s="20" t="s">
        <v>121</v>
      </c>
      <c r="I12" s="7"/>
    </row>
    <row r="13" spans="1:10" ht="30" customHeight="1" x14ac:dyDescent="0.25">
      <c r="B13" s="5"/>
      <c r="C13" s="5"/>
      <c r="D13" s="5"/>
      <c r="E13" s="5"/>
      <c r="F13" s="7"/>
      <c r="G13" s="7"/>
      <c r="H13" s="7"/>
      <c r="I13" s="5"/>
    </row>
    <row r="14" spans="1:10" ht="27" customHeight="1" x14ac:dyDescent="0.25">
      <c r="B14" s="90" t="s">
        <v>81</v>
      </c>
      <c r="C14" s="90"/>
      <c r="D14" s="90"/>
      <c r="E14" s="90"/>
      <c r="F14" s="90"/>
      <c r="G14" s="90"/>
      <c r="H14" s="90"/>
      <c r="I14" s="37"/>
    </row>
    <row r="15" spans="1:10" ht="34.15" customHeight="1" x14ac:dyDescent="0.25">
      <c r="B15" s="38"/>
      <c r="C15" s="38"/>
      <c r="D15" s="38"/>
      <c r="E15" s="38"/>
      <c r="F15" s="38"/>
      <c r="G15" s="38"/>
      <c r="H15" s="39" t="s">
        <v>30</v>
      </c>
      <c r="I15" s="39"/>
    </row>
    <row r="16" spans="1:10" ht="28.15" customHeight="1" x14ac:dyDescent="0.25">
      <c r="A16" s="51"/>
      <c r="B16" s="95" t="s">
        <v>23</v>
      </c>
      <c r="C16" s="93" t="s">
        <v>24</v>
      </c>
      <c r="D16" s="88" t="s">
        <v>27</v>
      </c>
      <c r="E16" s="89"/>
      <c r="F16" s="88" t="s">
        <v>25</v>
      </c>
      <c r="G16" s="89"/>
      <c r="H16" s="88" t="s">
        <v>26</v>
      </c>
      <c r="I16" s="89"/>
      <c r="J16" s="2"/>
    </row>
    <row r="17" spans="1:10" ht="28.15" customHeight="1" x14ac:dyDescent="0.25">
      <c r="A17" s="52"/>
      <c r="B17" s="96"/>
      <c r="C17" s="94"/>
      <c r="D17" s="21" t="s">
        <v>70</v>
      </c>
      <c r="E17" s="21" t="s">
        <v>119</v>
      </c>
      <c r="F17" s="21" t="s">
        <v>70</v>
      </c>
      <c r="G17" s="21" t="s">
        <v>119</v>
      </c>
      <c r="H17" s="21" t="s">
        <v>70</v>
      </c>
      <c r="I17" s="21" t="s">
        <v>119</v>
      </c>
      <c r="J17" s="2"/>
    </row>
    <row r="18" spans="1:10" ht="16.149999999999999" customHeight="1" x14ac:dyDescent="0.25">
      <c r="A18" s="52"/>
      <c r="B18" s="45">
        <v>1</v>
      </c>
      <c r="C18" s="21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1">
        <v>8</v>
      </c>
      <c r="J18" s="2"/>
    </row>
    <row r="19" spans="1:10" ht="20.45" customHeight="1" x14ac:dyDescent="0.25">
      <c r="A19" s="52">
        <v>1</v>
      </c>
      <c r="B19" s="54" t="s">
        <v>31</v>
      </c>
      <c r="C19" s="9">
        <v>1500000000</v>
      </c>
      <c r="D19" s="8">
        <f t="shared" ref="D19:I19" si="0">D20+D26+D33++D36+D50+D52+D56+D70+D74+D58+D63+D65</f>
        <v>552164575.16999996</v>
      </c>
      <c r="E19" s="8">
        <f t="shared" si="0"/>
        <v>161913857.26999998</v>
      </c>
      <c r="F19" s="8">
        <f t="shared" si="0"/>
        <v>332266237.06</v>
      </c>
      <c r="G19" s="8">
        <f t="shared" si="0"/>
        <v>125061187.13</v>
      </c>
      <c r="H19" s="8">
        <f t="shared" si="0"/>
        <v>341075144.19999999</v>
      </c>
      <c r="I19" s="8">
        <f t="shared" si="0"/>
        <v>123892165.14999999</v>
      </c>
      <c r="J19" s="2"/>
    </row>
    <row r="20" spans="1:10" ht="34.5" customHeight="1" outlineLevel="1" x14ac:dyDescent="0.25">
      <c r="A20" s="52"/>
      <c r="B20" s="55" t="s">
        <v>34</v>
      </c>
      <c r="C20" s="9">
        <v>1500100000</v>
      </c>
      <c r="D20" s="8">
        <f>D21+D22+D25+D23+D24</f>
        <v>96340886.25999999</v>
      </c>
      <c r="E20" s="8">
        <f>E21+E22+E25+E23+E24</f>
        <v>47873790.259999998</v>
      </c>
      <c r="F20" s="8">
        <f t="shared" ref="F20:I20" si="1">F21+F22+F25+F23</f>
        <v>100918255</v>
      </c>
      <c r="G20" s="8">
        <f t="shared" si="1"/>
        <v>40161322</v>
      </c>
      <c r="H20" s="8">
        <f t="shared" si="1"/>
        <v>104519769</v>
      </c>
      <c r="I20" s="8">
        <f t="shared" si="1"/>
        <v>40161322</v>
      </c>
      <c r="J20" s="2"/>
    </row>
    <row r="21" spans="1:10" ht="33" customHeight="1" outlineLevel="2" x14ac:dyDescent="0.25">
      <c r="A21" s="52"/>
      <c r="B21" s="46" t="s">
        <v>4</v>
      </c>
      <c r="C21" s="9">
        <v>1500120700</v>
      </c>
      <c r="D21" s="8">
        <v>9166715.1999999993</v>
      </c>
      <c r="E21" s="8">
        <v>9166715.1999999993</v>
      </c>
      <c r="F21" s="8">
        <v>8882280</v>
      </c>
      <c r="G21" s="8">
        <v>8882280</v>
      </c>
      <c r="H21" s="8">
        <v>8882280</v>
      </c>
      <c r="I21" s="8">
        <v>8882280</v>
      </c>
      <c r="J21" s="2"/>
    </row>
    <row r="22" spans="1:10" ht="33" customHeight="1" outlineLevel="3" x14ac:dyDescent="0.25">
      <c r="A22" s="52"/>
      <c r="B22" s="46" t="s">
        <v>35</v>
      </c>
      <c r="C22" s="9">
        <v>1500120990</v>
      </c>
      <c r="D22" s="8">
        <v>38595960.960000001</v>
      </c>
      <c r="E22" s="8">
        <v>38595960.960000001</v>
      </c>
      <c r="F22" s="8">
        <v>31279042</v>
      </c>
      <c r="G22" s="8">
        <v>31279042</v>
      </c>
      <c r="H22" s="8">
        <v>31279042</v>
      </c>
      <c r="I22" s="8">
        <v>31279042</v>
      </c>
      <c r="J22" s="2"/>
    </row>
    <row r="23" spans="1:10" ht="33" customHeight="1" outlineLevel="3" x14ac:dyDescent="0.25">
      <c r="A23" s="52"/>
      <c r="B23" s="46" t="s">
        <v>122</v>
      </c>
      <c r="C23" s="9">
        <v>1500120992</v>
      </c>
      <c r="D23" s="8">
        <v>97000</v>
      </c>
      <c r="E23" s="8">
        <v>97000</v>
      </c>
      <c r="F23" s="8">
        <v>0</v>
      </c>
      <c r="G23" s="8">
        <v>0</v>
      </c>
      <c r="H23" s="8">
        <v>0</v>
      </c>
      <c r="I23" s="8">
        <v>0</v>
      </c>
      <c r="J23" s="2"/>
    </row>
    <row r="24" spans="1:10" ht="33" customHeight="1" outlineLevel="3" x14ac:dyDescent="0.25">
      <c r="A24" s="52"/>
      <c r="B24" s="60" t="s">
        <v>298</v>
      </c>
      <c r="C24" s="9">
        <v>1500120993</v>
      </c>
      <c r="D24" s="8">
        <v>14114.1</v>
      </c>
      <c r="E24" s="8">
        <v>14114.1</v>
      </c>
      <c r="F24" s="8"/>
      <c r="G24" s="8"/>
      <c r="H24" s="8"/>
      <c r="I24" s="8"/>
      <c r="J24" s="2"/>
    </row>
    <row r="25" spans="1:10" ht="47.25" customHeight="1" outlineLevel="4" x14ac:dyDescent="0.25">
      <c r="A25" s="52"/>
      <c r="B25" s="46" t="s">
        <v>36</v>
      </c>
      <c r="C25" s="9">
        <v>1500193070</v>
      </c>
      <c r="D25" s="8">
        <v>48467096</v>
      </c>
      <c r="E25" s="8">
        <v>0</v>
      </c>
      <c r="F25" s="8">
        <v>60756933</v>
      </c>
      <c r="G25" s="8">
        <v>0</v>
      </c>
      <c r="H25" s="8">
        <v>64358447</v>
      </c>
      <c r="I25" s="8">
        <v>0</v>
      </c>
      <c r="J25" s="2"/>
    </row>
    <row r="26" spans="1:10" ht="27" outlineLevel="5" x14ac:dyDescent="0.25">
      <c r="A26" s="52"/>
      <c r="B26" s="55" t="s">
        <v>37</v>
      </c>
      <c r="C26" s="9">
        <v>1500200000</v>
      </c>
      <c r="D26" s="8">
        <f>D27+D28+D29+D30+D31+D32</f>
        <v>197632783.5</v>
      </c>
      <c r="E26" s="8">
        <f t="shared" ref="E26:I26" si="2">E27+E28+E29+E30+E31+E32</f>
        <v>54425866.5</v>
      </c>
      <c r="F26" s="8">
        <f t="shared" si="2"/>
        <v>182494859</v>
      </c>
      <c r="G26" s="8">
        <f t="shared" si="2"/>
        <v>42129642</v>
      </c>
      <c r="H26" s="8">
        <f t="shared" si="2"/>
        <v>188199797.38</v>
      </c>
      <c r="I26" s="8">
        <f t="shared" si="2"/>
        <v>40975546.380000003</v>
      </c>
      <c r="J26" s="2"/>
    </row>
    <row r="27" spans="1:10" ht="25.5" outlineLevel="6" x14ac:dyDescent="0.25">
      <c r="A27" s="52"/>
      <c r="B27" s="46" t="s">
        <v>32</v>
      </c>
      <c r="C27" s="9">
        <v>1500221990</v>
      </c>
      <c r="D27" s="8">
        <v>54176578.5</v>
      </c>
      <c r="E27" s="8">
        <v>54176578.5</v>
      </c>
      <c r="F27" s="8">
        <v>41808828</v>
      </c>
      <c r="G27" s="8">
        <v>41808828</v>
      </c>
      <c r="H27" s="8">
        <v>40654732.380000003</v>
      </c>
      <c r="I27" s="8">
        <v>40654732.380000003</v>
      </c>
      <c r="J27" s="2"/>
    </row>
    <row r="28" spans="1:10" ht="51" outlineLevel="7" x14ac:dyDescent="0.25">
      <c r="A28" s="52"/>
      <c r="B28" s="46" t="s">
        <v>38</v>
      </c>
      <c r="C28" s="9">
        <v>1500293060</v>
      </c>
      <c r="D28" s="8">
        <v>119590217</v>
      </c>
      <c r="E28" s="8">
        <v>0</v>
      </c>
      <c r="F28" s="8">
        <v>116748517</v>
      </c>
      <c r="G28" s="8">
        <v>0</v>
      </c>
      <c r="H28" s="8">
        <v>123607551</v>
      </c>
      <c r="I28" s="8">
        <v>0</v>
      </c>
      <c r="J28" s="2"/>
    </row>
    <row r="29" spans="1:10" ht="30" customHeight="1" outlineLevel="2" x14ac:dyDescent="0.25">
      <c r="A29" s="52"/>
      <c r="B29" s="46" t="s">
        <v>6</v>
      </c>
      <c r="C29" s="9">
        <v>1500220080</v>
      </c>
      <c r="D29" s="8">
        <v>249288</v>
      </c>
      <c r="E29" s="8">
        <v>249288</v>
      </c>
      <c r="F29" s="8">
        <v>320814</v>
      </c>
      <c r="G29" s="8">
        <v>320814</v>
      </c>
      <c r="H29" s="8">
        <v>320814</v>
      </c>
      <c r="I29" s="8">
        <v>320814</v>
      </c>
      <c r="J29" s="2"/>
    </row>
    <row r="30" spans="1:10" ht="38.25" outlineLevel="3" x14ac:dyDescent="0.25">
      <c r="A30" s="52"/>
      <c r="B30" s="46" t="s">
        <v>33</v>
      </c>
      <c r="C30" s="9">
        <v>1500253030</v>
      </c>
      <c r="D30" s="8">
        <v>14601600</v>
      </c>
      <c r="E30" s="8">
        <v>0</v>
      </c>
      <c r="F30" s="8">
        <v>14601600</v>
      </c>
      <c r="G30" s="8">
        <v>0</v>
      </c>
      <c r="H30" s="8">
        <v>14601600</v>
      </c>
      <c r="I30" s="8">
        <v>0</v>
      </c>
      <c r="J30" s="2"/>
    </row>
    <row r="31" spans="1:10" ht="51" outlineLevel="4" x14ac:dyDescent="0.25">
      <c r="A31" s="52"/>
      <c r="B31" s="46" t="s">
        <v>7</v>
      </c>
      <c r="C31" s="9">
        <v>1500293150</v>
      </c>
      <c r="D31" s="8">
        <v>2886600</v>
      </c>
      <c r="E31" s="8">
        <v>0</v>
      </c>
      <c r="F31" s="8">
        <v>2886600</v>
      </c>
      <c r="G31" s="8">
        <v>0</v>
      </c>
      <c r="H31" s="8">
        <v>2886600</v>
      </c>
      <c r="I31" s="8">
        <v>0</v>
      </c>
      <c r="J31" s="2"/>
    </row>
    <row r="32" spans="1:10" ht="63.75" outlineLevel="4" x14ac:dyDescent="0.25">
      <c r="A32" s="52"/>
      <c r="B32" s="46" t="s">
        <v>8</v>
      </c>
      <c r="C32" s="9" t="s">
        <v>235</v>
      </c>
      <c r="D32" s="8">
        <v>6128500</v>
      </c>
      <c r="E32" s="8">
        <v>0</v>
      </c>
      <c r="F32" s="8">
        <v>6128500</v>
      </c>
      <c r="G32" s="8">
        <v>0</v>
      </c>
      <c r="H32" s="8">
        <v>6128500</v>
      </c>
      <c r="I32" s="8">
        <v>0</v>
      </c>
      <c r="J32" s="2"/>
    </row>
    <row r="33" spans="1:10" ht="27" outlineLevel="5" x14ac:dyDescent="0.25">
      <c r="A33" s="52"/>
      <c r="B33" s="55" t="s">
        <v>39</v>
      </c>
      <c r="C33" s="9">
        <v>1500300000</v>
      </c>
      <c r="D33" s="8">
        <f>D34+D35</f>
        <v>194402360.38</v>
      </c>
      <c r="E33" s="8">
        <f t="shared" ref="E33:I33" si="3">E34+E35</f>
        <v>1555218.88</v>
      </c>
      <c r="F33" s="8">
        <f t="shared" si="3"/>
        <v>0</v>
      </c>
      <c r="G33" s="8">
        <f t="shared" si="3"/>
        <v>0</v>
      </c>
      <c r="H33" s="8">
        <f t="shared" si="3"/>
        <v>0</v>
      </c>
      <c r="I33" s="8">
        <f t="shared" si="3"/>
        <v>0</v>
      </c>
      <c r="J33" s="2"/>
    </row>
    <row r="34" spans="1:10" ht="51" outlineLevel="6" x14ac:dyDescent="0.25">
      <c r="A34" s="52"/>
      <c r="B34" s="46" t="s">
        <v>5</v>
      </c>
      <c r="C34" s="9">
        <v>1500392040</v>
      </c>
      <c r="D34" s="8">
        <v>192847141.5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2"/>
    </row>
    <row r="35" spans="1:10" ht="25.5" outlineLevel="7" x14ac:dyDescent="0.25">
      <c r="A35" s="52"/>
      <c r="B35" s="46" t="s">
        <v>41</v>
      </c>
      <c r="C35" s="9" t="s">
        <v>40</v>
      </c>
      <c r="D35" s="8">
        <v>1555218.88</v>
      </c>
      <c r="E35" s="8">
        <v>1555218.88</v>
      </c>
      <c r="F35" s="8">
        <v>0</v>
      </c>
      <c r="G35" s="8">
        <v>0</v>
      </c>
      <c r="H35" s="8">
        <v>0</v>
      </c>
      <c r="I35" s="8">
        <v>0</v>
      </c>
      <c r="J35" s="2"/>
    </row>
    <row r="36" spans="1:10" ht="25.5" outlineLevel="6" x14ac:dyDescent="0.25">
      <c r="A36" s="52"/>
      <c r="B36" s="46" t="s">
        <v>43</v>
      </c>
      <c r="C36" s="9">
        <v>1500400000</v>
      </c>
      <c r="D36" s="8">
        <f>D38+D39+D37+D40+D45+D41+D42+D43+D46+D47+D48+D49+D44</f>
        <v>3521925.9</v>
      </c>
      <c r="E36" s="8">
        <f>E38+E39+E37+E40+E45+E41+E42+E43+E46+E47+E48+E49+E44</f>
        <v>3521925.9</v>
      </c>
      <c r="F36" s="8">
        <f t="shared" ref="F36:I36" si="4">F38+F39</f>
        <v>0</v>
      </c>
      <c r="G36" s="8">
        <f t="shared" si="4"/>
        <v>0</v>
      </c>
      <c r="H36" s="8">
        <f t="shared" si="4"/>
        <v>0</v>
      </c>
      <c r="I36" s="8">
        <f t="shared" si="4"/>
        <v>0</v>
      </c>
      <c r="J36" s="2"/>
    </row>
    <row r="37" spans="1:10" ht="25.5" outlineLevel="6" x14ac:dyDescent="0.25">
      <c r="A37" s="52"/>
      <c r="B37" s="79" t="s">
        <v>264</v>
      </c>
      <c r="C37" s="9">
        <v>1500400240</v>
      </c>
      <c r="D37" s="8">
        <v>192359.9</v>
      </c>
      <c r="E37" s="8">
        <v>192359.9</v>
      </c>
      <c r="F37" s="8">
        <v>0</v>
      </c>
      <c r="G37" s="8">
        <v>0</v>
      </c>
      <c r="H37" s="8">
        <v>0</v>
      </c>
      <c r="I37" s="8">
        <v>0</v>
      </c>
      <c r="J37" s="2"/>
    </row>
    <row r="38" spans="1:10" outlineLevel="7" x14ac:dyDescent="0.25">
      <c r="A38" s="52"/>
      <c r="B38" s="46" t="s">
        <v>265</v>
      </c>
      <c r="C38" s="9">
        <v>1500400243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2"/>
    </row>
    <row r="39" spans="1:10" ht="28.5" customHeight="1" outlineLevel="7" x14ac:dyDescent="0.25">
      <c r="A39" s="52"/>
      <c r="B39" s="46" t="s">
        <v>326</v>
      </c>
      <c r="C39" s="9">
        <v>1500400244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ht="28.5" customHeight="1" outlineLevel="7" x14ac:dyDescent="0.25">
      <c r="A40" s="52"/>
      <c r="B40" s="79" t="s">
        <v>266</v>
      </c>
      <c r="C40" s="9">
        <v>1500400245</v>
      </c>
      <c r="D40" s="8">
        <v>423670</v>
      </c>
      <c r="E40" s="8">
        <v>423670</v>
      </c>
      <c r="F40" s="8">
        <v>0</v>
      </c>
      <c r="G40" s="8">
        <v>0</v>
      </c>
      <c r="H40" s="8">
        <v>0</v>
      </c>
      <c r="I40" s="8">
        <v>0</v>
      </c>
      <c r="J40" s="2"/>
    </row>
    <row r="41" spans="1:10" ht="21.6" customHeight="1" outlineLevel="7" x14ac:dyDescent="0.25">
      <c r="A41" s="52"/>
      <c r="B41" s="60" t="s">
        <v>317</v>
      </c>
      <c r="C41" s="9">
        <v>1500400246</v>
      </c>
      <c r="D41" s="8">
        <v>184000</v>
      </c>
      <c r="E41" s="8">
        <v>184000</v>
      </c>
      <c r="F41" s="8"/>
      <c r="G41" s="8"/>
      <c r="H41" s="8"/>
      <c r="I41" s="8"/>
      <c r="J41" s="2"/>
    </row>
    <row r="42" spans="1:10" ht="28.5" customHeight="1" outlineLevel="7" x14ac:dyDescent="0.25">
      <c r="A42" s="52"/>
      <c r="B42" s="60" t="s">
        <v>299</v>
      </c>
      <c r="C42" s="9">
        <v>1500400257</v>
      </c>
      <c r="D42" s="8">
        <v>600000</v>
      </c>
      <c r="E42" s="8">
        <v>600000</v>
      </c>
      <c r="F42" s="8"/>
      <c r="G42" s="8"/>
      <c r="H42" s="8"/>
      <c r="I42" s="8"/>
      <c r="J42" s="2"/>
    </row>
    <row r="43" spans="1:10" ht="28.5" customHeight="1" outlineLevel="7" x14ac:dyDescent="0.25">
      <c r="A43" s="52"/>
      <c r="B43" s="60" t="s">
        <v>308</v>
      </c>
      <c r="C43" s="9">
        <v>1500400258</v>
      </c>
      <c r="D43" s="8">
        <v>350000</v>
      </c>
      <c r="E43" s="8">
        <v>350000</v>
      </c>
      <c r="F43" s="8"/>
      <c r="G43" s="8"/>
      <c r="H43" s="8"/>
      <c r="I43" s="8"/>
      <c r="J43" s="2"/>
    </row>
    <row r="44" spans="1:10" ht="28.5" customHeight="1" outlineLevel="7" x14ac:dyDescent="0.25">
      <c r="A44" s="52"/>
      <c r="B44" s="60" t="s">
        <v>325</v>
      </c>
      <c r="C44" s="9">
        <v>1500400259</v>
      </c>
      <c r="D44" s="8">
        <v>184594</v>
      </c>
      <c r="E44" s="8">
        <v>184594</v>
      </c>
      <c r="F44" s="8"/>
      <c r="G44" s="8"/>
      <c r="H44" s="8"/>
      <c r="I44" s="8"/>
      <c r="J44" s="2"/>
    </row>
    <row r="45" spans="1:10" ht="28.5" customHeight="1" outlineLevel="7" x14ac:dyDescent="0.25">
      <c r="A45" s="52"/>
      <c r="B45" s="79" t="s">
        <v>263</v>
      </c>
      <c r="C45" s="9">
        <v>1500400430</v>
      </c>
      <c r="D45" s="8">
        <v>580000</v>
      </c>
      <c r="E45" s="8">
        <v>580000</v>
      </c>
      <c r="F45" s="8">
        <v>0</v>
      </c>
      <c r="G45" s="8">
        <v>0</v>
      </c>
      <c r="H45" s="8">
        <v>0</v>
      </c>
      <c r="I45" s="8">
        <v>0</v>
      </c>
      <c r="J45" s="2"/>
    </row>
    <row r="46" spans="1:10" ht="20.45" customHeight="1" outlineLevel="7" x14ac:dyDescent="0.25">
      <c r="A46" s="52"/>
      <c r="B46" s="60" t="s">
        <v>300</v>
      </c>
      <c r="C46" s="9">
        <v>1500402431</v>
      </c>
      <c r="D46" s="8">
        <v>0</v>
      </c>
      <c r="E46" s="8">
        <v>0</v>
      </c>
      <c r="F46" s="8"/>
      <c r="G46" s="8"/>
      <c r="H46" s="8"/>
      <c r="I46" s="8"/>
      <c r="J46" s="2"/>
    </row>
    <row r="47" spans="1:10" ht="21" customHeight="1" outlineLevel="7" x14ac:dyDescent="0.25">
      <c r="A47" s="52"/>
      <c r="B47" s="60" t="s">
        <v>301</v>
      </c>
      <c r="C47" s="9">
        <v>1500402432</v>
      </c>
      <c r="D47" s="8">
        <v>565458</v>
      </c>
      <c r="E47" s="8">
        <v>565458</v>
      </c>
      <c r="F47" s="8"/>
      <c r="G47" s="8"/>
      <c r="H47" s="8"/>
      <c r="I47" s="8"/>
      <c r="J47" s="2"/>
    </row>
    <row r="48" spans="1:10" ht="19.899999999999999" customHeight="1" outlineLevel="7" x14ac:dyDescent="0.25">
      <c r="A48" s="52"/>
      <c r="B48" s="60" t="s">
        <v>302</v>
      </c>
      <c r="C48" s="9">
        <v>1500402433</v>
      </c>
      <c r="D48" s="8">
        <v>110144</v>
      </c>
      <c r="E48" s="8">
        <v>110144</v>
      </c>
      <c r="F48" s="8"/>
      <c r="G48" s="8"/>
      <c r="H48" s="8"/>
      <c r="I48" s="8"/>
      <c r="J48" s="2"/>
    </row>
    <row r="49" spans="1:10" ht="21" customHeight="1" outlineLevel="7" x14ac:dyDescent="0.25">
      <c r="A49" s="52"/>
      <c r="B49" s="60" t="s">
        <v>303</v>
      </c>
      <c r="C49" s="9">
        <v>1500402434</v>
      </c>
      <c r="D49" s="8">
        <v>331700</v>
      </c>
      <c r="E49" s="8">
        <v>331700</v>
      </c>
      <c r="F49" s="8"/>
      <c r="G49" s="8"/>
      <c r="H49" s="8"/>
      <c r="I49" s="8"/>
      <c r="J49" s="2"/>
    </row>
    <row r="50" spans="1:10" ht="27" outlineLevel="6" x14ac:dyDescent="0.25">
      <c r="A50" s="52"/>
      <c r="B50" s="55" t="s">
        <v>205</v>
      </c>
      <c r="C50" s="9">
        <v>1500500000</v>
      </c>
      <c r="D50" s="8">
        <f>D51</f>
        <v>973055.98</v>
      </c>
      <c r="E50" s="8">
        <f t="shared" ref="E50:I50" si="5">E51</f>
        <v>973055.98</v>
      </c>
      <c r="F50" s="8">
        <f t="shared" si="5"/>
        <v>0</v>
      </c>
      <c r="G50" s="8">
        <f t="shared" si="5"/>
        <v>0</v>
      </c>
      <c r="H50" s="8">
        <f t="shared" si="5"/>
        <v>0</v>
      </c>
      <c r="I50" s="8">
        <f t="shared" si="5"/>
        <v>0</v>
      </c>
      <c r="J50" s="2"/>
    </row>
    <row r="51" spans="1:10" ht="25.5" outlineLevel="7" x14ac:dyDescent="0.25">
      <c r="A51" s="52"/>
      <c r="B51" s="46" t="s">
        <v>44</v>
      </c>
      <c r="C51" s="9">
        <v>1500500320</v>
      </c>
      <c r="D51" s="8">
        <v>973055.98</v>
      </c>
      <c r="E51" s="8">
        <v>973055.98</v>
      </c>
      <c r="F51" s="8">
        <v>0</v>
      </c>
      <c r="G51" s="8">
        <v>0</v>
      </c>
      <c r="H51" s="8">
        <v>0</v>
      </c>
      <c r="I51" s="8">
        <v>0</v>
      </c>
      <c r="J51" s="2"/>
    </row>
    <row r="52" spans="1:10" ht="27" outlineLevel="5" x14ac:dyDescent="0.25">
      <c r="A52" s="52"/>
      <c r="B52" s="55" t="s">
        <v>201</v>
      </c>
      <c r="C52" s="9">
        <v>1500600000</v>
      </c>
      <c r="D52" s="8">
        <f>D53+D54+D55</f>
        <v>30646254.149999999</v>
      </c>
      <c r="E52" s="8">
        <f>E53+E54+E55</f>
        <v>30646254.149999999</v>
      </c>
      <c r="F52" s="8">
        <f t="shared" ref="F52:I52" si="6">F53+F54</f>
        <v>26660568</v>
      </c>
      <c r="G52" s="8">
        <f t="shared" si="6"/>
        <v>26660568</v>
      </c>
      <c r="H52" s="8">
        <f t="shared" si="6"/>
        <v>26660568</v>
      </c>
      <c r="I52" s="8">
        <f t="shared" si="6"/>
        <v>26660568</v>
      </c>
      <c r="J52" s="2"/>
    </row>
    <row r="53" spans="1:10" ht="25.5" outlineLevel="6" x14ac:dyDescent="0.25">
      <c r="A53" s="52"/>
      <c r="B53" s="46" t="s">
        <v>46</v>
      </c>
      <c r="C53" s="9">
        <v>1500623700</v>
      </c>
      <c r="D53" s="8">
        <v>400505.15</v>
      </c>
      <c r="E53" s="8">
        <v>400505.15</v>
      </c>
      <c r="F53" s="8">
        <v>288000</v>
      </c>
      <c r="G53" s="8">
        <v>288000</v>
      </c>
      <c r="H53" s="8">
        <v>288000</v>
      </c>
      <c r="I53" s="8">
        <v>288000</v>
      </c>
      <c r="J53" s="2"/>
    </row>
    <row r="54" spans="1:10" ht="25.5" outlineLevel="7" x14ac:dyDescent="0.25">
      <c r="A54" s="52"/>
      <c r="B54" s="46" t="s">
        <v>45</v>
      </c>
      <c r="C54" s="9">
        <v>1500623990</v>
      </c>
      <c r="D54" s="8">
        <v>30215749</v>
      </c>
      <c r="E54" s="8">
        <v>30215749</v>
      </c>
      <c r="F54" s="8">
        <v>26372568</v>
      </c>
      <c r="G54" s="8">
        <v>26372568</v>
      </c>
      <c r="H54" s="8">
        <v>26372568</v>
      </c>
      <c r="I54" s="8">
        <v>26372568</v>
      </c>
      <c r="J54" s="2"/>
    </row>
    <row r="55" spans="1:10" ht="39" outlineLevel="7" x14ac:dyDescent="0.25">
      <c r="A55" s="52"/>
      <c r="B55" s="62" t="s">
        <v>262</v>
      </c>
      <c r="C55" s="9">
        <v>1500623998</v>
      </c>
      <c r="D55" s="8">
        <v>30000</v>
      </c>
      <c r="E55" s="8">
        <v>30000</v>
      </c>
      <c r="F55" s="8">
        <v>0</v>
      </c>
      <c r="G55" s="8">
        <v>0</v>
      </c>
      <c r="H55" s="8">
        <v>0</v>
      </c>
      <c r="I55" s="8">
        <v>0</v>
      </c>
      <c r="J55" s="2"/>
    </row>
    <row r="56" spans="1:10" ht="41.45" customHeight="1" outlineLevel="6" x14ac:dyDescent="0.25">
      <c r="A56" s="52"/>
      <c r="B56" s="55" t="s">
        <v>202</v>
      </c>
      <c r="C56" s="9">
        <v>1500700000</v>
      </c>
      <c r="D56" s="8">
        <f>D57</f>
        <v>20114617</v>
      </c>
      <c r="E56" s="8">
        <f t="shared" ref="E56:I56" si="7">E57</f>
        <v>20114617</v>
      </c>
      <c r="F56" s="8">
        <f t="shared" si="7"/>
        <v>16050184</v>
      </c>
      <c r="G56" s="8">
        <f t="shared" si="7"/>
        <v>16050184</v>
      </c>
      <c r="H56" s="8">
        <f t="shared" si="7"/>
        <v>16050184</v>
      </c>
      <c r="I56" s="8">
        <f t="shared" si="7"/>
        <v>16050184</v>
      </c>
      <c r="J56" s="2"/>
    </row>
    <row r="57" spans="1:10" ht="38.25" outlineLevel="7" x14ac:dyDescent="0.25">
      <c r="A57" s="52"/>
      <c r="B57" s="46" t="s">
        <v>203</v>
      </c>
      <c r="C57" s="9">
        <v>1500745990</v>
      </c>
      <c r="D57" s="8">
        <v>20114617</v>
      </c>
      <c r="E57" s="8">
        <v>20114617</v>
      </c>
      <c r="F57" s="8">
        <v>16050184</v>
      </c>
      <c r="G57" s="8">
        <v>16050184</v>
      </c>
      <c r="H57" s="8">
        <v>16050184</v>
      </c>
      <c r="I57" s="8">
        <v>16050184</v>
      </c>
      <c r="J57" s="2"/>
    </row>
    <row r="58" spans="1:10" ht="27" outlineLevel="7" x14ac:dyDescent="0.25">
      <c r="A58" s="52"/>
      <c r="B58" s="55" t="s">
        <v>123</v>
      </c>
      <c r="C58" s="9">
        <v>1500800000</v>
      </c>
      <c r="D58" s="8">
        <f>D59+D60+D61+D62</f>
        <v>1145085</v>
      </c>
      <c r="E58" s="8">
        <f>E59+E60+E61+E62</f>
        <v>1145085</v>
      </c>
      <c r="F58" s="8">
        <f t="shared" ref="F58:I58" si="8">F59+F60+F61</f>
        <v>0</v>
      </c>
      <c r="G58" s="8">
        <f t="shared" si="8"/>
        <v>0</v>
      </c>
      <c r="H58" s="8">
        <f t="shared" si="8"/>
        <v>0</v>
      </c>
      <c r="I58" s="8">
        <f t="shared" si="8"/>
        <v>0</v>
      </c>
      <c r="J58" s="2"/>
    </row>
    <row r="59" spans="1:10" outlineLevel="7" x14ac:dyDescent="0.25">
      <c r="A59" s="52"/>
      <c r="B59" s="46" t="s">
        <v>124</v>
      </c>
      <c r="C59" s="9">
        <v>1500800101</v>
      </c>
      <c r="D59" s="8">
        <v>232610</v>
      </c>
      <c r="E59" s="8">
        <v>232610</v>
      </c>
      <c r="F59" s="8">
        <v>0</v>
      </c>
      <c r="G59" s="8">
        <v>0</v>
      </c>
      <c r="H59" s="8">
        <v>0</v>
      </c>
      <c r="I59" s="8">
        <v>0</v>
      </c>
      <c r="J59" s="2"/>
    </row>
    <row r="60" spans="1:10" outlineLevel="7" x14ac:dyDescent="0.25">
      <c r="A60" s="52"/>
      <c r="B60" s="46" t="s">
        <v>125</v>
      </c>
      <c r="C60" s="9">
        <v>1500800102</v>
      </c>
      <c r="D60" s="8">
        <v>318536</v>
      </c>
      <c r="E60" s="8">
        <v>318536</v>
      </c>
      <c r="F60" s="8">
        <v>0</v>
      </c>
      <c r="G60" s="8">
        <v>0</v>
      </c>
      <c r="H60" s="8">
        <v>0</v>
      </c>
      <c r="I60" s="8">
        <v>0</v>
      </c>
      <c r="J60" s="2"/>
    </row>
    <row r="61" spans="1:10" outlineLevel="7" x14ac:dyDescent="0.25">
      <c r="A61" s="52"/>
      <c r="B61" s="46" t="s">
        <v>126</v>
      </c>
      <c r="C61" s="9">
        <v>1500800103</v>
      </c>
      <c r="D61" s="8">
        <v>85900</v>
      </c>
      <c r="E61" s="8">
        <v>85900</v>
      </c>
      <c r="F61" s="8">
        <v>0</v>
      </c>
      <c r="G61" s="8">
        <v>0</v>
      </c>
      <c r="H61" s="8">
        <v>0</v>
      </c>
      <c r="I61" s="8">
        <v>0</v>
      </c>
      <c r="J61" s="2"/>
    </row>
    <row r="62" spans="1:10" outlineLevel="7" x14ac:dyDescent="0.25">
      <c r="A62" s="52"/>
      <c r="B62" s="60" t="s">
        <v>304</v>
      </c>
      <c r="C62" s="9">
        <v>1500800104</v>
      </c>
      <c r="D62" s="8">
        <v>508039</v>
      </c>
      <c r="E62" s="8">
        <v>508039</v>
      </c>
      <c r="F62" s="8"/>
      <c r="G62" s="8"/>
      <c r="H62" s="8"/>
      <c r="I62" s="8"/>
      <c r="J62" s="2"/>
    </row>
    <row r="63" spans="1:10" ht="27" outlineLevel="7" x14ac:dyDescent="0.25">
      <c r="A63" s="52"/>
      <c r="B63" s="55" t="s">
        <v>322</v>
      </c>
      <c r="C63" s="9">
        <v>1500900000</v>
      </c>
      <c r="D63" s="8">
        <f>D64</f>
        <v>53800</v>
      </c>
      <c r="E63" s="8">
        <f t="shared" ref="E63:I63" si="9">E64</f>
        <v>53800</v>
      </c>
      <c r="F63" s="8">
        <f t="shared" si="9"/>
        <v>0</v>
      </c>
      <c r="G63" s="8">
        <f t="shared" si="9"/>
        <v>0</v>
      </c>
      <c r="H63" s="8">
        <f t="shared" si="9"/>
        <v>0</v>
      </c>
      <c r="I63" s="8">
        <f t="shared" si="9"/>
        <v>0</v>
      </c>
      <c r="J63" s="2"/>
    </row>
    <row r="64" spans="1:10" outlineLevel="7" x14ac:dyDescent="0.25">
      <c r="A64" s="52"/>
      <c r="B64" s="46" t="s">
        <v>127</v>
      </c>
      <c r="C64" s="9">
        <v>1500900104</v>
      </c>
      <c r="D64" s="8">
        <v>53800</v>
      </c>
      <c r="E64" s="8">
        <v>53800</v>
      </c>
      <c r="F64" s="8">
        <v>0</v>
      </c>
      <c r="G64" s="8">
        <v>0</v>
      </c>
      <c r="H64" s="8">
        <v>0</v>
      </c>
      <c r="I64" s="8">
        <v>0</v>
      </c>
      <c r="J64" s="2"/>
    </row>
    <row r="65" spans="1:10" ht="27" outlineLevel="7" x14ac:dyDescent="0.25">
      <c r="A65" s="52"/>
      <c r="B65" s="55" t="s">
        <v>128</v>
      </c>
      <c r="C65" s="9">
        <v>1501100000</v>
      </c>
      <c r="D65" s="8">
        <f>D66+D67+D68+D69</f>
        <v>655807</v>
      </c>
      <c r="E65" s="8">
        <f t="shared" ref="E65:I65" si="10">E66+E67+E68+E69</f>
        <v>655807</v>
      </c>
      <c r="F65" s="8">
        <f t="shared" si="10"/>
        <v>0</v>
      </c>
      <c r="G65" s="8">
        <f t="shared" si="10"/>
        <v>0</v>
      </c>
      <c r="H65" s="8">
        <f t="shared" si="10"/>
        <v>0</v>
      </c>
      <c r="I65" s="8">
        <f t="shared" si="10"/>
        <v>0</v>
      </c>
      <c r="J65" s="2"/>
    </row>
    <row r="66" spans="1:10" ht="25.5" outlineLevel="7" x14ac:dyDescent="0.25">
      <c r="A66" s="52"/>
      <c r="B66" s="46" t="s">
        <v>323</v>
      </c>
      <c r="C66" s="9">
        <v>1501171431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2"/>
    </row>
    <row r="67" spans="1:10" ht="25.5" outlineLevel="7" x14ac:dyDescent="0.25">
      <c r="A67" s="52"/>
      <c r="B67" s="60" t="s">
        <v>324</v>
      </c>
      <c r="C67" s="9">
        <v>1501171439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2"/>
    </row>
    <row r="68" spans="1:10" outlineLevel="7" x14ac:dyDescent="0.25">
      <c r="A68" s="52"/>
      <c r="B68" s="46" t="s">
        <v>129</v>
      </c>
      <c r="C68" s="9">
        <v>1501171438</v>
      </c>
      <c r="D68" s="8">
        <v>76679</v>
      </c>
      <c r="E68" s="8">
        <v>76679</v>
      </c>
      <c r="F68" s="8">
        <v>0</v>
      </c>
      <c r="G68" s="8">
        <v>0</v>
      </c>
      <c r="H68" s="8">
        <v>0</v>
      </c>
      <c r="I68" s="8">
        <v>0</v>
      </c>
      <c r="J68" s="2"/>
    </row>
    <row r="69" spans="1:10" outlineLevel="7" x14ac:dyDescent="0.25">
      <c r="A69" s="52"/>
      <c r="B69" s="46" t="s">
        <v>130</v>
      </c>
      <c r="C69" s="9">
        <v>1501171437</v>
      </c>
      <c r="D69" s="8">
        <v>579128</v>
      </c>
      <c r="E69" s="8">
        <v>579128</v>
      </c>
      <c r="F69" s="8">
        <v>0</v>
      </c>
      <c r="G69" s="8">
        <v>0</v>
      </c>
      <c r="H69" s="8">
        <v>0</v>
      </c>
      <c r="I69" s="8">
        <v>0</v>
      </c>
      <c r="J69" s="2"/>
    </row>
    <row r="70" spans="1:10" ht="27" outlineLevel="2" x14ac:dyDescent="0.25">
      <c r="A70" s="52"/>
      <c r="B70" s="55" t="s">
        <v>206</v>
      </c>
      <c r="C70" s="9" t="s">
        <v>71</v>
      </c>
      <c r="D70" s="8">
        <f>D71+D73+D72</f>
        <v>2518000</v>
      </c>
      <c r="E70" s="8">
        <f t="shared" ref="E70:I70" si="11">E71+E73+E72</f>
        <v>948436.6</v>
      </c>
      <c r="F70" s="8">
        <f t="shared" si="11"/>
        <v>1982371.06</v>
      </c>
      <c r="G70" s="8">
        <f t="shared" si="11"/>
        <v>59471.13</v>
      </c>
      <c r="H70" s="8">
        <f t="shared" si="11"/>
        <v>1484825.82</v>
      </c>
      <c r="I70" s="8">
        <f t="shared" si="11"/>
        <v>44544.77</v>
      </c>
      <c r="J70" s="2"/>
    </row>
    <row r="71" spans="1:10" ht="51" outlineLevel="3" x14ac:dyDescent="0.25">
      <c r="A71" s="52"/>
      <c r="B71" s="46" t="s">
        <v>42</v>
      </c>
      <c r="C71" s="9" t="s">
        <v>72</v>
      </c>
      <c r="D71" s="8">
        <v>2518000</v>
      </c>
      <c r="E71" s="8">
        <v>948436.6</v>
      </c>
      <c r="F71" s="8">
        <v>0</v>
      </c>
      <c r="G71" s="8">
        <v>0</v>
      </c>
      <c r="H71" s="8">
        <v>0</v>
      </c>
      <c r="I71" s="8">
        <v>0</v>
      </c>
      <c r="J71" s="2"/>
    </row>
    <row r="72" spans="1:10" ht="38.25" outlineLevel="3" x14ac:dyDescent="0.25">
      <c r="A72" s="52"/>
      <c r="B72" s="46" t="s">
        <v>131</v>
      </c>
      <c r="C72" s="9" t="s">
        <v>257</v>
      </c>
      <c r="D72" s="8">
        <v>0</v>
      </c>
      <c r="E72" s="8">
        <v>0</v>
      </c>
      <c r="F72" s="8">
        <v>1513487.99</v>
      </c>
      <c r="G72" s="8">
        <v>45404.639999999999</v>
      </c>
      <c r="H72" s="8">
        <v>1484825.82</v>
      </c>
      <c r="I72" s="8">
        <v>44544.77</v>
      </c>
      <c r="J72" s="2"/>
    </row>
    <row r="73" spans="1:10" ht="51" outlineLevel="4" x14ac:dyDescent="0.25">
      <c r="A73" s="52"/>
      <c r="B73" s="46" t="s">
        <v>204</v>
      </c>
      <c r="C73" s="9" t="s">
        <v>73</v>
      </c>
      <c r="D73" s="8">
        <v>0</v>
      </c>
      <c r="E73" s="8">
        <v>0</v>
      </c>
      <c r="F73" s="8">
        <v>468883.07</v>
      </c>
      <c r="G73" s="8">
        <v>14066.49</v>
      </c>
      <c r="H73" s="8">
        <v>0</v>
      </c>
      <c r="I73" s="8">
        <v>0</v>
      </c>
      <c r="J73" s="2"/>
    </row>
    <row r="74" spans="1:10" ht="27" outlineLevel="5" x14ac:dyDescent="0.25">
      <c r="A74" s="52"/>
      <c r="B74" s="55" t="s">
        <v>327</v>
      </c>
      <c r="C74" s="9" t="s">
        <v>328</v>
      </c>
      <c r="D74" s="8">
        <f>D75</f>
        <v>4160000</v>
      </c>
      <c r="E74" s="8">
        <f t="shared" ref="E74:I74" si="12">E75</f>
        <v>0</v>
      </c>
      <c r="F74" s="8">
        <f t="shared" si="12"/>
        <v>4160000</v>
      </c>
      <c r="G74" s="8">
        <f t="shared" si="12"/>
        <v>0</v>
      </c>
      <c r="H74" s="8">
        <f t="shared" si="12"/>
        <v>4160000</v>
      </c>
      <c r="I74" s="8">
        <f t="shared" si="12"/>
        <v>0</v>
      </c>
      <c r="J74" s="2"/>
    </row>
    <row r="75" spans="1:10" ht="51" outlineLevel="6" x14ac:dyDescent="0.25">
      <c r="A75" s="52"/>
      <c r="B75" s="46" t="s">
        <v>22</v>
      </c>
      <c r="C75" s="9" t="s">
        <v>329</v>
      </c>
      <c r="D75" s="8">
        <v>4160000</v>
      </c>
      <c r="E75" s="8">
        <v>0</v>
      </c>
      <c r="F75" s="8">
        <v>4160000</v>
      </c>
      <c r="G75" s="8">
        <v>0</v>
      </c>
      <c r="H75" s="8">
        <v>4160000</v>
      </c>
      <c r="I75" s="8">
        <v>0</v>
      </c>
      <c r="J75" s="2"/>
    </row>
    <row r="76" spans="1:10" ht="30" customHeight="1" outlineLevel="6" x14ac:dyDescent="0.25">
      <c r="A76" s="52">
        <v>2</v>
      </c>
      <c r="B76" s="54" t="s">
        <v>132</v>
      </c>
      <c r="C76" s="9">
        <v>1600000000</v>
      </c>
      <c r="D76" s="8">
        <f>D77+D79+D81+D83</f>
        <v>2168040</v>
      </c>
      <c r="E76" s="8">
        <f>E77+E79+E81+E83</f>
        <v>2168040</v>
      </c>
      <c r="F76" s="8">
        <f t="shared" ref="F76:I76" si="13">F77+F79+F81</f>
        <v>0</v>
      </c>
      <c r="G76" s="8">
        <f t="shared" si="13"/>
        <v>0</v>
      </c>
      <c r="H76" s="8">
        <f t="shared" si="13"/>
        <v>0</v>
      </c>
      <c r="I76" s="8">
        <f t="shared" si="13"/>
        <v>0</v>
      </c>
      <c r="J76" s="2"/>
    </row>
    <row r="77" spans="1:10" outlineLevel="6" x14ac:dyDescent="0.25">
      <c r="A77" s="52"/>
      <c r="B77" s="55" t="s">
        <v>133</v>
      </c>
      <c r="C77" s="9">
        <v>1600500000</v>
      </c>
      <c r="D77" s="8">
        <f>D78</f>
        <v>927920</v>
      </c>
      <c r="E77" s="8">
        <f t="shared" ref="E77:I77" si="14">E78</f>
        <v>927920</v>
      </c>
      <c r="F77" s="8">
        <f t="shared" si="14"/>
        <v>0</v>
      </c>
      <c r="G77" s="8">
        <f t="shared" si="14"/>
        <v>0</v>
      </c>
      <c r="H77" s="8">
        <f t="shared" si="14"/>
        <v>0</v>
      </c>
      <c r="I77" s="8">
        <f t="shared" si="14"/>
        <v>0</v>
      </c>
      <c r="J77" s="2"/>
    </row>
    <row r="78" spans="1:10" outlineLevel="6" x14ac:dyDescent="0.25">
      <c r="A78" s="52"/>
      <c r="B78" s="46" t="s">
        <v>134</v>
      </c>
      <c r="C78" s="9">
        <v>1600524304</v>
      </c>
      <c r="D78" s="8">
        <v>927920</v>
      </c>
      <c r="E78" s="8">
        <v>927920</v>
      </c>
      <c r="F78" s="8">
        <v>0</v>
      </c>
      <c r="G78" s="8">
        <v>0</v>
      </c>
      <c r="H78" s="8">
        <v>0</v>
      </c>
      <c r="I78" s="8">
        <v>0</v>
      </c>
      <c r="J78" s="2"/>
    </row>
    <row r="79" spans="1:10" ht="18" customHeight="1" outlineLevel="6" x14ac:dyDescent="0.25">
      <c r="A79" s="52"/>
      <c r="B79" s="55" t="s">
        <v>135</v>
      </c>
      <c r="C79" s="9">
        <v>1600800000</v>
      </c>
      <c r="D79" s="8">
        <f>D80</f>
        <v>623120</v>
      </c>
      <c r="E79" s="8">
        <f t="shared" ref="E79:I79" si="15">E80</f>
        <v>623120</v>
      </c>
      <c r="F79" s="8">
        <f t="shared" si="15"/>
        <v>0</v>
      </c>
      <c r="G79" s="8">
        <f t="shared" si="15"/>
        <v>0</v>
      </c>
      <c r="H79" s="8">
        <f t="shared" si="15"/>
        <v>0</v>
      </c>
      <c r="I79" s="8">
        <f t="shared" si="15"/>
        <v>0</v>
      </c>
      <c r="J79" s="2"/>
    </row>
    <row r="80" spans="1:10" outlineLevel="6" x14ac:dyDescent="0.25">
      <c r="A80" s="52"/>
      <c r="B80" s="46" t="s">
        <v>136</v>
      </c>
      <c r="C80" s="9">
        <v>1600824303</v>
      </c>
      <c r="D80" s="8">
        <v>623120</v>
      </c>
      <c r="E80" s="8">
        <v>623120</v>
      </c>
      <c r="F80" s="8">
        <v>0</v>
      </c>
      <c r="G80" s="8">
        <v>0</v>
      </c>
      <c r="H80" s="8">
        <v>0</v>
      </c>
      <c r="I80" s="8">
        <v>0</v>
      </c>
      <c r="J80" s="2"/>
    </row>
    <row r="81" spans="1:10" ht="22.9" customHeight="1" outlineLevel="6" x14ac:dyDescent="0.25">
      <c r="A81" s="52"/>
      <c r="B81" s="55" t="s">
        <v>320</v>
      </c>
      <c r="C81" s="9">
        <v>1600900000</v>
      </c>
      <c r="D81" s="8">
        <f>D82</f>
        <v>217000</v>
      </c>
      <c r="E81" s="8">
        <f t="shared" ref="E81:I81" si="16">E82</f>
        <v>217000</v>
      </c>
      <c r="F81" s="8">
        <f t="shared" si="16"/>
        <v>0</v>
      </c>
      <c r="G81" s="8">
        <f t="shared" si="16"/>
        <v>0</v>
      </c>
      <c r="H81" s="8">
        <f t="shared" si="16"/>
        <v>0</v>
      </c>
      <c r="I81" s="8">
        <f t="shared" si="16"/>
        <v>0</v>
      </c>
      <c r="J81" s="2"/>
    </row>
    <row r="82" spans="1:10" outlineLevel="6" x14ac:dyDescent="0.25">
      <c r="A82" s="52"/>
      <c r="B82" s="46" t="s">
        <v>347</v>
      </c>
      <c r="C82" s="9">
        <v>1600924302</v>
      </c>
      <c r="D82" s="8">
        <v>217000</v>
      </c>
      <c r="E82" s="8">
        <v>217000</v>
      </c>
      <c r="F82" s="8">
        <v>0</v>
      </c>
      <c r="G82" s="8">
        <v>0</v>
      </c>
      <c r="H82" s="8">
        <v>0</v>
      </c>
      <c r="I82" s="8">
        <v>0</v>
      </c>
      <c r="J82" s="2"/>
    </row>
    <row r="83" spans="1:10" outlineLevel="6" x14ac:dyDescent="0.25">
      <c r="A83" s="52"/>
      <c r="B83" s="60" t="s">
        <v>297</v>
      </c>
      <c r="C83" s="9">
        <v>1601000000</v>
      </c>
      <c r="D83" s="8">
        <f>D84</f>
        <v>400000</v>
      </c>
      <c r="E83" s="8">
        <f>E84</f>
        <v>400000</v>
      </c>
      <c r="F83" s="8"/>
      <c r="G83" s="8"/>
      <c r="H83" s="8"/>
      <c r="I83" s="8"/>
      <c r="J83" s="2"/>
    </row>
    <row r="84" spans="1:10" outlineLevel="6" x14ac:dyDescent="0.25">
      <c r="A84" s="52"/>
      <c r="B84" s="60" t="s">
        <v>346</v>
      </c>
      <c r="C84" s="9">
        <v>1601024303</v>
      </c>
      <c r="D84" s="8">
        <v>400000</v>
      </c>
      <c r="E84" s="8">
        <v>400000</v>
      </c>
      <c r="F84" s="8"/>
      <c r="G84" s="8"/>
      <c r="H84" s="8"/>
      <c r="I84" s="8"/>
      <c r="J84" s="2"/>
    </row>
    <row r="85" spans="1:10" ht="25.5" outlineLevel="7" x14ac:dyDescent="0.25">
      <c r="A85" s="52">
        <v>3</v>
      </c>
      <c r="B85" s="54" t="s">
        <v>60</v>
      </c>
      <c r="C85" s="9">
        <v>1700000000</v>
      </c>
      <c r="D85" s="8">
        <f>D86+D88+D90+D130+D113+D137</f>
        <v>8556170.9600000009</v>
      </c>
      <c r="E85" s="8">
        <f t="shared" ref="E85:I85" si="17">E86+E88+E90+E130+E113+E137</f>
        <v>5349185.13</v>
      </c>
      <c r="F85" s="8">
        <f t="shared" si="17"/>
        <v>6631766.2400000002</v>
      </c>
      <c r="G85" s="8">
        <f t="shared" si="17"/>
        <v>198952.99</v>
      </c>
      <c r="H85" s="8">
        <f t="shared" si="17"/>
        <v>6631766.2400000002</v>
      </c>
      <c r="I85" s="8">
        <f t="shared" si="17"/>
        <v>198952.29</v>
      </c>
      <c r="J85" s="2"/>
    </row>
    <row r="86" spans="1:10" outlineLevel="2" x14ac:dyDescent="0.25">
      <c r="A86" s="52"/>
      <c r="B86" s="55" t="s">
        <v>207</v>
      </c>
      <c r="C86" s="9">
        <v>1700100000</v>
      </c>
      <c r="D86" s="8">
        <f>D87</f>
        <v>1050000</v>
      </c>
      <c r="E86" s="8">
        <f t="shared" ref="E86:I86" si="18">E87</f>
        <v>1050000</v>
      </c>
      <c r="F86" s="8">
        <f t="shared" si="18"/>
        <v>0</v>
      </c>
      <c r="G86" s="8">
        <f t="shared" si="18"/>
        <v>0</v>
      </c>
      <c r="H86" s="8">
        <f t="shared" si="18"/>
        <v>0</v>
      </c>
      <c r="I86" s="8">
        <f t="shared" si="18"/>
        <v>0</v>
      </c>
      <c r="J86" s="2"/>
    </row>
    <row r="87" spans="1:10" outlineLevel="3" x14ac:dyDescent="0.25">
      <c r="A87" s="52"/>
      <c r="B87" s="46" t="s">
        <v>61</v>
      </c>
      <c r="C87" s="13">
        <v>1700105031</v>
      </c>
      <c r="D87" s="12">
        <v>1050000</v>
      </c>
      <c r="E87" s="12">
        <v>1050000</v>
      </c>
      <c r="F87" s="12">
        <v>0</v>
      </c>
      <c r="G87" s="12">
        <v>0</v>
      </c>
      <c r="H87" s="12">
        <v>0</v>
      </c>
      <c r="I87" s="12"/>
      <c r="J87" s="2"/>
    </row>
    <row r="88" spans="1:10" ht="27" outlineLevel="4" x14ac:dyDescent="0.25">
      <c r="A88" s="52"/>
      <c r="B88" s="56" t="s">
        <v>208</v>
      </c>
      <c r="C88" s="26" t="s">
        <v>88</v>
      </c>
      <c r="D88" s="27">
        <f>D89</f>
        <v>4093157.96</v>
      </c>
      <c r="E88" s="27">
        <f t="shared" ref="E88:I88" si="19">E89</f>
        <v>4093157.96</v>
      </c>
      <c r="F88" s="27">
        <f t="shared" si="19"/>
        <v>0</v>
      </c>
      <c r="G88" s="27">
        <f t="shared" si="19"/>
        <v>0</v>
      </c>
      <c r="H88" s="27">
        <f t="shared" si="19"/>
        <v>0</v>
      </c>
      <c r="I88" s="27">
        <f t="shared" si="19"/>
        <v>0</v>
      </c>
      <c r="J88" s="2"/>
    </row>
    <row r="89" spans="1:10" outlineLevel="5" x14ac:dyDescent="0.25">
      <c r="A89" s="52"/>
      <c r="B89" s="46" t="s">
        <v>62</v>
      </c>
      <c r="C89" s="24">
        <v>1700205032</v>
      </c>
      <c r="D89" s="28">
        <v>4093157.96</v>
      </c>
      <c r="E89" s="28">
        <v>4093157.96</v>
      </c>
      <c r="F89" s="28">
        <v>0</v>
      </c>
      <c r="G89" s="25">
        <v>0</v>
      </c>
      <c r="H89" s="25">
        <v>0</v>
      </c>
      <c r="I89" s="25">
        <v>0</v>
      </c>
      <c r="J89" s="2"/>
    </row>
    <row r="90" spans="1:10" ht="27" outlineLevel="5" x14ac:dyDescent="0.25">
      <c r="A90" s="52"/>
      <c r="B90" s="55" t="s">
        <v>209</v>
      </c>
      <c r="C90" s="29">
        <v>1700300000</v>
      </c>
      <c r="D90" s="10">
        <f>SUM(D91:D112)</f>
        <v>1881321</v>
      </c>
      <c r="E90" s="10">
        <f t="shared" ref="E90:I90" si="20">SUM(E91:E112)</f>
        <v>62781.04</v>
      </c>
      <c r="F90" s="10">
        <f t="shared" si="20"/>
        <v>4335406.24</v>
      </c>
      <c r="G90" s="10">
        <f t="shared" si="20"/>
        <v>130062.19</v>
      </c>
      <c r="H90" s="10">
        <f t="shared" si="20"/>
        <v>1500000</v>
      </c>
      <c r="I90" s="10">
        <f t="shared" si="20"/>
        <v>45000</v>
      </c>
      <c r="J90" s="2"/>
    </row>
    <row r="91" spans="1:10" ht="38.25" outlineLevel="5" x14ac:dyDescent="0.25">
      <c r="A91" s="52"/>
      <c r="B91" s="46" t="s">
        <v>149</v>
      </c>
      <c r="C91" s="29">
        <v>1700392610</v>
      </c>
      <c r="D91" s="10">
        <v>319098.96000000002</v>
      </c>
      <c r="E91" s="10">
        <v>0</v>
      </c>
      <c r="F91" s="10">
        <v>0</v>
      </c>
      <c r="G91" s="30">
        <v>0</v>
      </c>
      <c r="H91" s="8">
        <v>0</v>
      </c>
      <c r="I91" s="25">
        <v>0</v>
      </c>
      <c r="J91" s="2"/>
    </row>
    <row r="92" spans="1:10" ht="25.5" outlineLevel="5" x14ac:dyDescent="0.25">
      <c r="A92" s="52"/>
      <c r="B92" s="46" t="s">
        <v>150</v>
      </c>
      <c r="C92" s="29" t="s">
        <v>89</v>
      </c>
      <c r="D92" s="10">
        <v>9869.0400000000009</v>
      </c>
      <c r="E92" s="10">
        <v>9869.0400000000009</v>
      </c>
      <c r="F92" s="10">
        <v>0</v>
      </c>
      <c r="G92" s="30">
        <v>0</v>
      </c>
      <c r="H92" s="8">
        <v>0</v>
      </c>
      <c r="I92" s="25">
        <v>0</v>
      </c>
      <c r="J92" s="2"/>
    </row>
    <row r="93" spans="1:10" ht="38.25" outlineLevel="5" x14ac:dyDescent="0.25">
      <c r="A93" s="52"/>
      <c r="B93" s="46" t="s">
        <v>148</v>
      </c>
      <c r="C93" s="29">
        <v>1700392611</v>
      </c>
      <c r="D93" s="10">
        <v>120073.39</v>
      </c>
      <c r="E93" s="10">
        <v>0</v>
      </c>
      <c r="F93" s="10">
        <v>0</v>
      </c>
      <c r="G93" s="30">
        <v>0</v>
      </c>
      <c r="H93" s="8">
        <v>0</v>
      </c>
      <c r="I93" s="25">
        <v>0</v>
      </c>
      <c r="J93" s="2"/>
    </row>
    <row r="94" spans="1:10" ht="25.5" outlineLevel="5" x14ac:dyDescent="0.25">
      <c r="A94" s="52"/>
      <c r="B94" s="46" t="s">
        <v>241</v>
      </c>
      <c r="C94" s="29" t="s">
        <v>90</v>
      </c>
      <c r="D94" s="10">
        <v>5589.61</v>
      </c>
      <c r="E94" s="10">
        <v>5589.61</v>
      </c>
      <c r="F94" s="10">
        <v>0</v>
      </c>
      <c r="G94" s="30">
        <v>0</v>
      </c>
      <c r="H94" s="8">
        <v>0</v>
      </c>
      <c r="I94" s="25">
        <v>0</v>
      </c>
      <c r="J94" s="2"/>
    </row>
    <row r="95" spans="1:10" ht="38.25" outlineLevel="5" x14ac:dyDescent="0.25">
      <c r="A95" s="52"/>
      <c r="B95" s="57" t="s">
        <v>151</v>
      </c>
      <c r="C95" s="29">
        <v>1700392612</v>
      </c>
      <c r="D95" s="10">
        <v>120073.39</v>
      </c>
      <c r="E95" s="10">
        <v>0</v>
      </c>
      <c r="F95" s="10">
        <v>0</v>
      </c>
      <c r="G95" s="30">
        <v>0</v>
      </c>
      <c r="H95" s="8">
        <v>0</v>
      </c>
      <c r="I95" s="25">
        <v>0</v>
      </c>
      <c r="J95" s="2"/>
    </row>
    <row r="96" spans="1:10" ht="25.5" outlineLevel="5" x14ac:dyDescent="0.25">
      <c r="A96" s="52"/>
      <c r="B96" s="46" t="s">
        <v>152</v>
      </c>
      <c r="C96" s="29" t="s">
        <v>91</v>
      </c>
      <c r="D96" s="10">
        <v>5589.61</v>
      </c>
      <c r="E96" s="10">
        <v>5589.61</v>
      </c>
      <c r="F96" s="10">
        <v>0</v>
      </c>
      <c r="G96" s="30">
        <v>0</v>
      </c>
      <c r="H96" s="8">
        <v>0</v>
      </c>
      <c r="I96" s="25">
        <v>0</v>
      </c>
      <c r="J96" s="2"/>
    </row>
    <row r="97" spans="1:10" ht="38.25" outlineLevel="5" x14ac:dyDescent="0.25">
      <c r="A97" s="52"/>
      <c r="B97" s="46" t="s">
        <v>153</v>
      </c>
      <c r="C97" s="29">
        <v>1700392613</v>
      </c>
      <c r="D97" s="10">
        <v>178397.03</v>
      </c>
      <c r="E97" s="10">
        <v>0</v>
      </c>
      <c r="F97" s="10">
        <v>0</v>
      </c>
      <c r="G97" s="30">
        <v>0</v>
      </c>
      <c r="H97" s="8">
        <v>0</v>
      </c>
      <c r="I97" s="25">
        <v>0</v>
      </c>
      <c r="J97" s="2"/>
    </row>
    <row r="98" spans="1:10" ht="25.5" outlineLevel="5" x14ac:dyDescent="0.25">
      <c r="A98" s="52"/>
      <c r="B98" s="46" t="s">
        <v>154</v>
      </c>
      <c r="C98" s="29" t="s">
        <v>92</v>
      </c>
      <c r="D98" s="10">
        <v>8302.9699999999993</v>
      </c>
      <c r="E98" s="10">
        <v>8302.9699999999993</v>
      </c>
      <c r="F98" s="10">
        <v>0</v>
      </c>
      <c r="G98" s="31">
        <v>0</v>
      </c>
      <c r="H98" s="8">
        <v>0</v>
      </c>
      <c r="I98" s="25">
        <v>0</v>
      </c>
      <c r="J98" s="2"/>
    </row>
    <row r="99" spans="1:10" ht="38.25" outlineLevel="5" x14ac:dyDescent="0.25">
      <c r="A99" s="52"/>
      <c r="B99" s="46" t="s">
        <v>155</v>
      </c>
      <c r="C99" s="29">
        <v>1700392614</v>
      </c>
      <c r="D99" s="10">
        <v>0</v>
      </c>
      <c r="E99" s="40">
        <v>0</v>
      </c>
      <c r="F99" s="10">
        <v>599262.12</v>
      </c>
      <c r="G99" s="10">
        <v>0</v>
      </c>
      <c r="H99" s="8">
        <v>0</v>
      </c>
      <c r="I99" s="25">
        <v>0</v>
      </c>
      <c r="J99" s="2"/>
    </row>
    <row r="100" spans="1:10" ht="25.5" outlineLevel="5" x14ac:dyDescent="0.25">
      <c r="A100" s="52"/>
      <c r="B100" s="46" t="s">
        <v>100</v>
      </c>
      <c r="C100" s="29" t="s">
        <v>93</v>
      </c>
      <c r="D100" s="10">
        <v>0</v>
      </c>
      <c r="E100" s="40">
        <v>0</v>
      </c>
      <c r="F100" s="10">
        <v>18533.88</v>
      </c>
      <c r="G100" s="10">
        <v>18533.88</v>
      </c>
      <c r="H100" s="8">
        <v>0</v>
      </c>
      <c r="I100" s="25">
        <v>0</v>
      </c>
      <c r="J100" s="2"/>
    </row>
    <row r="101" spans="1:10" ht="38.25" outlineLevel="5" x14ac:dyDescent="0.25">
      <c r="A101" s="52"/>
      <c r="B101" s="46" t="s">
        <v>156</v>
      </c>
      <c r="C101" s="29">
        <v>1700392615</v>
      </c>
      <c r="D101" s="10">
        <v>0</v>
      </c>
      <c r="E101" s="40">
        <v>0</v>
      </c>
      <c r="F101" s="10">
        <v>901522.66</v>
      </c>
      <c r="G101" s="10">
        <v>0</v>
      </c>
      <c r="H101" s="8">
        <v>0</v>
      </c>
      <c r="I101" s="25">
        <v>0</v>
      </c>
      <c r="J101" s="2"/>
    </row>
    <row r="102" spans="1:10" ht="25.5" outlineLevel="5" x14ac:dyDescent="0.25">
      <c r="A102" s="52"/>
      <c r="B102" s="46" t="s">
        <v>158</v>
      </c>
      <c r="C102" s="29" t="s">
        <v>94</v>
      </c>
      <c r="D102" s="10">
        <v>0</v>
      </c>
      <c r="E102" s="40">
        <v>0</v>
      </c>
      <c r="F102" s="10">
        <v>27882.15</v>
      </c>
      <c r="G102" s="10">
        <v>27882.15</v>
      </c>
      <c r="H102" s="8">
        <v>0</v>
      </c>
      <c r="I102" s="25">
        <v>0</v>
      </c>
      <c r="J102" s="2"/>
    </row>
    <row r="103" spans="1:10" ht="38.25" outlineLevel="5" x14ac:dyDescent="0.25">
      <c r="A103" s="52"/>
      <c r="B103" s="46" t="s">
        <v>157</v>
      </c>
      <c r="C103" s="29">
        <v>1700392616</v>
      </c>
      <c r="D103" s="10">
        <v>0</v>
      </c>
      <c r="E103" s="40">
        <v>0</v>
      </c>
      <c r="F103" s="10">
        <v>901522.67</v>
      </c>
      <c r="G103" s="10">
        <v>0</v>
      </c>
      <c r="H103" s="8">
        <v>0</v>
      </c>
      <c r="I103" s="25">
        <v>0</v>
      </c>
      <c r="J103" s="2"/>
    </row>
    <row r="104" spans="1:10" ht="25.5" outlineLevel="5" x14ac:dyDescent="0.25">
      <c r="A104" s="52"/>
      <c r="B104" s="46" t="s">
        <v>162</v>
      </c>
      <c r="C104" s="29" t="s">
        <v>95</v>
      </c>
      <c r="D104" s="10">
        <v>0</v>
      </c>
      <c r="E104" s="40">
        <v>0</v>
      </c>
      <c r="F104" s="10">
        <v>27882.14</v>
      </c>
      <c r="G104" s="10">
        <v>27882.14</v>
      </c>
      <c r="H104" s="8">
        <v>0</v>
      </c>
      <c r="I104" s="25">
        <v>0</v>
      </c>
      <c r="J104" s="2"/>
    </row>
    <row r="105" spans="1:10" ht="38.25" outlineLevel="5" x14ac:dyDescent="0.25">
      <c r="A105" s="52"/>
      <c r="B105" s="46" t="s">
        <v>159</v>
      </c>
      <c r="C105" s="29">
        <v>1700392617</v>
      </c>
      <c r="D105" s="10">
        <v>0</v>
      </c>
      <c r="E105" s="40">
        <v>0</v>
      </c>
      <c r="F105" s="10">
        <v>1803036.6</v>
      </c>
      <c r="G105" s="10">
        <v>0</v>
      </c>
      <c r="H105" s="8">
        <v>0</v>
      </c>
      <c r="I105" s="25">
        <v>0</v>
      </c>
      <c r="J105" s="2"/>
    </row>
    <row r="106" spans="1:10" ht="25.5" outlineLevel="5" x14ac:dyDescent="0.25">
      <c r="A106" s="52"/>
      <c r="B106" s="46" t="s">
        <v>161</v>
      </c>
      <c r="C106" s="29" t="s">
        <v>96</v>
      </c>
      <c r="D106" s="10">
        <v>0</v>
      </c>
      <c r="E106" s="40">
        <v>0</v>
      </c>
      <c r="F106" s="10">
        <v>55764.02</v>
      </c>
      <c r="G106" s="10">
        <v>55764.02</v>
      </c>
      <c r="H106" s="8">
        <v>0</v>
      </c>
      <c r="I106" s="25">
        <v>0</v>
      </c>
      <c r="J106" s="2"/>
    </row>
    <row r="107" spans="1:10" ht="38.25" outlineLevel="5" x14ac:dyDescent="0.25">
      <c r="A107" s="52"/>
      <c r="B107" s="46" t="s">
        <v>160</v>
      </c>
      <c r="C107" s="29">
        <v>1700392618</v>
      </c>
      <c r="D107" s="10">
        <v>587284.56000000006</v>
      </c>
      <c r="E107" s="40">
        <v>0</v>
      </c>
      <c r="F107" s="10">
        <v>0</v>
      </c>
      <c r="G107" s="10">
        <v>0</v>
      </c>
      <c r="H107" s="8">
        <v>0</v>
      </c>
      <c r="I107" s="25">
        <v>0</v>
      </c>
      <c r="J107" s="2"/>
    </row>
    <row r="108" spans="1:10" ht="25.5" outlineLevel="5" x14ac:dyDescent="0.25">
      <c r="A108" s="52"/>
      <c r="B108" s="46" t="s">
        <v>163</v>
      </c>
      <c r="C108" s="29" t="s">
        <v>97</v>
      </c>
      <c r="D108" s="32">
        <v>18163.439999999999</v>
      </c>
      <c r="E108" s="41">
        <v>18163.439999999999</v>
      </c>
      <c r="F108" s="32">
        <v>0</v>
      </c>
      <c r="G108" s="10">
        <v>0</v>
      </c>
      <c r="H108" s="33">
        <v>0</v>
      </c>
      <c r="I108" s="25">
        <v>0</v>
      </c>
      <c r="J108" s="2"/>
    </row>
    <row r="109" spans="1:10" ht="38.25" outlineLevel="5" x14ac:dyDescent="0.25">
      <c r="A109" s="52"/>
      <c r="B109" s="46" t="s">
        <v>164</v>
      </c>
      <c r="C109" s="29">
        <v>1700392619</v>
      </c>
      <c r="D109" s="32">
        <v>0</v>
      </c>
      <c r="E109" s="41">
        <v>0</v>
      </c>
      <c r="F109" s="32">
        <v>0</v>
      </c>
      <c r="G109" s="10">
        <v>0</v>
      </c>
      <c r="H109" s="10">
        <v>1455000</v>
      </c>
      <c r="I109" s="34">
        <v>0</v>
      </c>
      <c r="J109" s="2"/>
    </row>
    <row r="110" spans="1:10" ht="25.5" outlineLevel="5" x14ac:dyDescent="0.25">
      <c r="A110" s="52"/>
      <c r="B110" s="46" t="s">
        <v>165</v>
      </c>
      <c r="C110" s="29" t="s">
        <v>98</v>
      </c>
      <c r="D110" s="32">
        <v>0</v>
      </c>
      <c r="E110" s="41">
        <v>0</v>
      </c>
      <c r="F110" s="32">
        <v>0</v>
      </c>
      <c r="G110" s="10">
        <v>0</v>
      </c>
      <c r="H110" s="10">
        <v>45000</v>
      </c>
      <c r="I110" s="33">
        <v>45000</v>
      </c>
      <c r="J110" s="2"/>
    </row>
    <row r="111" spans="1:10" ht="38.25" outlineLevel="5" x14ac:dyDescent="0.25">
      <c r="A111" s="52"/>
      <c r="B111" s="46" t="s">
        <v>166</v>
      </c>
      <c r="C111" s="29" t="s">
        <v>137</v>
      </c>
      <c r="D111" s="32">
        <v>493612.63</v>
      </c>
      <c r="E111" s="41">
        <v>0</v>
      </c>
      <c r="F111" s="32">
        <v>0</v>
      </c>
      <c r="G111" s="10">
        <v>0</v>
      </c>
      <c r="H111" s="10">
        <v>0</v>
      </c>
      <c r="I111" s="10">
        <v>0</v>
      </c>
      <c r="J111" s="2"/>
    </row>
    <row r="112" spans="1:10" ht="25.5" outlineLevel="5" x14ac:dyDescent="0.25">
      <c r="A112" s="52"/>
      <c r="B112" s="46" t="s">
        <v>167</v>
      </c>
      <c r="C112" s="29" t="s">
        <v>138</v>
      </c>
      <c r="D112" s="32">
        <v>15266.37</v>
      </c>
      <c r="E112" s="41">
        <v>15266.37</v>
      </c>
      <c r="F112" s="32">
        <v>0</v>
      </c>
      <c r="G112" s="10">
        <v>0</v>
      </c>
      <c r="H112" s="10">
        <v>0</v>
      </c>
      <c r="I112" s="10">
        <v>0</v>
      </c>
      <c r="J112" s="2"/>
    </row>
    <row r="113" spans="1:10" outlineLevel="5" x14ac:dyDescent="0.25">
      <c r="A113" s="52"/>
      <c r="B113" s="55" t="s">
        <v>210</v>
      </c>
      <c r="C113" s="29">
        <v>1700400000</v>
      </c>
      <c r="D113" s="10">
        <f>SUM(D114:D129)</f>
        <v>1453692</v>
      </c>
      <c r="E113" s="10">
        <f t="shared" ref="E113:I113" si="21">SUM(E114:E129)</f>
        <v>65246.13</v>
      </c>
      <c r="F113" s="10">
        <f t="shared" si="21"/>
        <v>2296360</v>
      </c>
      <c r="G113" s="10">
        <f t="shared" si="21"/>
        <v>68890.8</v>
      </c>
      <c r="H113" s="10">
        <f t="shared" si="21"/>
        <v>3550000</v>
      </c>
      <c r="I113" s="10">
        <f t="shared" si="21"/>
        <v>106500</v>
      </c>
      <c r="J113" s="2"/>
    </row>
    <row r="114" spans="1:10" ht="38.25" outlineLevel="5" x14ac:dyDescent="0.25">
      <c r="A114" s="52"/>
      <c r="B114" s="46" t="s">
        <v>168</v>
      </c>
      <c r="C114" s="29">
        <v>1700492622</v>
      </c>
      <c r="D114" s="10">
        <v>1388445.87</v>
      </c>
      <c r="E114" s="10">
        <v>0</v>
      </c>
      <c r="F114" s="10">
        <v>0</v>
      </c>
      <c r="G114" s="40">
        <v>0</v>
      </c>
      <c r="H114" s="10">
        <v>0</v>
      </c>
      <c r="I114" s="30">
        <v>0</v>
      </c>
      <c r="J114" s="2"/>
    </row>
    <row r="115" spans="1:10" ht="25.5" outlineLevel="5" x14ac:dyDescent="0.25">
      <c r="A115" s="52"/>
      <c r="B115" s="46" t="s">
        <v>350</v>
      </c>
      <c r="C115" s="29" t="s">
        <v>99</v>
      </c>
      <c r="D115" s="10">
        <v>65246.13</v>
      </c>
      <c r="E115" s="10">
        <v>65246.13</v>
      </c>
      <c r="F115" s="10">
        <v>0</v>
      </c>
      <c r="G115" s="40">
        <v>0</v>
      </c>
      <c r="H115" s="10">
        <v>0</v>
      </c>
      <c r="I115" s="30">
        <v>0</v>
      </c>
      <c r="J115" s="2"/>
    </row>
    <row r="116" spans="1:10" ht="38.25" outlineLevel="5" x14ac:dyDescent="0.25">
      <c r="A116" s="52"/>
      <c r="B116" s="46" t="s">
        <v>169</v>
      </c>
      <c r="C116" s="29">
        <v>1700492623</v>
      </c>
      <c r="D116" s="10">
        <v>0</v>
      </c>
      <c r="E116" s="40">
        <v>0</v>
      </c>
      <c r="F116" s="10">
        <v>435704.6</v>
      </c>
      <c r="G116" s="10">
        <v>0</v>
      </c>
      <c r="H116" s="10">
        <v>0</v>
      </c>
      <c r="I116" s="30">
        <v>0</v>
      </c>
      <c r="J116" s="2"/>
    </row>
    <row r="117" spans="1:10" ht="25.5" outlineLevel="5" x14ac:dyDescent="0.25">
      <c r="A117" s="52"/>
      <c r="B117" s="46" t="s">
        <v>102</v>
      </c>
      <c r="C117" s="29" t="s">
        <v>101</v>
      </c>
      <c r="D117" s="10">
        <v>0</v>
      </c>
      <c r="E117" s="40">
        <v>0</v>
      </c>
      <c r="F117" s="10">
        <v>13475.4</v>
      </c>
      <c r="G117" s="10">
        <v>13475.4</v>
      </c>
      <c r="H117" s="10">
        <v>0</v>
      </c>
      <c r="I117" s="30">
        <v>0</v>
      </c>
      <c r="J117" s="2"/>
    </row>
    <row r="118" spans="1:10" ht="38.25" outlineLevel="5" x14ac:dyDescent="0.25">
      <c r="A118" s="52"/>
      <c r="B118" s="46" t="s">
        <v>170</v>
      </c>
      <c r="C118" s="29">
        <v>1700492624</v>
      </c>
      <c r="D118" s="10">
        <v>0</v>
      </c>
      <c r="E118" s="40">
        <v>0</v>
      </c>
      <c r="F118" s="10">
        <v>337560</v>
      </c>
      <c r="G118" s="10">
        <v>0</v>
      </c>
      <c r="H118" s="10">
        <v>0</v>
      </c>
      <c r="I118" s="30">
        <v>0</v>
      </c>
      <c r="J118" s="2"/>
    </row>
    <row r="119" spans="1:10" ht="25.5" outlineLevel="5" x14ac:dyDescent="0.25">
      <c r="A119" s="52"/>
      <c r="B119" s="46" t="s">
        <v>104</v>
      </c>
      <c r="C119" s="29" t="s">
        <v>103</v>
      </c>
      <c r="D119" s="10">
        <v>0</v>
      </c>
      <c r="E119" s="40">
        <v>0</v>
      </c>
      <c r="F119" s="10">
        <v>10440</v>
      </c>
      <c r="G119" s="10">
        <v>10440</v>
      </c>
      <c r="H119" s="10">
        <v>0</v>
      </c>
      <c r="I119" s="30">
        <v>0</v>
      </c>
      <c r="J119" s="2"/>
    </row>
    <row r="120" spans="1:10" ht="38.25" outlineLevel="5" x14ac:dyDescent="0.25">
      <c r="A120" s="52"/>
      <c r="B120" s="46" t="s">
        <v>236</v>
      </c>
      <c r="C120" s="29">
        <v>1700492625</v>
      </c>
      <c r="D120" s="10">
        <v>0</v>
      </c>
      <c r="E120" s="40">
        <v>0</v>
      </c>
      <c r="F120" s="10">
        <v>1018500</v>
      </c>
      <c r="G120" s="10">
        <v>0</v>
      </c>
      <c r="H120" s="10">
        <v>0</v>
      </c>
      <c r="I120" s="30">
        <v>0</v>
      </c>
      <c r="J120" s="2"/>
    </row>
    <row r="121" spans="1:10" ht="25.5" outlineLevel="5" x14ac:dyDescent="0.25">
      <c r="A121" s="52"/>
      <c r="B121" s="46" t="s">
        <v>106</v>
      </c>
      <c r="C121" s="29" t="s">
        <v>105</v>
      </c>
      <c r="D121" s="10">
        <v>0</v>
      </c>
      <c r="E121" s="40">
        <v>0</v>
      </c>
      <c r="F121" s="10">
        <v>31500</v>
      </c>
      <c r="G121" s="10">
        <v>31500</v>
      </c>
      <c r="H121" s="10">
        <v>0</v>
      </c>
      <c r="I121" s="30">
        <v>0</v>
      </c>
      <c r="J121" s="2"/>
    </row>
    <row r="122" spans="1:10" ht="42" customHeight="1" outlineLevel="5" x14ac:dyDescent="0.25">
      <c r="A122" s="52"/>
      <c r="B122" s="46" t="s">
        <v>171</v>
      </c>
      <c r="C122" s="29">
        <v>1700492626</v>
      </c>
      <c r="D122" s="10">
        <v>0</v>
      </c>
      <c r="E122" s="40">
        <v>0</v>
      </c>
      <c r="F122" s="10">
        <v>435704.6</v>
      </c>
      <c r="G122" s="10">
        <v>0</v>
      </c>
      <c r="H122" s="10">
        <v>0</v>
      </c>
      <c r="I122" s="35">
        <v>0</v>
      </c>
      <c r="J122" s="2"/>
    </row>
    <row r="123" spans="1:10" ht="25.5" customHeight="1" outlineLevel="5" x14ac:dyDescent="0.25">
      <c r="A123" s="52"/>
      <c r="B123" s="46" t="s">
        <v>108</v>
      </c>
      <c r="C123" s="29" t="s">
        <v>107</v>
      </c>
      <c r="D123" s="10">
        <v>0</v>
      </c>
      <c r="E123" s="40">
        <v>0</v>
      </c>
      <c r="F123" s="10">
        <v>13475.4</v>
      </c>
      <c r="G123" s="10">
        <v>13475.4</v>
      </c>
      <c r="H123" s="10">
        <v>0</v>
      </c>
      <c r="I123" s="10">
        <v>0</v>
      </c>
      <c r="J123" s="2"/>
    </row>
    <row r="124" spans="1:10" ht="38.25" outlineLevel="5" x14ac:dyDescent="0.25">
      <c r="A124" s="52"/>
      <c r="B124" s="46" t="s">
        <v>172</v>
      </c>
      <c r="C124" s="29">
        <v>1700492627</v>
      </c>
      <c r="D124" s="10">
        <v>0</v>
      </c>
      <c r="E124" s="40">
        <v>0</v>
      </c>
      <c r="F124" s="10">
        <v>0</v>
      </c>
      <c r="G124" s="40">
        <v>0</v>
      </c>
      <c r="H124" s="10">
        <v>1455000</v>
      </c>
      <c r="I124" s="10">
        <v>0</v>
      </c>
      <c r="J124" s="2"/>
    </row>
    <row r="125" spans="1:10" ht="25.5" outlineLevel="5" x14ac:dyDescent="0.25">
      <c r="A125" s="52"/>
      <c r="B125" s="46" t="s">
        <v>110</v>
      </c>
      <c r="C125" s="29" t="s">
        <v>109</v>
      </c>
      <c r="D125" s="10">
        <v>0</v>
      </c>
      <c r="E125" s="40">
        <v>0</v>
      </c>
      <c r="F125" s="10">
        <v>0</v>
      </c>
      <c r="G125" s="40">
        <v>0</v>
      </c>
      <c r="H125" s="10">
        <v>45000</v>
      </c>
      <c r="I125" s="10">
        <v>45000</v>
      </c>
      <c r="J125" s="2"/>
    </row>
    <row r="126" spans="1:10" ht="63.75" outlineLevel="5" x14ac:dyDescent="0.25">
      <c r="A126" s="52"/>
      <c r="B126" s="46" t="s">
        <v>173</v>
      </c>
      <c r="C126" s="29">
        <v>1700492628</v>
      </c>
      <c r="D126" s="10">
        <v>0</v>
      </c>
      <c r="E126" s="40">
        <v>0</v>
      </c>
      <c r="F126" s="10">
        <v>0</v>
      </c>
      <c r="G126" s="40">
        <v>0</v>
      </c>
      <c r="H126" s="10">
        <v>1018500</v>
      </c>
      <c r="I126" s="10">
        <v>0</v>
      </c>
      <c r="J126" s="2"/>
    </row>
    <row r="127" spans="1:10" ht="51" outlineLevel="5" x14ac:dyDescent="0.25">
      <c r="A127" s="52"/>
      <c r="B127" s="46" t="s">
        <v>111</v>
      </c>
      <c r="C127" s="29" t="s">
        <v>112</v>
      </c>
      <c r="D127" s="10">
        <v>0</v>
      </c>
      <c r="E127" s="40">
        <v>0</v>
      </c>
      <c r="F127" s="10">
        <v>0</v>
      </c>
      <c r="G127" s="40">
        <v>0</v>
      </c>
      <c r="H127" s="10">
        <v>31500</v>
      </c>
      <c r="I127" s="10">
        <v>31500</v>
      </c>
      <c r="J127" s="2"/>
    </row>
    <row r="128" spans="1:10" ht="63.75" outlineLevel="5" x14ac:dyDescent="0.25">
      <c r="A128" s="52"/>
      <c r="B128" s="46" t="s">
        <v>174</v>
      </c>
      <c r="C128" s="29">
        <v>1700492629</v>
      </c>
      <c r="D128" s="10">
        <v>0</v>
      </c>
      <c r="E128" s="40">
        <v>0</v>
      </c>
      <c r="F128" s="10">
        <v>0</v>
      </c>
      <c r="G128" s="40">
        <v>0</v>
      </c>
      <c r="H128" s="10">
        <v>970000</v>
      </c>
      <c r="I128" s="10">
        <v>0</v>
      </c>
      <c r="J128" s="2"/>
    </row>
    <row r="129" spans="1:10" ht="38.25" outlineLevel="5" x14ac:dyDescent="0.25">
      <c r="A129" s="52"/>
      <c r="B129" s="46" t="s">
        <v>114</v>
      </c>
      <c r="C129" s="29" t="s">
        <v>113</v>
      </c>
      <c r="D129" s="10">
        <v>0</v>
      </c>
      <c r="E129" s="40">
        <v>0</v>
      </c>
      <c r="F129" s="10">
        <v>0</v>
      </c>
      <c r="G129" s="40">
        <v>0</v>
      </c>
      <c r="H129" s="10">
        <v>30000</v>
      </c>
      <c r="I129" s="10">
        <v>30000</v>
      </c>
      <c r="J129" s="2"/>
    </row>
    <row r="130" spans="1:10" ht="27" outlineLevel="5" x14ac:dyDescent="0.25">
      <c r="A130" s="52"/>
      <c r="B130" s="55" t="s">
        <v>211</v>
      </c>
      <c r="C130" s="29">
        <v>1700500000</v>
      </c>
      <c r="D130" s="10">
        <f>SUM(D131:D136)</f>
        <v>0</v>
      </c>
      <c r="E130" s="10">
        <f t="shared" ref="E130:G130" si="22">SUM(E131:E136)</f>
        <v>0</v>
      </c>
      <c r="F130" s="10">
        <f t="shared" si="22"/>
        <v>0</v>
      </c>
      <c r="G130" s="10">
        <f t="shared" si="22"/>
        <v>0</v>
      </c>
      <c r="H130" s="10">
        <f>SUM(H131:H136)</f>
        <v>1581766.24</v>
      </c>
      <c r="I130" s="10">
        <f>SUM(I131:I136)</f>
        <v>47452.29</v>
      </c>
      <c r="J130" s="2"/>
    </row>
    <row r="131" spans="1:10" ht="38.25" outlineLevel="5" x14ac:dyDescent="0.25">
      <c r="A131" s="52"/>
      <c r="B131" s="46" t="s">
        <v>175</v>
      </c>
      <c r="C131" s="29">
        <v>1700592630</v>
      </c>
      <c r="D131" s="42">
        <v>0</v>
      </c>
      <c r="E131" s="40">
        <v>0</v>
      </c>
      <c r="F131" s="42">
        <v>0</v>
      </c>
      <c r="G131" s="40">
        <v>0</v>
      </c>
      <c r="H131" s="10">
        <v>524770</v>
      </c>
      <c r="I131" s="10">
        <v>0</v>
      </c>
      <c r="J131" s="2"/>
    </row>
    <row r="132" spans="1:10" ht="25.5" outlineLevel="5" x14ac:dyDescent="0.25">
      <c r="A132" s="52"/>
      <c r="B132" s="46" t="s">
        <v>177</v>
      </c>
      <c r="C132" s="29" t="s">
        <v>115</v>
      </c>
      <c r="D132" s="42">
        <v>0</v>
      </c>
      <c r="E132" s="40">
        <v>0</v>
      </c>
      <c r="F132" s="42">
        <v>0</v>
      </c>
      <c r="G132" s="40">
        <v>0</v>
      </c>
      <c r="H132" s="10">
        <v>16230</v>
      </c>
      <c r="I132" s="10">
        <v>16230</v>
      </c>
      <c r="J132" s="2"/>
    </row>
    <row r="133" spans="1:10" ht="38.25" outlineLevel="5" x14ac:dyDescent="0.25">
      <c r="A133" s="52"/>
      <c r="B133" s="46" t="s">
        <v>176</v>
      </c>
      <c r="C133" s="29">
        <v>1700592631</v>
      </c>
      <c r="D133" s="42">
        <v>0</v>
      </c>
      <c r="E133" s="40">
        <v>0</v>
      </c>
      <c r="F133" s="42">
        <v>0</v>
      </c>
      <c r="G133" s="40">
        <v>0</v>
      </c>
      <c r="H133" s="10">
        <v>485000</v>
      </c>
      <c r="I133" s="10">
        <v>0</v>
      </c>
      <c r="J133" s="2"/>
    </row>
    <row r="134" spans="1:10" ht="25.5" outlineLevel="5" x14ac:dyDescent="0.25">
      <c r="A134" s="52"/>
      <c r="B134" s="46" t="s">
        <v>178</v>
      </c>
      <c r="C134" s="29" t="s">
        <v>116</v>
      </c>
      <c r="D134" s="42">
        <v>0</v>
      </c>
      <c r="E134" s="40">
        <v>0</v>
      </c>
      <c r="F134" s="42">
        <v>0</v>
      </c>
      <c r="G134" s="40">
        <v>0</v>
      </c>
      <c r="H134" s="10">
        <v>15000</v>
      </c>
      <c r="I134" s="10">
        <v>15000</v>
      </c>
      <c r="J134" s="2"/>
    </row>
    <row r="135" spans="1:10" ht="28.5" customHeight="1" outlineLevel="5" x14ac:dyDescent="0.25">
      <c r="A135" s="52"/>
      <c r="B135" s="46" t="s">
        <v>179</v>
      </c>
      <c r="C135" s="36">
        <v>1700592632</v>
      </c>
      <c r="D135" s="43">
        <v>0</v>
      </c>
      <c r="E135" s="41">
        <v>0</v>
      </c>
      <c r="F135" s="43">
        <v>0</v>
      </c>
      <c r="G135" s="41">
        <v>0</v>
      </c>
      <c r="H135" s="32">
        <v>524543.25</v>
      </c>
      <c r="I135" s="32">
        <v>0</v>
      </c>
      <c r="J135" s="2"/>
    </row>
    <row r="136" spans="1:10" ht="18" customHeight="1" outlineLevel="5" x14ac:dyDescent="0.25">
      <c r="A136" s="52"/>
      <c r="B136" s="48" t="s">
        <v>237</v>
      </c>
      <c r="C136" s="44" t="s">
        <v>117</v>
      </c>
      <c r="D136" s="43">
        <v>0</v>
      </c>
      <c r="E136" s="41">
        <v>0</v>
      </c>
      <c r="F136" s="43">
        <v>0</v>
      </c>
      <c r="G136" s="41">
        <v>0</v>
      </c>
      <c r="H136" s="32">
        <v>16222.99</v>
      </c>
      <c r="I136" s="32">
        <v>16222.29</v>
      </c>
      <c r="J136" s="2"/>
    </row>
    <row r="137" spans="1:10" ht="25.5" customHeight="1" outlineLevel="5" x14ac:dyDescent="0.25">
      <c r="A137" s="52"/>
      <c r="B137" s="63" t="s">
        <v>139</v>
      </c>
      <c r="C137" s="15">
        <v>1700600000</v>
      </c>
      <c r="D137" s="42">
        <f>D138</f>
        <v>78000</v>
      </c>
      <c r="E137" s="42">
        <f t="shared" ref="E137:I137" si="23">E138</f>
        <v>78000</v>
      </c>
      <c r="F137" s="42">
        <f t="shared" si="23"/>
        <v>0</v>
      </c>
      <c r="G137" s="42">
        <f t="shared" si="23"/>
        <v>0</v>
      </c>
      <c r="H137" s="42">
        <f t="shared" si="23"/>
        <v>0</v>
      </c>
      <c r="I137" s="42">
        <f t="shared" si="23"/>
        <v>0</v>
      </c>
      <c r="J137" s="2"/>
    </row>
    <row r="138" spans="1:10" ht="19.5" customHeight="1" outlineLevel="5" x14ac:dyDescent="0.25">
      <c r="A138" s="52"/>
      <c r="B138" s="49" t="s">
        <v>140</v>
      </c>
      <c r="C138" s="15">
        <v>1700605033</v>
      </c>
      <c r="D138" s="42">
        <v>78000</v>
      </c>
      <c r="E138" s="40">
        <v>78000</v>
      </c>
      <c r="F138" s="42">
        <v>0</v>
      </c>
      <c r="G138" s="40">
        <v>0</v>
      </c>
      <c r="H138" s="10">
        <v>0</v>
      </c>
      <c r="I138" s="10">
        <v>0</v>
      </c>
      <c r="J138" s="2"/>
    </row>
    <row r="139" spans="1:10" ht="25.5" outlineLevel="6" x14ac:dyDescent="0.25">
      <c r="A139" s="52">
        <v>4</v>
      </c>
      <c r="B139" s="58" t="s">
        <v>63</v>
      </c>
      <c r="C139" s="24">
        <v>1800000000</v>
      </c>
      <c r="D139" s="25">
        <f>D140+D142</f>
        <v>500000</v>
      </c>
      <c r="E139" s="25">
        <f>E140+E142</f>
        <v>500000</v>
      </c>
      <c r="F139" s="25">
        <f t="shared" ref="F139:I139" si="24">F140</f>
        <v>0</v>
      </c>
      <c r="G139" s="25">
        <f t="shared" si="24"/>
        <v>0</v>
      </c>
      <c r="H139" s="25">
        <f t="shared" si="24"/>
        <v>0</v>
      </c>
      <c r="I139" s="25">
        <f t="shared" si="24"/>
        <v>0</v>
      </c>
      <c r="J139" s="2"/>
    </row>
    <row r="140" spans="1:10" outlineLevel="7" x14ac:dyDescent="0.25">
      <c r="A140" s="52"/>
      <c r="B140" s="55" t="s">
        <v>212</v>
      </c>
      <c r="C140" s="9">
        <v>1800100000</v>
      </c>
      <c r="D140" s="8">
        <f>D141</f>
        <v>306919</v>
      </c>
      <c r="E140" s="8">
        <f t="shared" ref="E140:I140" si="25">E141</f>
        <v>306919</v>
      </c>
      <c r="F140" s="8">
        <f t="shared" si="25"/>
        <v>0</v>
      </c>
      <c r="G140" s="8">
        <f t="shared" si="25"/>
        <v>0</v>
      </c>
      <c r="H140" s="8">
        <f t="shared" si="25"/>
        <v>0</v>
      </c>
      <c r="I140" s="8">
        <f t="shared" si="25"/>
        <v>0</v>
      </c>
      <c r="J140" s="2"/>
    </row>
    <row r="141" spans="1:10" ht="25.5" outlineLevel="2" x14ac:dyDescent="0.25">
      <c r="A141" s="52"/>
      <c r="B141" s="46" t="s">
        <v>180</v>
      </c>
      <c r="C141" s="9">
        <v>1800106022</v>
      </c>
      <c r="D141" s="8">
        <v>306919</v>
      </c>
      <c r="E141" s="8">
        <v>306919</v>
      </c>
      <c r="F141" s="8">
        <v>0</v>
      </c>
      <c r="G141" s="8">
        <v>0</v>
      </c>
      <c r="H141" s="8">
        <v>0</v>
      </c>
      <c r="I141" s="8">
        <v>0</v>
      </c>
      <c r="J141" s="2"/>
    </row>
    <row r="142" spans="1:10" outlineLevel="2" x14ac:dyDescent="0.25">
      <c r="A142" s="52"/>
      <c r="B142" s="46" t="s">
        <v>348</v>
      </c>
      <c r="C142" s="9">
        <v>1800200000</v>
      </c>
      <c r="D142" s="8">
        <f>D143</f>
        <v>193081</v>
      </c>
      <c r="E142" s="8">
        <f>E143</f>
        <v>193081</v>
      </c>
      <c r="F142" s="8"/>
      <c r="G142" s="8"/>
      <c r="H142" s="8"/>
      <c r="I142" s="8"/>
      <c r="J142" s="2"/>
    </row>
    <row r="143" spans="1:10" outlineLevel="2" x14ac:dyDescent="0.25">
      <c r="A143" s="52"/>
      <c r="B143" s="46" t="s">
        <v>349</v>
      </c>
      <c r="C143" s="9">
        <v>1800206023</v>
      </c>
      <c r="D143" s="8">
        <v>193081</v>
      </c>
      <c r="E143" s="8">
        <f>D143</f>
        <v>193081</v>
      </c>
      <c r="F143" s="8"/>
      <c r="G143" s="8"/>
      <c r="H143" s="8"/>
      <c r="I143" s="8"/>
      <c r="J143" s="2"/>
    </row>
    <row r="144" spans="1:10" ht="25.5" outlineLevel="3" x14ac:dyDescent="0.25">
      <c r="A144" s="52">
        <v>5</v>
      </c>
      <c r="B144" s="54" t="s">
        <v>64</v>
      </c>
      <c r="C144" s="9">
        <v>1900000000</v>
      </c>
      <c r="D144" s="8">
        <f>D145</f>
        <v>4246742.47</v>
      </c>
      <c r="E144" s="8">
        <f t="shared" ref="E144:I144" si="26">E145</f>
        <v>127402.27</v>
      </c>
      <c r="F144" s="8">
        <f t="shared" si="26"/>
        <v>0</v>
      </c>
      <c r="G144" s="8">
        <f t="shared" si="26"/>
        <v>0</v>
      </c>
      <c r="H144" s="8">
        <f t="shared" si="26"/>
        <v>0</v>
      </c>
      <c r="I144" s="8">
        <f t="shared" si="26"/>
        <v>0</v>
      </c>
      <c r="J144" s="2"/>
    </row>
    <row r="145" spans="1:10" ht="50.25" customHeight="1" outlineLevel="4" x14ac:dyDescent="0.25">
      <c r="A145" s="52"/>
      <c r="B145" s="55" t="s">
        <v>213</v>
      </c>
      <c r="C145" s="9">
        <v>1900100000</v>
      </c>
      <c r="D145" s="8">
        <f>D146+D147</f>
        <v>4246742.47</v>
      </c>
      <c r="E145" s="8">
        <f t="shared" ref="E145:I145" si="27">E146+E147</f>
        <v>127402.27</v>
      </c>
      <c r="F145" s="8">
        <f t="shared" si="27"/>
        <v>0</v>
      </c>
      <c r="G145" s="8">
        <f t="shared" si="27"/>
        <v>0</v>
      </c>
      <c r="H145" s="8">
        <f t="shared" si="27"/>
        <v>0</v>
      </c>
      <c r="I145" s="8">
        <f t="shared" si="27"/>
        <v>0</v>
      </c>
      <c r="J145" s="2"/>
    </row>
    <row r="146" spans="1:10" ht="38.25" outlineLevel="5" x14ac:dyDescent="0.25">
      <c r="A146" s="52"/>
      <c r="B146" s="46" t="s">
        <v>181</v>
      </c>
      <c r="C146" s="9">
        <v>1900192620</v>
      </c>
      <c r="D146" s="8">
        <v>4119340.2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2"/>
    </row>
    <row r="147" spans="1:10" ht="38.25" outlineLevel="6" x14ac:dyDescent="0.25">
      <c r="A147" s="52"/>
      <c r="B147" s="46" t="s">
        <v>65</v>
      </c>
      <c r="C147" s="9" t="s">
        <v>66</v>
      </c>
      <c r="D147" s="8">
        <v>127402.27</v>
      </c>
      <c r="E147" s="8">
        <v>127402.27</v>
      </c>
      <c r="F147" s="8">
        <v>0</v>
      </c>
      <c r="G147" s="8">
        <v>0</v>
      </c>
      <c r="H147" s="8">
        <v>0</v>
      </c>
      <c r="I147" s="8">
        <v>0</v>
      </c>
      <c r="J147" s="2"/>
    </row>
    <row r="148" spans="1:10" ht="25.5" outlineLevel="6" x14ac:dyDescent="0.25">
      <c r="A148" s="52">
        <v>6</v>
      </c>
      <c r="B148" s="54" t="s">
        <v>82</v>
      </c>
      <c r="C148" s="15">
        <v>2000000000</v>
      </c>
      <c r="D148" s="8">
        <f>D149+D152</f>
        <v>5016098.6500000004</v>
      </c>
      <c r="E148" s="8">
        <f t="shared" ref="E148:I148" si="28">E149+E152</f>
        <v>2049720.65</v>
      </c>
      <c r="F148" s="8">
        <f t="shared" si="28"/>
        <v>112300</v>
      </c>
      <c r="G148" s="8">
        <f t="shared" si="28"/>
        <v>3369</v>
      </c>
      <c r="H148" s="8">
        <f t="shared" si="28"/>
        <v>112300</v>
      </c>
      <c r="I148" s="8">
        <f t="shared" si="28"/>
        <v>3369</v>
      </c>
      <c r="J148" s="2"/>
    </row>
    <row r="149" spans="1:10" ht="40.5" outlineLevel="6" x14ac:dyDescent="0.25">
      <c r="A149" s="52"/>
      <c r="B149" s="55" t="s">
        <v>83</v>
      </c>
      <c r="C149" s="15">
        <v>2000100000</v>
      </c>
      <c r="D149" s="8">
        <f>D150+D151</f>
        <v>1293500</v>
      </c>
      <c r="E149" s="8">
        <f>E150+E151</f>
        <v>1293500</v>
      </c>
      <c r="F149" s="8">
        <f t="shared" ref="F149" si="29">F150</f>
        <v>0</v>
      </c>
      <c r="G149" s="8">
        <f t="shared" ref="G149" si="30">G150</f>
        <v>0</v>
      </c>
      <c r="H149" s="8">
        <f t="shared" ref="H149" si="31">H150</f>
        <v>0</v>
      </c>
      <c r="I149" s="8">
        <f t="shared" ref="I149" si="32">I150</f>
        <v>0</v>
      </c>
      <c r="J149" s="2"/>
    </row>
    <row r="150" spans="1:10" ht="51" outlineLevel="6" x14ac:dyDescent="0.25">
      <c r="A150" s="52"/>
      <c r="B150" s="46" t="s">
        <v>305</v>
      </c>
      <c r="C150" s="15">
        <v>2000100001</v>
      </c>
      <c r="D150" s="8">
        <v>793500</v>
      </c>
      <c r="E150" s="8">
        <v>793500</v>
      </c>
      <c r="F150" s="8">
        <v>0</v>
      </c>
      <c r="G150" s="8">
        <v>0</v>
      </c>
      <c r="H150" s="8">
        <v>0</v>
      </c>
      <c r="I150" s="8">
        <v>0</v>
      </c>
      <c r="J150" s="2"/>
    </row>
    <row r="151" spans="1:10" ht="38.25" outlineLevel="6" x14ac:dyDescent="0.25">
      <c r="A151" s="52"/>
      <c r="B151" s="60" t="s">
        <v>352</v>
      </c>
      <c r="C151" s="67">
        <v>2000112196</v>
      </c>
      <c r="D151" s="8">
        <v>500000</v>
      </c>
      <c r="E151" s="8">
        <v>500000</v>
      </c>
      <c r="F151" s="8"/>
      <c r="G151" s="8"/>
      <c r="H151" s="8"/>
      <c r="I151" s="8"/>
      <c r="J151" s="2"/>
    </row>
    <row r="152" spans="1:10" ht="27" outlineLevel="6" x14ac:dyDescent="0.25">
      <c r="A152" s="52"/>
      <c r="B152" s="55" t="s">
        <v>214</v>
      </c>
      <c r="C152" s="9" t="s">
        <v>84</v>
      </c>
      <c r="D152" s="8">
        <f>D153+D155+D156+D154</f>
        <v>3722598.65</v>
      </c>
      <c r="E152" s="8">
        <f>E153+E155+E156+E154</f>
        <v>756220.65</v>
      </c>
      <c r="F152" s="8">
        <f t="shared" ref="F152:I152" si="33">F153+F155+F156</f>
        <v>112300</v>
      </c>
      <c r="G152" s="8">
        <f t="shared" si="33"/>
        <v>3369</v>
      </c>
      <c r="H152" s="8">
        <f t="shared" si="33"/>
        <v>112300</v>
      </c>
      <c r="I152" s="8">
        <f t="shared" si="33"/>
        <v>3369</v>
      </c>
      <c r="J152" s="2"/>
    </row>
    <row r="153" spans="1:10" ht="25.5" outlineLevel="6" x14ac:dyDescent="0.25">
      <c r="A153" s="52"/>
      <c r="B153" s="46" t="s">
        <v>238</v>
      </c>
      <c r="C153" s="9" t="s">
        <v>85</v>
      </c>
      <c r="D153" s="8">
        <v>65000</v>
      </c>
      <c r="E153" s="8">
        <v>65000</v>
      </c>
      <c r="F153" s="8">
        <v>0</v>
      </c>
      <c r="G153" s="8">
        <v>0</v>
      </c>
      <c r="H153" s="8">
        <v>0</v>
      </c>
      <c r="I153" s="8">
        <v>0</v>
      </c>
      <c r="J153" s="2"/>
    </row>
    <row r="154" spans="1:10" ht="36" customHeight="1" outlineLevel="6" x14ac:dyDescent="0.25">
      <c r="A154" s="52"/>
      <c r="B154" s="46" t="s">
        <v>267</v>
      </c>
      <c r="C154" s="9" t="s">
        <v>268</v>
      </c>
      <c r="D154" s="8">
        <v>599477</v>
      </c>
      <c r="E154" s="8">
        <v>599477</v>
      </c>
      <c r="F154" s="8"/>
      <c r="G154" s="8"/>
      <c r="H154" s="8"/>
      <c r="I154" s="8"/>
      <c r="J154" s="2"/>
    </row>
    <row r="155" spans="1:10" ht="38.25" outlineLevel="6" x14ac:dyDescent="0.25">
      <c r="A155" s="52"/>
      <c r="B155" s="46" t="s">
        <v>239</v>
      </c>
      <c r="C155" s="9" t="s">
        <v>86</v>
      </c>
      <c r="D155" s="8">
        <v>3058121.65</v>
      </c>
      <c r="E155" s="8">
        <v>91743.65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0" ht="38.25" outlineLevel="6" x14ac:dyDescent="0.25">
      <c r="A156" s="52"/>
      <c r="B156" s="46" t="s">
        <v>240</v>
      </c>
      <c r="C156" s="9" t="s">
        <v>87</v>
      </c>
      <c r="D156" s="8">
        <v>0</v>
      </c>
      <c r="E156" s="8">
        <v>0</v>
      </c>
      <c r="F156" s="8">
        <v>112300</v>
      </c>
      <c r="G156" s="8">
        <v>3369</v>
      </c>
      <c r="H156" s="8">
        <v>112300</v>
      </c>
      <c r="I156" s="8">
        <v>3369</v>
      </c>
      <c r="J156" s="2"/>
    </row>
    <row r="157" spans="1:10" ht="25.5" outlineLevel="7" x14ac:dyDescent="0.25">
      <c r="A157" s="52">
        <v>7</v>
      </c>
      <c r="B157" s="54" t="s">
        <v>68</v>
      </c>
      <c r="C157" s="9">
        <v>3300000000</v>
      </c>
      <c r="D157" s="8">
        <f>D158</f>
        <v>5258421</v>
      </c>
      <c r="E157" s="8">
        <f t="shared" ref="E157:I157" si="34">E158</f>
        <v>1200000</v>
      </c>
      <c r="F157" s="8">
        <f t="shared" si="34"/>
        <v>5279882.6900000004</v>
      </c>
      <c r="G157" s="8">
        <f t="shared" si="34"/>
        <v>1200000</v>
      </c>
      <c r="H157" s="8">
        <f t="shared" si="34"/>
        <v>5552075.5</v>
      </c>
      <c r="I157" s="8">
        <f t="shared" si="34"/>
        <v>1200000</v>
      </c>
      <c r="J157" s="2"/>
    </row>
    <row r="158" spans="1:10" ht="32.25" customHeight="1" outlineLevel="2" x14ac:dyDescent="0.25">
      <c r="A158" s="52"/>
      <c r="B158" s="55" t="s">
        <v>215</v>
      </c>
      <c r="C158" s="9">
        <v>3000100000</v>
      </c>
      <c r="D158" s="8">
        <f>D159</f>
        <v>5258421</v>
      </c>
      <c r="E158" s="8">
        <f t="shared" ref="E158:I158" si="35">E159</f>
        <v>1200000</v>
      </c>
      <c r="F158" s="8">
        <f t="shared" si="35"/>
        <v>5279882.6900000004</v>
      </c>
      <c r="G158" s="8">
        <f t="shared" si="35"/>
        <v>1200000</v>
      </c>
      <c r="H158" s="8">
        <f t="shared" si="35"/>
        <v>5552075.5</v>
      </c>
      <c r="I158" s="8">
        <f t="shared" si="35"/>
        <v>1200000</v>
      </c>
      <c r="J158" s="2"/>
    </row>
    <row r="159" spans="1:10" ht="46.5" customHeight="1" outlineLevel="3" x14ac:dyDescent="0.25">
      <c r="A159" s="52"/>
      <c r="B159" s="46" t="s">
        <v>182</v>
      </c>
      <c r="C159" s="9" t="s">
        <v>21</v>
      </c>
      <c r="D159" s="8">
        <v>5258421</v>
      </c>
      <c r="E159" s="8">
        <v>1200000</v>
      </c>
      <c r="F159" s="8">
        <v>5279882.6900000004</v>
      </c>
      <c r="G159" s="8">
        <v>1200000</v>
      </c>
      <c r="H159" s="8">
        <v>5552075.5</v>
      </c>
      <c r="I159" s="8">
        <v>1200000</v>
      </c>
      <c r="J159" s="2"/>
    </row>
    <row r="160" spans="1:10" ht="49.15" customHeight="1" outlineLevel="4" x14ac:dyDescent="0.25">
      <c r="A160" s="52">
        <v>8</v>
      </c>
      <c r="B160" s="54" t="s">
        <v>48</v>
      </c>
      <c r="C160" s="9">
        <v>4000000000</v>
      </c>
      <c r="D160" s="8">
        <f t="shared" ref="D160:I160" si="36">D161+D173+D194</f>
        <v>45024871.399999999</v>
      </c>
      <c r="E160" s="8">
        <f t="shared" si="36"/>
        <v>35024871.399999999</v>
      </c>
      <c r="F160" s="8">
        <f t="shared" si="36"/>
        <v>21317170</v>
      </c>
      <c r="G160" s="8">
        <f t="shared" si="36"/>
        <v>21317170</v>
      </c>
      <c r="H160" s="8">
        <f t="shared" si="36"/>
        <v>21317170</v>
      </c>
      <c r="I160" s="8">
        <f t="shared" si="36"/>
        <v>21317170</v>
      </c>
      <c r="J160" s="2"/>
    </row>
    <row r="161" spans="1:10" ht="27" outlineLevel="5" x14ac:dyDescent="0.25">
      <c r="A161" s="52"/>
      <c r="B161" s="55" t="s">
        <v>216</v>
      </c>
      <c r="C161" s="9">
        <v>4000100000</v>
      </c>
      <c r="D161" s="8">
        <f>SUM(D162:D172)</f>
        <v>15435581.039999999</v>
      </c>
      <c r="E161" s="8">
        <f>SUM(E162:E172)</f>
        <v>15435581.039999999</v>
      </c>
      <c r="F161" s="8">
        <f t="shared" ref="F161:I161" si="37">SUM(F162:F170)</f>
        <v>14224070</v>
      </c>
      <c r="G161" s="8">
        <f t="shared" si="37"/>
        <v>14224070</v>
      </c>
      <c r="H161" s="8">
        <f t="shared" si="37"/>
        <v>15304840</v>
      </c>
      <c r="I161" s="8">
        <f t="shared" si="37"/>
        <v>15304840</v>
      </c>
      <c r="J161" s="2"/>
    </row>
    <row r="162" spans="1:10" ht="38.25" outlineLevel="6" x14ac:dyDescent="0.25">
      <c r="A162" s="52"/>
      <c r="B162" s="46" t="s">
        <v>49</v>
      </c>
      <c r="C162" s="9">
        <v>4000100401</v>
      </c>
      <c r="D162" s="8">
        <v>3080000</v>
      </c>
      <c r="E162" s="8">
        <v>3080000</v>
      </c>
      <c r="F162" s="8">
        <v>1070000</v>
      </c>
      <c r="G162" s="8">
        <v>1070000</v>
      </c>
      <c r="H162" s="8">
        <v>1155600</v>
      </c>
      <c r="I162" s="8">
        <v>1155600</v>
      </c>
      <c r="J162" s="2"/>
    </row>
    <row r="163" spans="1:10" ht="38.25" outlineLevel="7" x14ac:dyDescent="0.25">
      <c r="A163" s="52"/>
      <c r="B163" s="46" t="s">
        <v>50</v>
      </c>
      <c r="C163" s="9">
        <v>4000100402</v>
      </c>
      <c r="D163" s="8">
        <v>1165230</v>
      </c>
      <c r="E163" s="8">
        <v>1165230</v>
      </c>
      <c r="F163" s="8">
        <v>1070000</v>
      </c>
      <c r="G163" s="8">
        <v>1070000</v>
      </c>
      <c r="H163" s="8">
        <v>1155600</v>
      </c>
      <c r="I163" s="8">
        <v>1155600</v>
      </c>
      <c r="J163" s="2"/>
    </row>
    <row r="164" spans="1:10" ht="38.25" outlineLevel="3" x14ac:dyDescent="0.25">
      <c r="A164" s="52"/>
      <c r="B164" s="46" t="s">
        <v>51</v>
      </c>
      <c r="C164" s="9">
        <v>4000100403</v>
      </c>
      <c r="D164" s="8">
        <v>500000</v>
      </c>
      <c r="E164" s="8">
        <v>500000</v>
      </c>
      <c r="F164" s="8">
        <v>535000</v>
      </c>
      <c r="G164" s="8">
        <v>535000</v>
      </c>
      <c r="H164" s="8">
        <v>577800</v>
      </c>
      <c r="I164" s="8">
        <v>577800</v>
      </c>
      <c r="J164" s="2"/>
    </row>
    <row r="165" spans="1:10" ht="38.25" outlineLevel="4" x14ac:dyDescent="0.25">
      <c r="A165" s="52"/>
      <c r="B165" s="46" t="s">
        <v>52</v>
      </c>
      <c r="C165" s="9">
        <v>4000100404</v>
      </c>
      <c r="D165" s="8">
        <v>4882924</v>
      </c>
      <c r="E165" s="8">
        <v>4882924</v>
      </c>
      <c r="F165" s="8">
        <v>8725970</v>
      </c>
      <c r="G165" s="8">
        <v>8725970</v>
      </c>
      <c r="H165" s="8">
        <v>9378780</v>
      </c>
      <c r="I165" s="8">
        <v>9378780</v>
      </c>
      <c r="J165" s="2"/>
    </row>
    <row r="166" spans="1:10" ht="35.25" customHeight="1" outlineLevel="5" x14ac:dyDescent="0.25">
      <c r="A166" s="52"/>
      <c r="B166" s="46" t="s">
        <v>53</v>
      </c>
      <c r="C166" s="9">
        <v>4000100405</v>
      </c>
      <c r="D166" s="8">
        <v>500000</v>
      </c>
      <c r="E166" s="8">
        <v>500000</v>
      </c>
      <c r="F166" s="8">
        <v>535000</v>
      </c>
      <c r="G166" s="8">
        <v>535000</v>
      </c>
      <c r="H166" s="8">
        <v>577800</v>
      </c>
      <c r="I166" s="8">
        <v>577800</v>
      </c>
      <c r="J166" s="2"/>
    </row>
    <row r="167" spans="1:10" ht="38.25" outlineLevel="6" x14ac:dyDescent="0.25">
      <c r="A167" s="52"/>
      <c r="B167" s="46" t="s">
        <v>183</v>
      </c>
      <c r="C167" s="9">
        <v>4000100406</v>
      </c>
      <c r="D167" s="8">
        <v>1319370</v>
      </c>
      <c r="E167" s="8">
        <v>1319370</v>
      </c>
      <c r="F167" s="8">
        <v>2288100</v>
      </c>
      <c r="G167" s="8">
        <v>2288100</v>
      </c>
      <c r="H167" s="8">
        <v>2459260</v>
      </c>
      <c r="I167" s="8">
        <v>2459260</v>
      </c>
      <c r="J167" s="2"/>
    </row>
    <row r="168" spans="1:10" ht="25.5" outlineLevel="6" x14ac:dyDescent="0.25">
      <c r="A168" s="52"/>
      <c r="B168" s="46" t="s">
        <v>141</v>
      </c>
      <c r="C168" s="9">
        <v>4000100420</v>
      </c>
      <c r="D168" s="8">
        <v>450000</v>
      </c>
      <c r="E168" s="8">
        <v>450000</v>
      </c>
      <c r="F168" s="8">
        <v>0</v>
      </c>
      <c r="G168" s="8">
        <v>0</v>
      </c>
      <c r="H168" s="8">
        <v>0</v>
      </c>
      <c r="I168" s="8">
        <v>0</v>
      </c>
      <c r="J168" s="2"/>
    </row>
    <row r="169" spans="1:10" outlineLevel="6" x14ac:dyDescent="0.25">
      <c r="A169" s="52"/>
      <c r="B169" s="46" t="s">
        <v>184</v>
      </c>
      <c r="C169" s="9">
        <v>4000100421</v>
      </c>
      <c r="D169" s="8">
        <v>3020000</v>
      </c>
      <c r="E169" s="8">
        <v>3020000</v>
      </c>
      <c r="F169" s="8">
        <v>0</v>
      </c>
      <c r="G169" s="8">
        <v>0</v>
      </c>
      <c r="H169" s="8">
        <v>0</v>
      </c>
      <c r="I169" s="8">
        <v>0</v>
      </c>
      <c r="J169" s="2"/>
    </row>
    <row r="170" spans="1:10" ht="25.5" outlineLevel="6" x14ac:dyDescent="0.25">
      <c r="A170" s="52"/>
      <c r="B170" s="46" t="s">
        <v>142</v>
      </c>
      <c r="C170" s="9">
        <v>4000100422</v>
      </c>
      <c r="D170" s="8">
        <v>470569.04</v>
      </c>
      <c r="E170" s="8">
        <v>470569.04</v>
      </c>
      <c r="F170" s="8">
        <v>0</v>
      </c>
      <c r="G170" s="8">
        <v>0</v>
      </c>
      <c r="H170" s="8">
        <v>0</v>
      </c>
      <c r="I170" s="8">
        <v>0</v>
      </c>
      <c r="J170" s="2"/>
    </row>
    <row r="171" spans="1:10" ht="29.45" customHeight="1" outlineLevel="6" x14ac:dyDescent="0.25">
      <c r="A171" s="52"/>
      <c r="B171" s="46" t="s">
        <v>286</v>
      </c>
      <c r="C171" s="9" t="s">
        <v>287</v>
      </c>
      <c r="D171" s="8">
        <v>0</v>
      </c>
      <c r="E171" s="8">
        <v>0</v>
      </c>
      <c r="F171" s="8"/>
      <c r="G171" s="8"/>
      <c r="H171" s="8"/>
      <c r="I171" s="8"/>
      <c r="J171" s="2"/>
    </row>
    <row r="172" spans="1:10" outlineLevel="6" x14ac:dyDescent="0.25">
      <c r="A172" s="52"/>
      <c r="B172" s="46" t="s">
        <v>288</v>
      </c>
      <c r="C172" s="9" t="s">
        <v>289</v>
      </c>
      <c r="D172" s="8">
        <v>47488</v>
      </c>
      <c r="E172" s="8">
        <v>47488</v>
      </c>
      <c r="F172" s="8"/>
      <c r="G172" s="8"/>
      <c r="H172" s="8"/>
      <c r="I172" s="8"/>
      <c r="J172" s="2"/>
    </row>
    <row r="173" spans="1:10" ht="40.5" outlineLevel="7" x14ac:dyDescent="0.25">
      <c r="A173" s="52"/>
      <c r="B173" s="55" t="s">
        <v>217</v>
      </c>
      <c r="C173" s="9">
        <v>4000200000</v>
      </c>
      <c r="D173" s="8">
        <f>D174+D175+D178+D179+D180+D190+D191+D192+D193+D181+D177+D182+D183+D184+D185+D176+D186+D187+D188+D189</f>
        <v>27104290.359999999</v>
      </c>
      <c r="E173" s="8">
        <f>E174+E175+E178+E179+E180+E190+E191+E192+E193+E181+E177+E182+E183+E184+E185+E176+E186+E187+E188+E189</f>
        <v>17104290.359999999</v>
      </c>
      <c r="F173" s="8">
        <f t="shared" ref="F173:I173" si="38">F174+F175+F178+F179+F180+F190+F191+F192+F193</f>
        <v>4623100</v>
      </c>
      <c r="G173" s="8">
        <f t="shared" si="38"/>
        <v>4623100</v>
      </c>
      <c r="H173" s="8">
        <f t="shared" si="38"/>
        <v>3344730</v>
      </c>
      <c r="I173" s="8">
        <f t="shared" si="38"/>
        <v>3344730</v>
      </c>
      <c r="J173" s="2"/>
    </row>
    <row r="174" spans="1:10" ht="38.25" outlineLevel="6" x14ac:dyDescent="0.25">
      <c r="A174" s="52"/>
      <c r="B174" s="46" t="s">
        <v>54</v>
      </c>
      <c r="C174" s="9">
        <v>4000200407</v>
      </c>
      <c r="D174" s="8">
        <v>0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2"/>
    </row>
    <row r="175" spans="1:10" ht="25.5" outlineLevel="6" x14ac:dyDescent="0.25">
      <c r="A175" s="52"/>
      <c r="B175" s="46" t="s">
        <v>234</v>
      </c>
      <c r="C175" s="9">
        <v>4000200408</v>
      </c>
      <c r="D175" s="8">
        <v>178605</v>
      </c>
      <c r="E175" s="8">
        <v>178605</v>
      </c>
      <c r="F175" s="8">
        <v>4542292</v>
      </c>
      <c r="G175" s="8">
        <v>4542292</v>
      </c>
      <c r="H175" s="8">
        <v>3304326</v>
      </c>
      <c r="I175" s="8">
        <v>3304326</v>
      </c>
      <c r="J175" s="2"/>
    </row>
    <row r="176" spans="1:10" ht="25.5" outlineLevel="6" x14ac:dyDescent="0.25">
      <c r="A176" s="52"/>
      <c r="B176" s="60" t="s">
        <v>309</v>
      </c>
      <c r="C176" s="9" t="s">
        <v>290</v>
      </c>
      <c r="D176" s="8">
        <v>450052</v>
      </c>
      <c r="E176" s="8">
        <v>450052</v>
      </c>
      <c r="F176" s="8"/>
      <c r="G176" s="8"/>
      <c r="H176" s="8"/>
      <c r="I176" s="8"/>
      <c r="J176" s="2"/>
    </row>
    <row r="177" spans="1:10" ht="25.5" outlineLevel="6" x14ac:dyDescent="0.25">
      <c r="A177" s="52"/>
      <c r="B177" s="60" t="s">
        <v>291</v>
      </c>
      <c r="C177" s="9">
        <v>4000200410</v>
      </c>
      <c r="D177" s="8">
        <v>52375</v>
      </c>
      <c r="E177" s="8">
        <v>52375</v>
      </c>
      <c r="F177" s="8"/>
      <c r="G177" s="8"/>
      <c r="H177" s="8"/>
      <c r="I177" s="8"/>
      <c r="J177" s="2"/>
    </row>
    <row r="178" spans="1:10" ht="43.9" customHeight="1" outlineLevel="7" x14ac:dyDescent="0.25">
      <c r="A178" s="52"/>
      <c r="B178" s="46" t="s">
        <v>334</v>
      </c>
      <c r="C178" s="9">
        <v>4000200411</v>
      </c>
      <c r="D178" s="8">
        <v>0</v>
      </c>
      <c r="E178" s="8">
        <v>0</v>
      </c>
      <c r="F178" s="8">
        <v>40404</v>
      </c>
      <c r="G178" s="8">
        <v>40404</v>
      </c>
      <c r="H178" s="8">
        <v>0</v>
      </c>
      <c r="I178" s="8">
        <v>0</v>
      </c>
      <c r="J178" s="2"/>
    </row>
    <row r="179" spans="1:10" ht="51" outlineLevel="6" x14ac:dyDescent="0.25">
      <c r="A179" s="52"/>
      <c r="B179" s="46" t="s">
        <v>335</v>
      </c>
      <c r="C179" s="9">
        <v>4000200412</v>
      </c>
      <c r="D179" s="8">
        <v>0</v>
      </c>
      <c r="E179" s="8">
        <v>0</v>
      </c>
      <c r="F179" s="8">
        <v>40404</v>
      </c>
      <c r="G179" s="8">
        <v>40404</v>
      </c>
      <c r="H179" s="8">
        <v>0</v>
      </c>
      <c r="I179" s="8">
        <v>0</v>
      </c>
      <c r="J179" s="2"/>
    </row>
    <row r="180" spans="1:10" ht="38.25" outlineLevel="7" x14ac:dyDescent="0.25">
      <c r="A180" s="52"/>
      <c r="B180" s="80" t="s">
        <v>74</v>
      </c>
      <c r="C180" s="9">
        <v>4000200413</v>
      </c>
      <c r="D180" s="8">
        <v>0</v>
      </c>
      <c r="E180" s="8">
        <v>0</v>
      </c>
      <c r="F180" s="8">
        <v>0</v>
      </c>
      <c r="G180" s="8">
        <v>0</v>
      </c>
      <c r="H180" s="8">
        <v>40404</v>
      </c>
      <c r="I180" s="8">
        <v>40404</v>
      </c>
      <c r="J180" s="2"/>
    </row>
    <row r="181" spans="1:10" ht="39" outlineLevel="7" x14ac:dyDescent="0.25">
      <c r="A181" s="52"/>
      <c r="B181" s="81" t="s">
        <v>336</v>
      </c>
      <c r="C181" s="66">
        <v>4000200414</v>
      </c>
      <c r="D181" s="8">
        <f>D190</f>
        <v>5000000</v>
      </c>
      <c r="E181" s="8">
        <v>5000000</v>
      </c>
      <c r="F181" s="8">
        <v>0</v>
      </c>
      <c r="G181" s="8">
        <v>0</v>
      </c>
      <c r="H181" s="8">
        <v>0</v>
      </c>
      <c r="I181" s="8">
        <v>0</v>
      </c>
      <c r="J181" s="2"/>
    </row>
    <row r="182" spans="1:10" ht="25.5" outlineLevel="7" x14ac:dyDescent="0.25">
      <c r="A182" s="52"/>
      <c r="B182" s="60" t="s">
        <v>292</v>
      </c>
      <c r="C182" s="9" t="s">
        <v>293</v>
      </c>
      <c r="D182" s="8">
        <v>940268</v>
      </c>
      <c r="E182" s="8">
        <v>940268</v>
      </c>
      <c r="F182" s="8"/>
      <c r="G182" s="8"/>
      <c r="H182" s="8"/>
      <c r="I182" s="8"/>
      <c r="J182" s="2"/>
    </row>
    <row r="183" spans="1:10" ht="35.450000000000003" customHeight="1" outlineLevel="7" x14ac:dyDescent="0.25">
      <c r="A183" s="52"/>
      <c r="B183" s="60" t="s">
        <v>321</v>
      </c>
      <c r="C183" s="9" t="s">
        <v>294</v>
      </c>
      <c r="D183" s="8">
        <v>1218000</v>
      </c>
      <c r="E183" s="8">
        <v>1218000</v>
      </c>
      <c r="F183" s="8"/>
      <c r="G183" s="8"/>
      <c r="H183" s="8"/>
      <c r="I183" s="8"/>
      <c r="J183" s="2"/>
    </row>
    <row r="184" spans="1:10" ht="22.15" customHeight="1" outlineLevel="7" x14ac:dyDescent="0.25">
      <c r="A184" s="52"/>
      <c r="B184" s="60" t="s">
        <v>295</v>
      </c>
      <c r="C184" s="9" t="s">
        <v>296</v>
      </c>
      <c r="D184" s="8">
        <v>400000</v>
      </c>
      <c r="E184" s="8">
        <v>400000</v>
      </c>
      <c r="F184" s="8"/>
      <c r="G184" s="8"/>
      <c r="H184" s="8"/>
      <c r="I184" s="8"/>
      <c r="J184" s="2"/>
    </row>
    <row r="185" spans="1:10" ht="31.9" customHeight="1" outlineLevel="7" x14ac:dyDescent="0.25">
      <c r="A185" s="52"/>
      <c r="B185" s="60" t="s">
        <v>319</v>
      </c>
      <c r="C185" s="9">
        <v>4000200418</v>
      </c>
      <c r="D185" s="8">
        <v>2622974</v>
      </c>
      <c r="E185" s="8">
        <v>2622974</v>
      </c>
      <c r="F185" s="8"/>
      <c r="G185" s="8"/>
      <c r="H185" s="8"/>
      <c r="I185" s="8"/>
      <c r="J185" s="2"/>
    </row>
    <row r="186" spans="1:10" ht="43.5" customHeight="1" outlineLevel="7" x14ac:dyDescent="0.25">
      <c r="A186" s="52"/>
      <c r="B186" s="60" t="s">
        <v>337</v>
      </c>
      <c r="C186" s="9">
        <v>4000200419</v>
      </c>
      <c r="D186" s="8">
        <v>4051738</v>
      </c>
      <c r="E186" s="8">
        <v>4051738</v>
      </c>
      <c r="F186" s="8"/>
      <c r="G186" s="8"/>
      <c r="H186" s="8"/>
      <c r="I186" s="8"/>
      <c r="J186" s="2"/>
    </row>
    <row r="187" spans="1:10" ht="34.5" customHeight="1" outlineLevel="7" x14ac:dyDescent="0.25">
      <c r="A187" s="52"/>
      <c r="B187" s="60" t="s">
        <v>338</v>
      </c>
      <c r="C187" s="9">
        <v>4000200420</v>
      </c>
      <c r="D187" s="8">
        <v>500000</v>
      </c>
      <c r="E187" s="8">
        <v>500000</v>
      </c>
      <c r="F187" s="8"/>
      <c r="G187" s="8"/>
      <c r="H187" s="8"/>
      <c r="I187" s="8"/>
      <c r="J187" s="2"/>
    </row>
    <row r="188" spans="1:10" ht="34.5" customHeight="1" outlineLevel="7" x14ac:dyDescent="0.25">
      <c r="A188" s="52"/>
      <c r="B188" s="60" t="s">
        <v>339</v>
      </c>
      <c r="C188" s="9">
        <v>4000200421</v>
      </c>
      <c r="D188" s="8">
        <v>600000</v>
      </c>
      <c r="E188" s="8">
        <v>600000</v>
      </c>
      <c r="F188" s="8"/>
      <c r="G188" s="8"/>
      <c r="H188" s="8"/>
      <c r="I188" s="8"/>
      <c r="J188" s="2"/>
    </row>
    <row r="189" spans="1:10" ht="34.5" customHeight="1" outlineLevel="7" x14ac:dyDescent="0.25">
      <c r="A189" s="52"/>
      <c r="B189" s="60" t="s">
        <v>340</v>
      </c>
      <c r="C189" s="9">
        <v>4000200422</v>
      </c>
      <c r="D189" s="8">
        <v>600000</v>
      </c>
      <c r="E189" s="8">
        <v>600000</v>
      </c>
      <c r="F189" s="8"/>
      <c r="G189" s="8"/>
      <c r="H189" s="8"/>
      <c r="I189" s="8"/>
      <c r="J189" s="2"/>
    </row>
    <row r="190" spans="1:10" ht="38.25" outlineLevel="7" x14ac:dyDescent="0.25">
      <c r="A190" s="52"/>
      <c r="B190" s="82" t="s">
        <v>311</v>
      </c>
      <c r="C190" s="9">
        <v>4000292391</v>
      </c>
      <c r="D190" s="8">
        <v>5000000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2"/>
    </row>
    <row r="191" spans="1:10" ht="35.25" customHeight="1" outlineLevel="7" x14ac:dyDescent="0.25">
      <c r="A191" s="52"/>
      <c r="B191" s="46" t="s">
        <v>310</v>
      </c>
      <c r="C191" s="9" t="s">
        <v>75</v>
      </c>
      <c r="D191" s="8">
        <v>154639.18</v>
      </c>
      <c r="E191" s="8">
        <v>154639.18</v>
      </c>
      <c r="F191" s="8">
        <v>0</v>
      </c>
      <c r="G191" s="8">
        <v>0</v>
      </c>
      <c r="H191" s="8">
        <v>0</v>
      </c>
      <c r="I191" s="8">
        <v>0</v>
      </c>
      <c r="J191" s="2"/>
    </row>
    <row r="192" spans="1:10" ht="38.25" outlineLevel="7" x14ac:dyDescent="0.25">
      <c r="A192" s="52"/>
      <c r="B192" s="46" t="s">
        <v>341</v>
      </c>
      <c r="C192" s="9">
        <v>4000292392</v>
      </c>
      <c r="D192" s="8">
        <v>5000000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2"/>
    </row>
    <row r="193" spans="1:13" ht="40.5" customHeight="1" outlineLevel="7" x14ac:dyDescent="0.25">
      <c r="A193" s="52"/>
      <c r="B193" s="46" t="s">
        <v>342</v>
      </c>
      <c r="C193" s="9" t="s">
        <v>76</v>
      </c>
      <c r="D193" s="8">
        <v>335639.18</v>
      </c>
      <c r="E193" s="8">
        <v>335639.18</v>
      </c>
      <c r="F193" s="8">
        <v>0</v>
      </c>
      <c r="G193" s="8">
        <v>0</v>
      </c>
      <c r="H193" s="8">
        <v>0</v>
      </c>
      <c r="I193" s="8">
        <v>0</v>
      </c>
      <c r="J193" s="2"/>
    </row>
    <row r="194" spans="1:13" ht="27" outlineLevel="7" x14ac:dyDescent="0.25">
      <c r="A194" s="52"/>
      <c r="B194" s="55" t="s">
        <v>218</v>
      </c>
      <c r="C194" s="9">
        <v>4000300000</v>
      </c>
      <c r="D194" s="8">
        <f>SUM(D195:D202)</f>
        <v>2485000</v>
      </c>
      <c r="E194" s="8">
        <f>SUM(E195:E202)</f>
        <v>2485000</v>
      </c>
      <c r="F194" s="8">
        <f>SUM(F195:F201)</f>
        <v>2470000</v>
      </c>
      <c r="G194" s="8">
        <f>SUM(G195:G201)</f>
        <v>2470000</v>
      </c>
      <c r="H194" s="8">
        <f>SUM(H195:H201)</f>
        <v>2667600</v>
      </c>
      <c r="I194" s="8">
        <f>SUM(I195:I201)</f>
        <v>2667600</v>
      </c>
      <c r="J194" s="2"/>
    </row>
    <row r="195" spans="1:13" ht="25.5" outlineLevel="7" x14ac:dyDescent="0.25">
      <c r="A195" s="52"/>
      <c r="B195" s="46" t="s">
        <v>55</v>
      </c>
      <c r="C195" s="9">
        <v>4000300414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12">
        <v>0</v>
      </c>
      <c r="J195" s="2"/>
    </row>
    <row r="196" spans="1:13" ht="25.5" outlineLevel="7" x14ac:dyDescent="0.25">
      <c r="A196" s="52"/>
      <c r="B196" s="46" t="s">
        <v>56</v>
      </c>
      <c r="C196" s="13">
        <v>4000300415</v>
      </c>
      <c r="D196" s="12">
        <v>300000</v>
      </c>
      <c r="E196" s="12">
        <v>300000</v>
      </c>
      <c r="F196" s="12">
        <v>695500</v>
      </c>
      <c r="G196" s="12">
        <v>695500</v>
      </c>
      <c r="H196" s="16">
        <v>751140</v>
      </c>
      <c r="I196" s="10">
        <v>751140</v>
      </c>
      <c r="J196" s="2"/>
    </row>
    <row r="197" spans="1:13" ht="25.5" outlineLevel="7" x14ac:dyDescent="0.25">
      <c r="A197" s="52"/>
      <c r="B197" s="50" t="s">
        <v>57</v>
      </c>
      <c r="C197" s="19">
        <v>4000300416</v>
      </c>
      <c r="D197" s="8">
        <v>685000</v>
      </c>
      <c r="E197" s="8">
        <v>685000</v>
      </c>
      <c r="F197" s="8">
        <v>802500</v>
      </c>
      <c r="G197" s="8">
        <v>802500</v>
      </c>
      <c r="H197" s="17">
        <v>866700</v>
      </c>
      <c r="I197" s="10">
        <v>866700</v>
      </c>
      <c r="J197" s="11"/>
      <c r="K197" s="11"/>
      <c r="L197" s="11"/>
      <c r="M197" s="11"/>
    </row>
    <row r="198" spans="1:13" ht="25.5" outlineLevel="7" x14ac:dyDescent="0.25">
      <c r="A198" s="52"/>
      <c r="B198" s="50" t="s">
        <v>58</v>
      </c>
      <c r="C198" s="19">
        <v>4000300417</v>
      </c>
      <c r="D198" s="12">
        <v>300000</v>
      </c>
      <c r="E198" s="12">
        <v>300000</v>
      </c>
      <c r="F198" s="12">
        <v>486000</v>
      </c>
      <c r="G198" s="12">
        <v>486000</v>
      </c>
      <c r="H198" s="16">
        <v>524880</v>
      </c>
      <c r="I198" s="10">
        <v>524880</v>
      </c>
      <c r="J198" s="11"/>
      <c r="K198" s="11"/>
      <c r="L198" s="11"/>
      <c r="M198" s="11"/>
    </row>
    <row r="199" spans="1:13" ht="38.25" outlineLevel="7" x14ac:dyDescent="0.25">
      <c r="A199" s="52"/>
      <c r="B199" s="50" t="s">
        <v>343</v>
      </c>
      <c r="C199" s="19">
        <v>4000300418</v>
      </c>
      <c r="D199" s="10">
        <v>600000</v>
      </c>
      <c r="E199" s="10">
        <v>600000</v>
      </c>
      <c r="F199" s="10">
        <v>486000</v>
      </c>
      <c r="G199" s="10">
        <v>486000</v>
      </c>
      <c r="H199" s="18">
        <v>524880</v>
      </c>
      <c r="I199" s="10">
        <v>524880</v>
      </c>
      <c r="J199" s="11"/>
      <c r="K199" s="11"/>
      <c r="L199" s="11"/>
      <c r="M199" s="11"/>
    </row>
    <row r="200" spans="1:13" ht="38.25" outlineLevel="5" x14ac:dyDescent="0.25">
      <c r="A200" s="52"/>
      <c r="B200" s="46" t="s">
        <v>312</v>
      </c>
      <c r="C200" s="9">
        <v>4000300419</v>
      </c>
      <c r="D200" s="8">
        <v>211051</v>
      </c>
      <c r="E200" s="8">
        <v>211051</v>
      </c>
      <c r="F200" s="8">
        <v>0</v>
      </c>
      <c r="G200" s="8">
        <v>0</v>
      </c>
      <c r="H200" s="16">
        <v>0</v>
      </c>
      <c r="I200" s="32">
        <v>0</v>
      </c>
      <c r="J200" s="2"/>
    </row>
    <row r="201" spans="1:13" ht="25.5" outlineLevel="5" x14ac:dyDescent="0.25">
      <c r="A201" s="52"/>
      <c r="B201" s="46" t="s">
        <v>185</v>
      </c>
      <c r="C201" s="9">
        <v>4000300423</v>
      </c>
      <c r="D201" s="70">
        <v>0</v>
      </c>
      <c r="E201" s="70">
        <v>0</v>
      </c>
      <c r="F201" s="76">
        <v>0</v>
      </c>
      <c r="G201" s="77">
        <v>0</v>
      </c>
      <c r="H201" s="32">
        <v>0</v>
      </c>
      <c r="I201" s="32">
        <v>0</v>
      </c>
      <c r="J201" s="2"/>
    </row>
    <row r="202" spans="1:13" ht="38.25" outlineLevel="5" x14ac:dyDescent="0.25">
      <c r="A202" s="52"/>
      <c r="B202" s="46" t="s">
        <v>344</v>
      </c>
      <c r="C202" s="9">
        <v>4000300424</v>
      </c>
      <c r="D202" s="70">
        <v>388949</v>
      </c>
      <c r="E202" s="78">
        <v>388949</v>
      </c>
      <c r="F202" s="10">
        <v>0</v>
      </c>
      <c r="G202" s="31">
        <v>0</v>
      </c>
      <c r="H202" s="32">
        <v>0</v>
      </c>
      <c r="I202" s="32">
        <v>0</v>
      </c>
      <c r="J202" s="2"/>
    </row>
    <row r="203" spans="1:13" ht="38.25" outlineLevel="5" x14ac:dyDescent="0.25">
      <c r="A203" s="52"/>
      <c r="B203" s="83" t="s">
        <v>274</v>
      </c>
      <c r="C203" s="65" t="s">
        <v>281</v>
      </c>
      <c r="D203" s="84">
        <f>D204+D207</f>
        <v>22000</v>
      </c>
      <c r="E203" s="71">
        <f>E204+E207</f>
        <v>22000</v>
      </c>
      <c r="F203" s="10">
        <v>0</v>
      </c>
      <c r="G203" s="10">
        <v>0</v>
      </c>
      <c r="H203" s="10">
        <v>0</v>
      </c>
      <c r="I203" s="10">
        <v>0</v>
      </c>
      <c r="J203" s="2"/>
    </row>
    <row r="204" spans="1:13" ht="22.9" customHeight="1" outlineLevel="5" x14ac:dyDescent="0.25">
      <c r="A204" s="52"/>
      <c r="B204" s="85" t="s">
        <v>275</v>
      </c>
      <c r="C204" s="65">
        <v>4600100000</v>
      </c>
      <c r="D204" s="84">
        <f>D205+D206</f>
        <v>10000</v>
      </c>
      <c r="E204" s="71">
        <f>E205+E206</f>
        <v>10000</v>
      </c>
      <c r="F204" s="10">
        <v>0</v>
      </c>
      <c r="G204" s="10">
        <v>0</v>
      </c>
      <c r="H204" s="10">
        <v>0</v>
      </c>
      <c r="I204" s="10">
        <v>0</v>
      </c>
      <c r="J204" s="2"/>
    </row>
    <row r="205" spans="1:13" ht="38.25" outlineLevel="5" x14ac:dyDescent="0.25">
      <c r="A205" s="52"/>
      <c r="B205" s="86" t="s">
        <v>276</v>
      </c>
      <c r="C205" s="65">
        <v>4600104203</v>
      </c>
      <c r="D205" s="72">
        <v>3000</v>
      </c>
      <c r="E205" s="73">
        <v>3000</v>
      </c>
      <c r="F205" s="10">
        <v>0</v>
      </c>
      <c r="G205" s="10">
        <v>0</v>
      </c>
      <c r="H205" s="10">
        <v>0</v>
      </c>
      <c r="I205" s="10">
        <v>0</v>
      </c>
      <c r="J205" s="2"/>
    </row>
    <row r="206" spans="1:13" ht="15.6" customHeight="1" outlineLevel="5" x14ac:dyDescent="0.25">
      <c r="A206" s="52"/>
      <c r="B206" s="86" t="s">
        <v>277</v>
      </c>
      <c r="C206" s="65">
        <v>4600104207</v>
      </c>
      <c r="D206" s="72">
        <v>7000</v>
      </c>
      <c r="E206" s="73">
        <v>7000</v>
      </c>
      <c r="F206" s="10">
        <v>0</v>
      </c>
      <c r="G206" s="10">
        <v>0</v>
      </c>
      <c r="H206" s="10">
        <v>0</v>
      </c>
      <c r="I206" s="10">
        <v>0</v>
      </c>
      <c r="J206" s="2"/>
    </row>
    <row r="207" spans="1:13" ht="36.6" customHeight="1" outlineLevel="5" x14ac:dyDescent="0.25">
      <c r="A207" s="52"/>
      <c r="B207" s="85" t="s">
        <v>278</v>
      </c>
      <c r="C207" s="65">
        <v>4600200000</v>
      </c>
      <c r="D207" s="72">
        <f>D208+D209</f>
        <v>12000</v>
      </c>
      <c r="E207" s="74">
        <f>E208+E209</f>
        <v>12000</v>
      </c>
      <c r="F207" s="10">
        <v>0</v>
      </c>
      <c r="G207" s="10">
        <v>0</v>
      </c>
      <c r="H207" s="10">
        <v>0</v>
      </c>
      <c r="I207" s="10">
        <v>0</v>
      </c>
      <c r="J207" s="2"/>
    </row>
    <row r="208" spans="1:13" ht="31.9" customHeight="1" outlineLevel="5" x14ac:dyDescent="0.25">
      <c r="A208" s="52"/>
      <c r="B208" s="86" t="s">
        <v>279</v>
      </c>
      <c r="C208" s="65">
        <v>4600240010</v>
      </c>
      <c r="D208" s="72">
        <v>10000</v>
      </c>
      <c r="E208" s="73">
        <v>10000</v>
      </c>
      <c r="F208" s="10">
        <v>0</v>
      </c>
      <c r="G208" s="10">
        <v>0</v>
      </c>
      <c r="H208" s="10">
        <v>0</v>
      </c>
      <c r="I208" s="10">
        <v>0</v>
      </c>
      <c r="J208" s="2"/>
    </row>
    <row r="209" spans="1:10" ht="32.450000000000003" customHeight="1" outlineLevel="5" x14ac:dyDescent="0.25">
      <c r="A209" s="52"/>
      <c r="B209" s="87" t="s">
        <v>280</v>
      </c>
      <c r="C209" s="65">
        <v>4600240002</v>
      </c>
      <c r="D209" s="72">
        <v>2000</v>
      </c>
      <c r="E209" s="73">
        <v>2000</v>
      </c>
      <c r="F209" s="10">
        <v>0</v>
      </c>
      <c r="G209" s="10">
        <v>0</v>
      </c>
      <c r="H209" s="10">
        <v>0</v>
      </c>
      <c r="I209" s="10">
        <v>0</v>
      </c>
      <c r="J209" s="2"/>
    </row>
    <row r="210" spans="1:10" ht="25.5" outlineLevel="6" x14ac:dyDescent="0.25">
      <c r="A210" s="52">
        <v>9</v>
      </c>
      <c r="B210" s="54" t="s">
        <v>306</v>
      </c>
      <c r="C210" s="9">
        <v>5600000000</v>
      </c>
      <c r="D210" s="75">
        <f>D211+D216+D218+D222+D224+D228+D233+D213+D236+D238+D243+D245</f>
        <v>31299487.039999999</v>
      </c>
      <c r="E210" s="75">
        <f>E211+E216+E218+E222+E224+E228+E233+E213+E236+E238+E243+E245</f>
        <v>23588044.149999999</v>
      </c>
      <c r="F210" s="8">
        <f t="shared" ref="F210:I210" si="39">F211+F216+F218+F222+F224+F228+F233+F213+F236</f>
        <v>17757412.619999997</v>
      </c>
      <c r="G210" s="8">
        <f t="shared" si="39"/>
        <v>17589407.619999997</v>
      </c>
      <c r="H210" s="8">
        <f t="shared" si="39"/>
        <v>18788340.460000001</v>
      </c>
      <c r="I210" s="8">
        <f t="shared" si="39"/>
        <v>17620335.460000001</v>
      </c>
      <c r="J210" s="2"/>
    </row>
    <row r="211" spans="1:10" ht="27" outlineLevel="7" x14ac:dyDescent="0.25">
      <c r="A211" s="52"/>
      <c r="B211" s="55" t="s">
        <v>219</v>
      </c>
      <c r="C211" s="9">
        <v>5600100000</v>
      </c>
      <c r="D211" s="8">
        <f>D212</f>
        <v>200000</v>
      </c>
      <c r="E211" s="8">
        <f t="shared" ref="E211:I211" si="40">E212</f>
        <v>200000</v>
      </c>
      <c r="F211" s="8">
        <f t="shared" si="40"/>
        <v>0</v>
      </c>
      <c r="G211" s="8">
        <f t="shared" si="40"/>
        <v>0</v>
      </c>
      <c r="H211" s="8">
        <f t="shared" si="40"/>
        <v>0</v>
      </c>
      <c r="I211" s="8">
        <f t="shared" si="40"/>
        <v>0</v>
      </c>
      <c r="J211" s="2"/>
    </row>
    <row r="212" spans="1:10" ht="25.5" outlineLevel="6" x14ac:dyDescent="0.25">
      <c r="A212" s="52"/>
      <c r="B212" s="46" t="s">
        <v>14</v>
      </c>
      <c r="C212" s="9">
        <v>5600108010</v>
      </c>
      <c r="D212" s="8">
        <v>200000</v>
      </c>
      <c r="E212" s="8">
        <v>200000</v>
      </c>
      <c r="F212" s="8">
        <v>0</v>
      </c>
      <c r="G212" s="8">
        <v>0</v>
      </c>
      <c r="H212" s="8">
        <v>0</v>
      </c>
      <c r="I212" s="8">
        <v>0</v>
      </c>
      <c r="J212" s="2"/>
    </row>
    <row r="213" spans="1:10" ht="27" outlineLevel="6" x14ac:dyDescent="0.25">
      <c r="A213" s="52"/>
      <c r="B213" s="55" t="s">
        <v>220</v>
      </c>
      <c r="C213" s="9">
        <v>5600200000</v>
      </c>
      <c r="D213" s="8">
        <f>D214+D215</f>
        <v>1293693.94</v>
      </c>
      <c r="E213" s="8">
        <f>E214+E215</f>
        <v>1293693.94</v>
      </c>
      <c r="F213" s="8">
        <f t="shared" ref="F213:I213" si="41">F214</f>
        <v>0</v>
      </c>
      <c r="G213" s="8">
        <f t="shared" si="41"/>
        <v>0</v>
      </c>
      <c r="H213" s="8">
        <f t="shared" si="41"/>
        <v>0</v>
      </c>
      <c r="I213" s="8">
        <f t="shared" si="41"/>
        <v>0</v>
      </c>
      <c r="J213" s="2"/>
    </row>
    <row r="214" spans="1:10" ht="25.5" outlineLevel="6" x14ac:dyDescent="0.25">
      <c r="A214" s="52"/>
      <c r="B214" s="46" t="s">
        <v>186</v>
      </c>
      <c r="C214" s="9">
        <v>5600240991</v>
      </c>
      <c r="D214" s="8">
        <v>793693.94</v>
      </c>
      <c r="E214" s="8">
        <v>793693.94</v>
      </c>
      <c r="F214" s="8">
        <v>0</v>
      </c>
      <c r="G214" s="8">
        <v>0</v>
      </c>
      <c r="H214" s="8">
        <v>0</v>
      </c>
      <c r="I214" s="8">
        <v>0</v>
      </c>
      <c r="J214" s="2"/>
    </row>
    <row r="215" spans="1:10" ht="26.25" outlineLevel="6" x14ac:dyDescent="0.25">
      <c r="A215" s="52"/>
      <c r="B215" s="62" t="s">
        <v>258</v>
      </c>
      <c r="C215" s="9">
        <v>5600240992</v>
      </c>
      <c r="D215" s="8">
        <v>500000</v>
      </c>
      <c r="E215" s="8">
        <v>500000</v>
      </c>
      <c r="F215" s="8">
        <v>0</v>
      </c>
      <c r="G215" s="8">
        <v>0</v>
      </c>
      <c r="H215" s="8">
        <v>0</v>
      </c>
      <c r="I215" s="8">
        <v>0</v>
      </c>
      <c r="J215" s="2"/>
    </row>
    <row r="216" spans="1:10" outlineLevel="7" x14ac:dyDescent="0.25">
      <c r="A216" s="52"/>
      <c r="B216" s="55" t="s">
        <v>15</v>
      </c>
      <c r="C216" s="9">
        <v>5600300000</v>
      </c>
      <c r="D216" s="8">
        <f>D217</f>
        <v>0</v>
      </c>
      <c r="E216" s="8">
        <f t="shared" ref="E216:I216" si="42">E217</f>
        <v>0</v>
      </c>
      <c r="F216" s="8">
        <f t="shared" si="42"/>
        <v>0</v>
      </c>
      <c r="G216" s="8">
        <f t="shared" si="42"/>
        <v>0</v>
      </c>
      <c r="H216" s="8">
        <f t="shared" si="42"/>
        <v>0</v>
      </c>
      <c r="I216" s="8">
        <f t="shared" si="42"/>
        <v>0</v>
      </c>
      <c r="J216" s="2"/>
    </row>
    <row r="217" spans="1:10" outlineLevel="6" x14ac:dyDescent="0.25">
      <c r="A217" s="52"/>
      <c r="B217" s="46" t="s">
        <v>187</v>
      </c>
      <c r="C217" s="9" t="s">
        <v>16</v>
      </c>
      <c r="D217" s="8">
        <v>0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2"/>
    </row>
    <row r="218" spans="1:10" ht="27" outlineLevel="7" x14ac:dyDescent="0.25">
      <c r="A218" s="52"/>
      <c r="B218" s="55" t="s">
        <v>9</v>
      </c>
      <c r="C218" s="9">
        <v>5600400000</v>
      </c>
      <c r="D218" s="8">
        <f>D219+D220+D221</f>
        <v>1723957.62</v>
      </c>
      <c r="E218" s="8">
        <f t="shared" ref="E218:I218" si="43">E219+E220+E221</f>
        <v>12514.73</v>
      </c>
      <c r="F218" s="8">
        <f t="shared" si="43"/>
        <v>173201.03</v>
      </c>
      <c r="G218" s="8">
        <f t="shared" si="43"/>
        <v>5196.03</v>
      </c>
      <c r="H218" s="8">
        <f t="shared" si="43"/>
        <v>173201.03</v>
      </c>
      <c r="I218" s="8">
        <f t="shared" si="43"/>
        <v>5196.03</v>
      </c>
      <c r="J218" s="2"/>
    </row>
    <row r="219" spans="1:10" ht="25.5" outlineLevel="6" x14ac:dyDescent="0.25">
      <c r="A219" s="52"/>
      <c r="B219" s="46" t="s">
        <v>17</v>
      </c>
      <c r="C219" s="9">
        <v>5600492540</v>
      </c>
      <c r="D219" s="8">
        <v>226442.89</v>
      </c>
      <c r="E219" s="8">
        <v>0</v>
      </c>
      <c r="F219" s="8">
        <v>168005</v>
      </c>
      <c r="G219" s="8">
        <v>0</v>
      </c>
      <c r="H219" s="8">
        <v>168005</v>
      </c>
      <c r="I219" s="8">
        <v>0</v>
      </c>
      <c r="J219" s="2"/>
    </row>
    <row r="220" spans="1:10" ht="25.5" outlineLevel="7" x14ac:dyDescent="0.25">
      <c r="A220" s="52"/>
      <c r="B220" s="46" t="s">
        <v>18</v>
      </c>
      <c r="C220" s="9" t="s">
        <v>19</v>
      </c>
      <c r="D220" s="8">
        <v>7003.39</v>
      </c>
      <c r="E220" s="8">
        <v>7003.39</v>
      </c>
      <c r="F220" s="8">
        <v>5196.03</v>
      </c>
      <c r="G220" s="8">
        <v>5196.03</v>
      </c>
      <c r="H220" s="8">
        <v>5196.03</v>
      </c>
      <c r="I220" s="8">
        <v>5196.03</v>
      </c>
      <c r="J220" s="2"/>
    </row>
    <row r="221" spans="1:10" ht="60.6" customHeight="1" outlineLevel="5" x14ac:dyDescent="0.25">
      <c r="A221" s="52"/>
      <c r="B221" s="46" t="s">
        <v>188</v>
      </c>
      <c r="C221" s="9" t="s">
        <v>118</v>
      </c>
      <c r="D221" s="8">
        <v>1490511.34</v>
      </c>
      <c r="E221" s="8">
        <v>5511.34</v>
      </c>
      <c r="F221" s="8">
        <v>0</v>
      </c>
      <c r="G221" s="8">
        <v>0</v>
      </c>
      <c r="H221" s="8">
        <v>0</v>
      </c>
      <c r="I221" s="8"/>
      <c r="J221" s="2"/>
    </row>
    <row r="222" spans="1:10" ht="32.25" customHeight="1" outlineLevel="6" x14ac:dyDescent="0.25">
      <c r="A222" s="52"/>
      <c r="B222" s="55" t="s">
        <v>221</v>
      </c>
      <c r="C222" s="9">
        <v>5600500000</v>
      </c>
      <c r="D222" s="8">
        <f>D223</f>
        <v>21303</v>
      </c>
      <c r="E222" s="8">
        <f t="shared" ref="E222:I222" si="44">E223</f>
        <v>21303</v>
      </c>
      <c r="F222" s="8">
        <f t="shared" si="44"/>
        <v>0</v>
      </c>
      <c r="G222" s="8">
        <f t="shared" si="44"/>
        <v>0</v>
      </c>
      <c r="H222" s="8">
        <f t="shared" si="44"/>
        <v>0</v>
      </c>
      <c r="I222" s="8">
        <f t="shared" si="44"/>
        <v>0</v>
      </c>
      <c r="J222" s="2"/>
    </row>
    <row r="223" spans="1:10" ht="30.75" customHeight="1" outlineLevel="7" x14ac:dyDescent="0.25">
      <c r="A223" s="52"/>
      <c r="B223" s="46" t="s">
        <v>20</v>
      </c>
      <c r="C223" s="9">
        <v>5600508014</v>
      </c>
      <c r="D223" s="8">
        <v>21303</v>
      </c>
      <c r="E223" s="8">
        <v>21303</v>
      </c>
      <c r="F223" s="8">
        <v>0</v>
      </c>
      <c r="G223" s="8">
        <v>0</v>
      </c>
      <c r="H223" s="8">
        <v>0</v>
      </c>
      <c r="I223" s="8">
        <v>0</v>
      </c>
      <c r="J223" s="2"/>
    </row>
    <row r="224" spans="1:10" ht="27" outlineLevel="6" x14ac:dyDescent="0.25">
      <c r="A224" s="52"/>
      <c r="B224" s="55" t="s">
        <v>222</v>
      </c>
      <c r="C224" s="9">
        <v>5600600000</v>
      </c>
      <c r="D224" s="8">
        <f>D225+D226+D227</f>
        <v>209876</v>
      </c>
      <c r="E224" s="8">
        <f t="shared" ref="E224:I224" si="45">E225+E226+E227</f>
        <v>209876</v>
      </c>
      <c r="F224" s="8">
        <f t="shared" si="45"/>
        <v>0</v>
      </c>
      <c r="G224" s="8">
        <f t="shared" si="45"/>
        <v>0</v>
      </c>
      <c r="H224" s="8">
        <f t="shared" si="45"/>
        <v>0</v>
      </c>
      <c r="I224" s="8">
        <f t="shared" si="45"/>
        <v>0</v>
      </c>
      <c r="J224" s="2"/>
    </row>
    <row r="225" spans="1:10" ht="25.5" outlineLevel="7" x14ac:dyDescent="0.25">
      <c r="A225" s="52"/>
      <c r="B225" s="46" t="s">
        <v>189</v>
      </c>
      <c r="C225" s="9">
        <v>5600608015</v>
      </c>
      <c r="D225" s="8">
        <v>90000</v>
      </c>
      <c r="E225" s="8">
        <v>90000</v>
      </c>
      <c r="F225" s="8">
        <v>0</v>
      </c>
      <c r="G225" s="8">
        <v>0</v>
      </c>
      <c r="H225" s="8">
        <v>0</v>
      </c>
      <c r="I225" s="8">
        <v>0</v>
      </c>
      <c r="J225" s="2"/>
    </row>
    <row r="226" spans="1:10" ht="31.5" customHeight="1" outlineLevel="5" x14ac:dyDescent="0.25">
      <c r="A226" s="52"/>
      <c r="B226" s="46" t="s">
        <v>307</v>
      </c>
      <c r="C226" s="9">
        <v>5600608016</v>
      </c>
      <c r="D226" s="8">
        <v>13000</v>
      </c>
      <c r="E226" s="8">
        <v>13000</v>
      </c>
      <c r="F226" s="8">
        <v>0</v>
      </c>
      <c r="G226" s="8">
        <v>0</v>
      </c>
      <c r="H226" s="8">
        <v>0</v>
      </c>
      <c r="I226" s="8">
        <v>0</v>
      </c>
      <c r="J226" s="2"/>
    </row>
    <row r="227" spans="1:10" ht="31.5" customHeight="1" outlineLevel="5" x14ac:dyDescent="0.25">
      <c r="A227" s="52"/>
      <c r="B227" s="46" t="s">
        <v>190</v>
      </c>
      <c r="C227" s="9">
        <v>5600608017</v>
      </c>
      <c r="D227" s="8">
        <v>106876</v>
      </c>
      <c r="E227" s="8">
        <v>106876</v>
      </c>
      <c r="F227" s="8">
        <v>0</v>
      </c>
      <c r="G227" s="8">
        <v>0</v>
      </c>
      <c r="H227" s="8">
        <v>0</v>
      </c>
      <c r="I227" s="8">
        <v>0</v>
      </c>
      <c r="J227" s="2"/>
    </row>
    <row r="228" spans="1:10" ht="39" customHeight="1" outlineLevel="6" x14ac:dyDescent="0.25">
      <c r="A228" s="52"/>
      <c r="B228" s="55" t="s">
        <v>223</v>
      </c>
      <c r="C228" s="9">
        <v>5600700000</v>
      </c>
      <c r="D228" s="8">
        <f>D229+D230+D231+D232</f>
        <v>13929784</v>
      </c>
      <c r="E228" s="8">
        <f t="shared" ref="E228:I228" si="46">E229+E230+E231+E232</f>
        <v>13929784</v>
      </c>
      <c r="F228" s="8">
        <f t="shared" si="46"/>
        <v>10610233</v>
      </c>
      <c r="G228" s="8">
        <f t="shared" si="46"/>
        <v>10610233</v>
      </c>
      <c r="H228" s="8">
        <f t="shared" si="46"/>
        <v>11641160.84</v>
      </c>
      <c r="I228" s="8">
        <f t="shared" si="46"/>
        <v>10641160.84</v>
      </c>
      <c r="J228" s="2"/>
    </row>
    <row r="229" spans="1:10" ht="33" customHeight="1" outlineLevel="7" x14ac:dyDescent="0.25">
      <c r="A229" s="52"/>
      <c r="B229" s="46" t="s">
        <v>191</v>
      </c>
      <c r="C229" s="9">
        <v>5600740700</v>
      </c>
      <c r="D229" s="8">
        <v>50000</v>
      </c>
      <c r="E229" s="8">
        <v>50000</v>
      </c>
      <c r="F229" s="8">
        <v>50000</v>
      </c>
      <c r="G229" s="8">
        <v>50000</v>
      </c>
      <c r="H229" s="8">
        <v>50000</v>
      </c>
      <c r="I229" s="8">
        <v>50000</v>
      </c>
      <c r="J229" s="2"/>
    </row>
    <row r="230" spans="1:10" ht="31.9" customHeight="1" outlineLevel="6" x14ac:dyDescent="0.25">
      <c r="A230" s="52"/>
      <c r="B230" s="46" t="s">
        <v>259</v>
      </c>
      <c r="C230" s="9">
        <v>5600740990</v>
      </c>
      <c r="D230" s="8">
        <v>13879784</v>
      </c>
      <c r="E230" s="8">
        <v>13879784</v>
      </c>
      <c r="F230" s="8">
        <v>10560233</v>
      </c>
      <c r="G230" s="8">
        <v>10560233</v>
      </c>
      <c r="H230" s="8">
        <v>10560233</v>
      </c>
      <c r="I230" s="8">
        <v>10560233</v>
      </c>
      <c r="J230" s="2"/>
    </row>
    <row r="231" spans="1:10" ht="47.25" customHeight="1" outlineLevel="7" x14ac:dyDescent="0.25">
      <c r="A231" s="52"/>
      <c r="B231" s="46" t="s">
        <v>192</v>
      </c>
      <c r="C231" s="9">
        <v>5600792480</v>
      </c>
      <c r="D231" s="8">
        <v>0</v>
      </c>
      <c r="E231" s="8">
        <v>0</v>
      </c>
      <c r="F231" s="8">
        <v>0</v>
      </c>
      <c r="G231" s="8">
        <v>0</v>
      </c>
      <c r="H231" s="8">
        <v>1000000</v>
      </c>
      <c r="I231" s="8">
        <v>0</v>
      </c>
      <c r="J231" s="2"/>
    </row>
    <row r="232" spans="1:10" ht="37.15" customHeight="1" outlineLevel="4" x14ac:dyDescent="0.25">
      <c r="A232" s="52"/>
      <c r="B232" s="46" t="s">
        <v>193</v>
      </c>
      <c r="C232" s="9" t="s">
        <v>69</v>
      </c>
      <c r="D232" s="8">
        <v>0</v>
      </c>
      <c r="E232" s="8">
        <v>0</v>
      </c>
      <c r="F232" s="8">
        <v>0</v>
      </c>
      <c r="G232" s="8">
        <v>0</v>
      </c>
      <c r="H232" s="8">
        <v>30927.84</v>
      </c>
      <c r="I232" s="8">
        <v>30927.84</v>
      </c>
      <c r="J232" s="2"/>
    </row>
    <row r="233" spans="1:10" ht="37.15" customHeight="1" outlineLevel="6" x14ac:dyDescent="0.25">
      <c r="A233" s="52"/>
      <c r="B233" s="55" t="s">
        <v>224</v>
      </c>
      <c r="C233" s="9">
        <v>5600800000</v>
      </c>
      <c r="D233" s="8">
        <f>D234+D235</f>
        <v>6460763.4199999999</v>
      </c>
      <c r="E233" s="8">
        <f t="shared" ref="E233:I233" si="47">E234+E235</f>
        <v>6460763.4199999999</v>
      </c>
      <c r="F233" s="8">
        <f t="shared" si="47"/>
        <v>6973978.5899999999</v>
      </c>
      <c r="G233" s="8">
        <f t="shared" si="47"/>
        <v>6973978.5899999999</v>
      </c>
      <c r="H233" s="8">
        <f t="shared" si="47"/>
        <v>6973978.5899999999</v>
      </c>
      <c r="I233" s="8">
        <f t="shared" si="47"/>
        <v>6973978.5899999999</v>
      </c>
      <c r="J233" s="2"/>
    </row>
    <row r="234" spans="1:10" ht="39.6" customHeight="1" outlineLevel="7" x14ac:dyDescent="0.25">
      <c r="A234" s="52"/>
      <c r="B234" s="46" t="s">
        <v>194</v>
      </c>
      <c r="C234" s="9">
        <v>5600842990</v>
      </c>
      <c r="D234" s="8">
        <v>6454763.4199999999</v>
      </c>
      <c r="E234" s="8">
        <v>6454763.4199999999</v>
      </c>
      <c r="F234" s="8">
        <v>6966478.5899999999</v>
      </c>
      <c r="G234" s="8">
        <v>6966478.5899999999</v>
      </c>
      <c r="H234" s="8">
        <v>6966478.5899999999</v>
      </c>
      <c r="I234" s="8">
        <v>6966478.5899999999</v>
      </c>
      <c r="J234" s="2"/>
    </row>
    <row r="235" spans="1:10" ht="25.5" outlineLevel="7" x14ac:dyDescent="0.25">
      <c r="A235" s="52"/>
      <c r="B235" s="47" t="s">
        <v>59</v>
      </c>
      <c r="C235" s="14" t="s">
        <v>77</v>
      </c>
      <c r="D235" s="8">
        <v>6000</v>
      </c>
      <c r="E235" s="8">
        <v>6000</v>
      </c>
      <c r="F235" s="8">
        <v>7500</v>
      </c>
      <c r="G235" s="8">
        <v>7500</v>
      </c>
      <c r="H235" s="8">
        <v>7500</v>
      </c>
      <c r="I235" s="8">
        <v>7500</v>
      </c>
      <c r="J235" s="2"/>
    </row>
    <row r="236" spans="1:10" ht="40.5" outlineLevel="7" x14ac:dyDescent="0.25">
      <c r="A236" s="52"/>
      <c r="B236" s="56" t="s">
        <v>195</v>
      </c>
      <c r="C236" s="14">
        <v>5600900000</v>
      </c>
      <c r="D236" s="8">
        <f>D237</f>
        <v>800000</v>
      </c>
      <c r="E236" s="8">
        <f t="shared" ref="E236:I236" si="48">E237</f>
        <v>800000</v>
      </c>
      <c r="F236" s="8">
        <f t="shared" si="48"/>
        <v>0</v>
      </c>
      <c r="G236" s="8">
        <f t="shared" si="48"/>
        <v>0</v>
      </c>
      <c r="H236" s="8">
        <f t="shared" si="48"/>
        <v>0</v>
      </c>
      <c r="I236" s="8">
        <f t="shared" si="48"/>
        <v>0</v>
      </c>
      <c r="J236" s="2"/>
    </row>
    <row r="237" spans="1:10" ht="25.5" outlineLevel="7" x14ac:dyDescent="0.25">
      <c r="A237" s="52"/>
      <c r="B237" s="47" t="s">
        <v>196</v>
      </c>
      <c r="C237" s="14">
        <v>5600924301</v>
      </c>
      <c r="D237" s="8">
        <v>800000</v>
      </c>
      <c r="E237" s="8">
        <v>800000</v>
      </c>
      <c r="F237" s="8"/>
      <c r="G237" s="8"/>
      <c r="H237" s="8"/>
      <c r="I237" s="8"/>
      <c r="J237" s="2"/>
    </row>
    <row r="238" spans="1:10" ht="54" outlineLevel="7" x14ac:dyDescent="0.25">
      <c r="A238" s="52"/>
      <c r="B238" s="61" t="s">
        <v>229</v>
      </c>
      <c r="C238" s="9">
        <v>5601000000</v>
      </c>
      <c r="D238" s="8">
        <f>D240+D242+D239+D241</f>
        <v>6060606.0600000005</v>
      </c>
      <c r="E238" s="8">
        <f>E240+E242</f>
        <v>60606.06</v>
      </c>
      <c r="F238" s="8"/>
      <c r="G238" s="8"/>
      <c r="H238" s="8"/>
      <c r="I238" s="8"/>
      <c r="J238" s="2"/>
    </row>
    <row r="239" spans="1:10" ht="38.25" outlineLevel="7" x14ac:dyDescent="0.25">
      <c r="A239" s="52"/>
      <c r="B239" s="60" t="s">
        <v>260</v>
      </c>
      <c r="C239" s="9">
        <v>5601092361</v>
      </c>
      <c r="D239" s="8">
        <v>3000000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2"/>
    </row>
    <row r="240" spans="1:10" outlineLevel="7" x14ac:dyDescent="0.25">
      <c r="A240" s="52"/>
      <c r="B240" s="60" t="s">
        <v>230</v>
      </c>
      <c r="C240" s="9" t="s">
        <v>231</v>
      </c>
      <c r="D240" s="8">
        <v>30303.03</v>
      </c>
      <c r="E240" s="8">
        <v>30303.03</v>
      </c>
      <c r="F240" s="8"/>
      <c r="G240" s="8"/>
      <c r="H240" s="8"/>
      <c r="I240" s="8"/>
      <c r="J240" s="2"/>
    </row>
    <row r="241" spans="1:10" ht="38.25" outlineLevel="7" x14ac:dyDescent="0.25">
      <c r="A241" s="52"/>
      <c r="B241" s="60" t="s">
        <v>261</v>
      </c>
      <c r="C241" s="9">
        <v>5601092362</v>
      </c>
      <c r="D241" s="8">
        <v>3000000</v>
      </c>
      <c r="E241" s="8">
        <v>0</v>
      </c>
      <c r="F241" s="8">
        <v>0</v>
      </c>
      <c r="G241" s="8">
        <v>0</v>
      </c>
      <c r="H241" s="8">
        <v>0</v>
      </c>
      <c r="I241" s="8">
        <v>0</v>
      </c>
      <c r="J241" s="2"/>
    </row>
    <row r="242" spans="1:10" outlineLevel="7" x14ac:dyDescent="0.25">
      <c r="A242" s="52"/>
      <c r="B242" s="60" t="s">
        <v>232</v>
      </c>
      <c r="C242" s="9" t="s">
        <v>233</v>
      </c>
      <c r="D242" s="8">
        <v>30303.03</v>
      </c>
      <c r="E242" s="8">
        <v>30303.03</v>
      </c>
      <c r="F242" s="8"/>
      <c r="G242" s="8"/>
      <c r="H242" s="8"/>
      <c r="I242" s="8"/>
      <c r="J242" s="2"/>
    </row>
    <row r="243" spans="1:10" ht="18.600000000000001" customHeight="1" outlineLevel="7" x14ac:dyDescent="0.25">
      <c r="A243" s="52"/>
      <c r="B243" s="61" t="s">
        <v>313</v>
      </c>
      <c r="C243" s="9">
        <v>5601100000</v>
      </c>
      <c r="D243" s="69">
        <f>D244</f>
        <v>512153</v>
      </c>
      <c r="E243" s="69">
        <f>E244</f>
        <v>512153</v>
      </c>
      <c r="F243" s="8"/>
      <c r="G243" s="8"/>
      <c r="H243" s="8"/>
      <c r="I243" s="8"/>
      <c r="J243" s="2"/>
    </row>
    <row r="244" spans="1:10" outlineLevel="7" x14ac:dyDescent="0.25">
      <c r="A244" s="52"/>
      <c r="B244" s="60" t="s">
        <v>314</v>
      </c>
      <c r="C244" s="9">
        <v>5601140995</v>
      </c>
      <c r="D244" s="69">
        <v>512153</v>
      </c>
      <c r="E244" s="69">
        <v>512153</v>
      </c>
      <c r="F244" s="8"/>
      <c r="G244" s="8"/>
      <c r="H244" s="8"/>
      <c r="I244" s="8"/>
      <c r="J244" s="2"/>
    </row>
    <row r="245" spans="1:10" ht="19.899999999999999" customHeight="1" outlineLevel="7" x14ac:dyDescent="0.25">
      <c r="A245" s="52"/>
      <c r="B245" s="61" t="s">
        <v>315</v>
      </c>
      <c r="C245" s="9">
        <v>5601200000</v>
      </c>
      <c r="D245" s="69">
        <f>D246</f>
        <v>87350</v>
      </c>
      <c r="E245" s="69">
        <f>E246</f>
        <v>87350</v>
      </c>
      <c r="F245" s="8"/>
      <c r="G245" s="8"/>
      <c r="H245" s="8"/>
      <c r="I245" s="8"/>
      <c r="J245" s="2"/>
    </row>
    <row r="246" spans="1:10" outlineLevel="7" x14ac:dyDescent="0.25">
      <c r="A246" s="52"/>
      <c r="B246" s="60" t="s">
        <v>316</v>
      </c>
      <c r="C246" s="9">
        <v>5601240996</v>
      </c>
      <c r="D246" s="69">
        <v>87350</v>
      </c>
      <c r="E246" s="69">
        <v>87350</v>
      </c>
      <c r="F246" s="8"/>
      <c r="G246" s="8"/>
      <c r="H246" s="8"/>
      <c r="I246" s="8"/>
      <c r="J246" s="2"/>
    </row>
    <row r="247" spans="1:10" ht="25.5" outlineLevel="7" x14ac:dyDescent="0.25">
      <c r="A247" s="52">
        <v>10</v>
      </c>
      <c r="B247" s="59" t="s">
        <v>1</v>
      </c>
      <c r="C247" s="14" t="s">
        <v>2</v>
      </c>
      <c r="D247" s="8">
        <f>D248</f>
        <v>3120000</v>
      </c>
      <c r="E247" s="8">
        <f t="shared" ref="E247:I247" si="49">E248</f>
        <v>3120000</v>
      </c>
      <c r="F247" s="8">
        <f t="shared" si="49"/>
        <v>0</v>
      </c>
      <c r="G247" s="8">
        <f t="shared" si="49"/>
        <v>0</v>
      </c>
      <c r="H247" s="8">
        <f t="shared" si="49"/>
        <v>0</v>
      </c>
      <c r="I247" s="8">
        <f t="shared" si="49"/>
        <v>0</v>
      </c>
      <c r="J247" s="2"/>
    </row>
    <row r="248" spans="1:10" ht="27" outlineLevel="7" x14ac:dyDescent="0.25">
      <c r="A248" s="52"/>
      <c r="B248" s="56" t="s">
        <v>345</v>
      </c>
      <c r="C248" s="15">
        <v>5700100000</v>
      </c>
      <c r="D248" s="8">
        <f>D249</f>
        <v>3120000</v>
      </c>
      <c r="E248" s="8">
        <f t="shared" ref="E248" si="50">E249</f>
        <v>3120000</v>
      </c>
      <c r="F248" s="8">
        <f t="shared" ref="F248:I248" si="51">F249</f>
        <v>0</v>
      </c>
      <c r="G248" s="8">
        <f t="shared" si="51"/>
        <v>0</v>
      </c>
      <c r="H248" s="8">
        <f t="shared" si="51"/>
        <v>0</v>
      </c>
      <c r="I248" s="8">
        <f t="shared" si="51"/>
        <v>0</v>
      </c>
      <c r="J248" s="2"/>
    </row>
    <row r="249" spans="1:10" ht="19.149999999999999" customHeight="1" outlineLevel="7" x14ac:dyDescent="0.25">
      <c r="A249" s="52"/>
      <c r="B249" s="47" t="s">
        <v>3</v>
      </c>
      <c r="C249" s="15">
        <v>5700105011</v>
      </c>
      <c r="D249" s="8">
        <v>3120000</v>
      </c>
      <c r="E249" s="8">
        <v>3120000</v>
      </c>
      <c r="F249" s="8">
        <v>0</v>
      </c>
      <c r="G249" s="8">
        <v>0</v>
      </c>
      <c r="H249" s="8">
        <v>0</v>
      </c>
      <c r="I249" s="8">
        <v>0</v>
      </c>
      <c r="J249" s="2"/>
    </row>
    <row r="250" spans="1:10" ht="30.75" customHeight="1" outlineLevel="7" x14ac:dyDescent="0.25">
      <c r="A250" s="52">
        <v>11</v>
      </c>
      <c r="B250" s="54" t="s">
        <v>67</v>
      </c>
      <c r="C250" s="9">
        <v>6200000000</v>
      </c>
      <c r="D250" s="8">
        <f>D251+D256</f>
        <v>2713571.17</v>
      </c>
      <c r="E250" s="8">
        <f t="shared" ref="E250:I250" si="52">E251+E256</f>
        <v>1656610.52</v>
      </c>
      <c r="F250" s="8">
        <f t="shared" si="52"/>
        <v>0</v>
      </c>
      <c r="G250" s="8">
        <f t="shared" si="52"/>
        <v>0</v>
      </c>
      <c r="H250" s="8">
        <f t="shared" si="52"/>
        <v>0</v>
      </c>
      <c r="I250" s="8">
        <f t="shared" si="52"/>
        <v>0</v>
      </c>
      <c r="J250" s="2"/>
    </row>
    <row r="251" spans="1:10" ht="27" outlineLevel="7" x14ac:dyDescent="0.25">
      <c r="A251" s="52"/>
      <c r="B251" s="55" t="s">
        <v>225</v>
      </c>
      <c r="C251" s="9">
        <v>6200100000</v>
      </c>
      <c r="D251" s="8">
        <f>D252+D253+D254+D255</f>
        <v>1845923.23</v>
      </c>
      <c r="E251" s="8">
        <f>E252+E253+E254+E255</f>
        <v>788962.58000000007</v>
      </c>
      <c r="F251" s="8">
        <f t="shared" ref="F251:I251" si="53">F252+F253+F254+F255</f>
        <v>0</v>
      </c>
      <c r="G251" s="8">
        <f t="shared" si="53"/>
        <v>0</v>
      </c>
      <c r="H251" s="8">
        <f t="shared" si="53"/>
        <v>0</v>
      </c>
      <c r="I251" s="8">
        <f t="shared" si="53"/>
        <v>0</v>
      </c>
      <c r="J251" s="2"/>
    </row>
    <row r="252" spans="1:10" ht="25.5" outlineLevel="7" x14ac:dyDescent="0.25">
      <c r="A252" s="52"/>
      <c r="B252" s="46" t="s">
        <v>10</v>
      </c>
      <c r="C252" s="9">
        <v>6200100001</v>
      </c>
      <c r="D252" s="8">
        <v>562626.77</v>
      </c>
      <c r="E252" s="8">
        <v>562626.77</v>
      </c>
      <c r="F252" s="8">
        <v>0</v>
      </c>
      <c r="G252" s="8">
        <v>0</v>
      </c>
      <c r="H252" s="8">
        <v>0</v>
      </c>
      <c r="I252" s="8">
        <v>0</v>
      </c>
      <c r="J252" s="2"/>
    </row>
    <row r="253" spans="1:10" ht="25.5" outlineLevel="7" x14ac:dyDescent="0.25">
      <c r="A253" s="52"/>
      <c r="B253" s="46" t="s">
        <v>11</v>
      </c>
      <c r="C253" s="9">
        <v>6200100002</v>
      </c>
      <c r="D253" s="8">
        <v>59971.81</v>
      </c>
      <c r="E253" s="8">
        <v>59971.81</v>
      </c>
      <c r="F253" s="8">
        <v>0</v>
      </c>
      <c r="G253" s="8">
        <v>0</v>
      </c>
      <c r="H253" s="8">
        <v>0</v>
      </c>
      <c r="I253" s="8">
        <v>0</v>
      </c>
      <c r="J253" s="2"/>
    </row>
    <row r="254" spans="1:10" outlineLevel="7" x14ac:dyDescent="0.25">
      <c r="A254" s="52"/>
      <c r="B254" s="46" t="s">
        <v>12</v>
      </c>
      <c r="C254" s="9">
        <v>6200100003</v>
      </c>
      <c r="D254" s="8">
        <v>166364</v>
      </c>
      <c r="E254" s="8">
        <v>166364</v>
      </c>
      <c r="F254" s="8">
        <v>0</v>
      </c>
      <c r="G254" s="8">
        <v>0</v>
      </c>
      <c r="H254" s="8">
        <v>0</v>
      </c>
      <c r="I254" s="8">
        <v>0</v>
      </c>
      <c r="J254" s="2"/>
    </row>
    <row r="255" spans="1:10" ht="76.5" outlineLevel="7" x14ac:dyDescent="0.25">
      <c r="A255" s="52"/>
      <c r="B255" s="46" t="s">
        <v>351</v>
      </c>
      <c r="C255" s="9">
        <v>6200193080</v>
      </c>
      <c r="D255" s="8">
        <v>1056960.6499999999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2"/>
    </row>
    <row r="256" spans="1:10" ht="27" outlineLevel="1" x14ac:dyDescent="0.25">
      <c r="A256" s="52"/>
      <c r="B256" s="55" t="s">
        <v>226</v>
      </c>
      <c r="C256" s="9">
        <v>6200200000</v>
      </c>
      <c r="D256" s="8">
        <f>D257</f>
        <v>867647.94</v>
      </c>
      <c r="E256" s="8">
        <f t="shared" ref="E256:I256" si="54">E257</f>
        <v>867647.94</v>
      </c>
      <c r="F256" s="8">
        <f t="shared" si="54"/>
        <v>0</v>
      </c>
      <c r="G256" s="8">
        <f t="shared" si="54"/>
        <v>0</v>
      </c>
      <c r="H256" s="8">
        <f t="shared" si="54"/>
        <v>0</v>
      </c>
      <c r="I256" s="8">
        <f t="shared" si="54"/>
        <v>0</v>
      </c>
      <c r="J256" s="2"/>
    </row>
    <row r="257" spans="1:10" outlineLevel="2" x14ac:dyDescent="0.25">
      <c r="A257" s="52"/>
      <c r="B257" s="46" t="s">
        <v>13</v>
      </c>
      <c r="C257" s="9">
        <v>6200200001</v>
      </c>
      <c r="D257" s="8">
        <v>867647.94</v>
      </c>
      <c r="E257" s="8">
        <v>867647.94</v>
      </c>
      <c r="F257" s="8">
        <v>0</v>
      </c>
      <c r="G257" s="8">
        <v>0</v>
      </c>
      <c r="H257" s="8">
        <v>0</v>
      </c>
      <c r="I257" s="8">
        <v>0</v>
      </c>
      <c r="J257" s="2"/>
    </row>
    <row r="258" spans="1:10" ht="38.25" outlineLevel="3" x14ac:dyDescent="0.25">
      <c r="A258" s="52">
        <v>12</v>
      </c>
      <c r="B258" s="54" t="s">
        <v>47</v>
      </c>
      <c r="C258" s="9">
        <v>6300000000</v>
      </c>
      <c r="D258" s="8">
        <f>D259</f>
        <v>488349.4</v>
      </c>
      <c r="E258" s="8">
        <f t="shared" ref="E258:I258" si="55">E259</f>
        <v>4883.49</v>
      </c>
      <c r="F258" s="8">
        <f t="shared" si="55"/>
        <v>475208.64</v>
      </c>
      <c r="G258" s="8">
        <f t="shared" si="55"/>
        <v>14256.26</v>
      </c>
      <c r="H258" s="8">
        <f t="shared" si="55"/>
        <v>471680.16</v>
      </c>
      <c r="I258" s="8">
        <f t="shared" si="55"/>
        <v>14150.4</v>
      </c>
      <c r="J258" s="2"/>
    </row>
    <row r="259" spans="1:10" ht="54" outlineLevel="4" x14ac:dyDescent="0.25">
      <c r="A259" s="52"/>
      <c r="B259" s="55" t="s">
        <v>227</v>
      </c>
      <c r="C259" s="9">
        <v>6300100000</v>
      </c>
      <c r="D259" s="8">
        <f>D260</f>
        <v>488349.4</v>
      </c>
      <c r="E259" s="8">
        <f t="shared" ref="E259" si="56">E260</f>
        <v>4883.49</v>
      </c>
      <c r="F259" s="8">
        <f t="shared" ref="F259:I259" si="57">F260</f>
        <v>475208.64</v>
      </c>
      <c r="G259" s="8">
        <f t="shared" si="57"/>
        <v>14256.26</v>
      </c>
      <c r="H259" s="8">
        <f t="shared" si="57"/>
        <v>471680.16</v>
      </c>
      <c r="I259" s="8">
        <f t="shared" si="57"/>
        <v>14150.4</v>
      </c>
      <c r="J259" s="2"/>
    </row>
    <row r="260" spans="1:10" ht="61.5" customHeight="1" outlineLevel="5" x14ac:dyDescent="0.25">
      <c r="A260" s="52"/>
      <c r="B260" s="46" t="s">
        <v>78</v>
      </c>
      <c r="C260" s="9" t="s">
        <v>0</v>
      </c>
      <c r="D260" s="8">
        <v>488349.4</v>
      </c>
      <c r="E260" s="8">
        <v>4883.49</v>
      </c>
      <c r="F260" s="8">
        <v>475208.64</v>
      </c>
      <c r="G260" s="8">
        <v>14256.26</v>
      </c>
      <c r="H260" s="8">
        <v>471680.16</v>
      </c>
      <c r="I260" s="8">
        <v>14150.4</v>
      </c>
      <c r="J260" s="2"/>
    </row>
    <row r="261" spans="1:10" ht="31.9" customHeight="1" outlineLevel="6" x14ac:dyDescent="0.25">
      <c r="A261" s="52">
        <v>13</v>
      </c>
      <c r="B261" s="54" t="s">
        <v>197</v>
      </c>
      <c r="C261" s="9">
        <v>6700000000</v>
      </c>
      <c r="D261" s="8">
        <f>D262+D268+D273+D275</f>
        <v>2300000</v>
      </c>
      <c r="E261" s="8">
        <f>E262+E268+E273+E275</f>
        <v>2300000</v>
      </c>
      <c r="F261" s="8">
        <f t="shared" ref="F261:I261" si="58">F262+F268+F273</f>
        <v>0</v>
      </c>
      <c r="G261" s="8">
        <f t="shared" si="58"/>
        <v>0</v>
      </c>
      <c r="H261" s="8">
        <f t="shared" si="58"/>
        <v>0</v>
      </c>
      <c r="I261" s="8">
        <f t="shared" si="58"/>
        <v>0</v>
      </c>
      <c r="J261" s="2"/>
    </row>
    <row r="262" spans="1:10" ht="27" outlineLevel="7" x14ac:dyDescent="0.25">
      <c r="A262" s="52"/>
      <c r="B262" s="61" t="s">
        <v>246</v>
      </c>
      <c r="C262" s="9" t="s">
        <v>242</v>
      </c>
      <c r="D262" s="8">
        <f>D263+D264+D265+D266+D267</f>
        <v>350000</v>
      </c>
      <c r="E262" s="8">
        <f>E263+E264+E265+E266+E267</f>
        <v>350000</v>
      </c>
      <c r="F262" s="8"/>
      <c r="G262" s="8"/>
      <c r="H262" s="8"/>
      <c r="I262" s="8"/>
      <c r="J262" s="2"/>
    </row>
    <row r="263" spans="1:10" ht="38.25" outlineLevel="2" x14ac:dyDescent="0.25">
      <c r="A263" s="52"/>
      <c r="B263" s="60" t="s">
        <v>247</v>
      </c>
      <c r="C263" s="9" t="s">
        <v>243</v>
      </c>
      <c r="D263" s="8">
        <v>35000</v>
      </c>
      <c r="E263" s="8">
        <v>35000</v>
      </c>
      <c r="F263" s="8"/>
      <c r="G263" s="8"/>
      <c r="H263" s="8"/>
      <c r="I263" s="8"/>
      <c r="J263" s="2"/>
    </row>
    <row r="264" spans="1:10" ht="25.5" outlineLevel="2" x14ac:dyDescent="0.25">
      <c r="A264" s="52"/>
      <c r="B264" s="60" t="s">
        <v>255</v>
      </c>
      <c r="C264" s="9">
        <v>6700103101</v>
      </c>
      <c r="D264" s="8">
        <v>10000</v>
      </c>
      <c r="E264" s="8">
        <v>10000</v>
      </c>
      <c r="F264" s="8"/>
      <c r="G264" s="8"/>
      <c r="H264" s="8"/>
      <c r="I264" s="8"/>
      <c r="J264" s="2"/>
    </row>
    <row r="265" spans="1:10" ht="38.25" outlineLevel="2" x14ac:dyDescent="0.25">
      <c r="A265" s="52"/>
      <c r="B265" s="60" t="s">
        <v>248</v>
      </c>
      <c r="C265" s="9">
        <v>6700103102</v>
      </c>
      <c r="D265" s="8">
        <v>60000</v>
      </c>
      <c r="E265" s="8">
        <v>60000</v>
      </c>
      <c r="F265" s="8"/>
      <c r="G265" s="8"/>
      <c r="H265" s="8"/>
      <c r="I265" s="8"/>
      <c r="J265" s="2"/>
    </row>
    <row r="266" spans="1:10" ht="38.25" outlineLevel="2" x14ac:dyDescent="0.25">
      <c r="A266" s="52"/>
      <c r="B266" s="60" t="s">
        <v>249</v>
      </c>
      <c r="C266" s="9">
        <v>6700103103</v>
      </c>
      <c r="D266" s="8">
        <v>105000</v>
      </c>
      <c r="E266" s="8">
        <v>105000</v>
      </c>
      <c r="F266" s="8"/>
      <c r="G266" s="8"/>
      <c r="H266" s="8"/>
      <c r="I266" s="8"/>
      <c r="J266" s="2"/>
    </row>
    <row r="267" spans="1:10" ht="38.25" outlineLevel="2" x14ac:dyDescent="0.25">
      <c r="A267" s="52"/>
      <c r="B267" s="60" t="s">
        <v>331</v>
      </c>
      <c r="C267" s="9">
        <v>6700103104</v>
      </c>
      <c r="D267" s="8">
        <v>140000</v>
      </c>
      <c r="E267" s="8">
        <v>140000</v>
      </c>
      <c r="F267" s="8"/>
      <c r="G267" s="8"/>
      <c r="H267" s="8"/>
      <c r="I267" s="8"/>
      <c r="J267" s="2"/>
    </row>
    <row r="268" spans="1:10" ht="27" outlineLevel="2" x14ac:dyDescent="0.25">
      <c r="A268" s="52"/>
      <c r="B268" s="61" t="s">
        <v>250</v>
      </c>
      <c r="C268" s="9" t="s">
        <v>244</v>
      </c>
      <c r="D268" s="8">
        <f>D269+D270+D271+D272</f>
        <v>550000</v>
      </c>
      <c r="E268" s="8">
        <f>E269+E270+E271+E272</f>
        <v>550000</v>
      </c>
      <c r="F268" s="8"/>
      <c r="G268" s="8"/>
      <c r="H268" s="8"/>
      <c r="I268" s="8"/>
      <c r="J268" s="2"/>
    </row>
    <row r="269" spans="1:10" ht="63.75" outlineLevel="2" x14ac:dyDescent="0.25">
      <c r="A269" s="52"/>
      <c r="B269" s="60" t="s">
        <v>251</v>
      </c>
      <c r="C269" s="9" t="s">
        <v>245</v>
      </c>
      <c r="D269" s="8">
        <v>430000</v>
      </c>
      <c r="E269" s="8">
        <v>430000</v>
      </c>
      <c r="F269" s="8"/>
      <c r="G269" s="8"/>
      <c r="H269" s="8"/>
      <c r="I269" s="8"/>
      <c r="J269" s="2"/>
    </row>
    <row r="270" spans="1:10" ht="38.25" outlineLevel="2" x14ac:dyDescent="0.25">
      <c r="A270" s="52"/>
      <c r="B270" s="60" t="s">
        <v>332</v>
      </c>
      <c r="C270" s="9">
        <v>6700203111</v>
      </c>
      <c r="D270" s="8">
        <v>10000</v>
      </c>
      <c r="E270" s="8">
        <v>10000</v>
      </c>
      <c r="F270" s="8"/>
      <c r="G270" s="8"/>
      <c r="H270" s="8"/>
      <c r="I270" s="8"/>
      <c r="J270" s="2"/>
    </row>
    <row r="271" spans="1:10" ht="38.25" outlineLevel="2" x14ac:dyDescent="0.25">
      <c r="A271" s="52"/>
      <c r="B271" s="60" t="s">
        <v>256</v>
      </c>
      <c r="C271" s="9">
        <v>6700203112</v>
      </c>
      <c r="D271" s="8">
        <v>10000</v>
      </c>
      <c r="E271" s="8">
        <v>10000</v>
      </c>
      <c r="F271" s="8"/>
      <c r="G271" s="8"/>
      <c r="H271" s="8"/>
      <c r="I271" s="8"/>
      <c r="J271" s="2"/>
    </row>
    <row r="272" spans="1:10" outlineLevel="2" x14ac:dyDescent="0.25">
      <c r="A272" s="52"/>
      <c r="B272" s="60" t="s">
        <v>252</v>
      </c>
      <c r="C272" s="9">
        <v>6700203113</v>
      </c>
      <c r="D272" s="8">
        <v>100000</v>
      </c>
      <c r="E272" s="8">
        <v>100000</v>
      </c>
      <c r="F272" s="8"/>
      <c r="G272" s="8"/>
      <c r="H272" s="8"/>
      <c r="I272" s="8"/>
      <c r="J272" s="2"/>
    </row>
    <row r="273" spans="1:10" ht="27" outlineLevel="2" x14ac:dyDescent="0.25">
      <c r="A273" s="52"/>
      <c r="B273" s="61" t="s">
        <v>253</v>
      </c>
      <c r="C273" s="9">
        <v>6700300000</v>
      </c>
      <c r="D273" s="8">
        <f>D274</f>
        <v>100000</v>
      </c>
      <c r="E273" s="8">
        <f>E274</f>
        <v>100000</v>
      </c>
      <c r="F273" s="8"/>
      <c r="G273" s="8"/>
      <c r="H273" s="8"/>
      <c r="I273" s="8"/>
      <c r="J273" s="2"/>
    </row>
    <row r="274" spans="1:10" ht="51" outlineLevel="2" x14ac:dyDescent="0.25">
      <c r="A274" s="52"/>
      <c r="B274" s="60" t="s">
        <v>254</v>
      </c>
      <c r="C274" s="9">
        <v>6700303114</v>
      </c>
      <c r="D274" s="8">
        <v>100000</v>
      </c>
      <c r="E274" s="8">
        <v>100000</v>
      </c>
      <c r="F274" s="8"/>
      <c r="G274" s="8"/>
      <c r="H274" s="8"/>
      <c r="I274" s="8"/>
      <c r="J274" s="2"/>
    </row>
    <row r="275" spans="1:10" ht="54" outlineLevel="2" x14ac:dyDescent="0.25">
      <c r="A275" s="52"/>
      <c r="B275" s="61" t="s">
        <v>285</v>
      </c>
      <c r="C275" s="9">
        <v>6700400000</v>
      </c>
      <c r="D275" s="8">
        <f>D276</f>
        <v>1300000</v>
      </c>
      <c r="E275" s="8">
        <f>E276</f>
        <v>1300000</v>
      </c>
      <c r="F275" s="8"/>
      <c r="G275" s="8"/>
      <c r="H275" s="8"/>
      <c r="I275" s="8"/>
      <c r="J275" s="2"/>
    </row>
    <row r="276" spans="1:10" ht="38.25" outlineLevel="2" x14ac:dyDescent="0.25">
      <c r="A276" s="52"/>
      <c r="B276" s="60" t="s">
        <v>333</v>
      </c>
      <c r="C276" s="9">
        <v>6700403115</v>
      </c>
      <c r="D276" s="8">
        <v>1300000</v>
      </c>
      <c r="E276" s="8">
        <v>1300000</v>
      </c>
      <c r="F276" s="8"/>
      <c r="G276" s="8"/>
      <c r="H276" s="8"/>
      <c r="I276" s="8"/>
      <c r="J276" s="2"/>
    </row>
    <row r="277" spans="1:10" ht="25.5" outlineLevel="4" x14ac:dyDescent="0.25">
      <c r="A277" s="52">
        <v>14</v>
      </c>
      <c r="B277" s="54" t="s">
        <v>198</v>
      </c>
      <c r="C277" s="9">
        <v>6800000000</v>
      </c>
      <c r="D277" s="8">
        <f>D283+D278</f>
        <v>2058135</v>
      </c>
      <c r="E277" s="8">
        <f>E283+E278</f>
        <v>2058135</v>
      </c>
      <c r="F277" s="8">
        <f>F283</f>
        <v>0</v>
      </c>
      <c r="G277" s="8">
        <f>G283</f>
        <v>0</v>
      </c>
      <c r="H277" s="8">
        <f>H283</f>
        <v>0</v>
      </c>
      <c r="I277" s="8">
        <f>I283</f>
        <v>0</v>
      </c>
      <c r="J277" s="2"/>
    </row>
    <row r="278" spans="1:10" ht="54" outlineLevel="4" x14ac:dyDescent="0.25">
      <c r="A278" s="52"/>
      <c r="B278" s="61" t="s">
        <v>269</v>
      </c>
      <c r="C278" s="9">
        <v>6800100000</v>
      </c>
      <c r="D278" s="64">
        <f>D279+D280+D281+D282</f>
        <v>1942585</v>
      </c>
      <c r="E278" s="64">
        <f>E279+E280+E281+E282</f>
        <v>1942585</v>
      </c>
      <c r="F278" s="8"/>
      <c r="G278" s="8"/>
      <c r="H278" s="8"/>
      <c r="I278" s="8"/>
      <c r="J278" s="2"/>
    </row>
    <row r="279" spans="1:10" outlineLevel="4" x14ac:dyDescent="0.25">
      <c r="A279" s="52"/>
      <c r="B279" s="60" t="s">
        <v>270</v>
      </c>
      <c r="C279" s="9">
        <v>6800168021</v>
      </c>
      <c r="D279" s="64">
        <v>868185</v>
      </c>
      <c r="E279" s="8">
        <v>868185</v>
      </c>
      <c r="F279" s="8"/>
      <c r="G279" s="8"/>
      <c r="H279" s="8"/>
      <c r="I279" s="8"/>
      <c r="J279" s="2"/>
    </row>
    <row r="280" spans="1:10" ht="25.5" outlineLevel="4" x14ac:dyDescent="0.25">
      <c r="A280" s="52"/>
      <c r="B280" s="60" t="s">
        <v>271</v>
      </c>
      <c r="C280" s="9">
        <v>6800168022</v>
      </c>
      <c r="D280" s="64">
        <v>735000</v>
      </c>
      <c r="E280" s="8">
        <v>735000</v>
      </c>
      <c r="F280" s="8"/>
      <c r="G280" s="8"/>
      <c r="H280" s="8"/>
      <c r="I280" s="8"/>
      <c r="J280" s="2"/>
    </row>
    <row r="281" spans="1:10" ht="38.25" outlineLevel="4" x14ac:dyDescent="0.25">
      <c r="A281" s="52"/>
      <c r="B281" s="60" t="s">
        <v>272</v>
      </c>
      <c r="C281" s="9">
        <v>6800168023</v>
      </c>
      <c r="D281" s="64">
        <v>229400</v>
      </c>
      <c r="E281" s="8">
        <v>229400</v>
      </c>
      <c r="F281" s="8"/>
      <c r="G281" s="8"/>
      <c r="H281" s="8"/>
      <c r="I281" s="8"/>
      <c r="J281" s="2"/>
    </row>
    <row r="282" spans="1:10" outlineLevel="4" x14ac:dyDescent="0.25">
      <c r="A282" s="52"/>
      <c r="B282" s="60" t="s">
        <v>273</v>
      </c>
      <c r="C282" s="9">
        <v>6800168024</v>
      </c>
      <c r="D282" s="64">
        <v>110000</v>
      </c>
      <c r="E282" s="8">
        <v>110000</v>
      </c>
      <c r="F282" s="8"/>
      <c r="G282" s="8"/>
      <c r="H282" s="8"/>
      <c r="I282" s="8"/>
      <c r="J282" s="2"/>
    </row>
    <row r="283" spans="1:10" ht="67.5" outlineLevel="4" x14ac:dyDescent="0.25">
      <c r="A283" s="52"/>
      <c r="B283" s="55" t="s">
        <v>228</v>
      </c>
      <c r="C283" s="9">
        <v>6800200000</v>
      </c>
      <c r="D283" s="8">
        <f>D284</f>
        <v>115550</v>
      </c>
      <c r="E283" s="8">
        <f t="shared" ref="E283:I283" si="59">E284</f>
        <v>115550</v>
      </c>
      <c r="F283" s="8">
        <f t="shared" si="59"/>
        <v>0</v>
      </c>
      <c r="G283" s="8">
        <f t="shared" si="59"/>
        <v>0</v>
      </c>
      <c r="H283" s="8">
        <f t="shared" si="59"/>
        <v>0</v>
      </c>
      <c r="I283" s="8">
        <f t="shared" si="59"/>
        <v>0</v>
      </c>
      <c r="J283" s="2"/>
    </row>
    <row r="284" spans="1:10" ht="20.45" customHeight="1" outlineLevel="4" x14ac:dyDescent="0.25">
      <c r="A284" s="52"/>
      <c r="B284" s="46" t="s">
        <v>143</v>
      </c>
      <c r="C284" s="9">
        <v>6800268001</v>
      </c>
      <c r="D284" s="8">
        <v>115550</v>
      </c>
      <c r="E284" s="8">
        <v>115550</v>
      </c>
      <c r="F284" s="8">
        <v>0</v>
      </c>
      <c r="G284" s="8">
        <v>0</v>
      </c>
      <c r="H284" s="8">
        <v>0</v>
      </c>
      <c r="I284" s="8">
        <v>0</v>
      </c>
      <c r="J284" s="2"/>
    </row>
    <row r="285" spans="1:10" ht="38.25" outlineLevel="4" x14ac:dyDescent="0.25">
      <c r="A285" s="52">
        <v>15</v>
      </c>
      <c r="B285" s="54" t="s">
        <v>144</v>
      </c>
      <c r="C285" s="9">
        <v>7000000000</v>
      </c>
      <c r="D285" s="8">
        <f>D286</f>
        <v>50000</v>
      </c>
      <c r="E285" s="8">
        <f t="shared" ref="E285:I286" si="60">E286</f>
        <v>50000</v>
      </c>
      <c r="F285" s="8">
        <f t="shared" si="60"/>
        <v>0</v>
      </c>
      <c r="G285" s="8">
        <f t="shared" si="60"/>
        <v>0</v>
      </c>
      <c r="H285" s="8">
        <f t="shared" si="60"/>
        <v>0</v>
      </c>
      <c r="I285" s="8">
        <f t="shared" si="60"/>
        <v>0</v>
      </c>
      <c r="J285" s="2"/>
    </row>
    <row r="286" spans="1:10" ht="40.5" outlineLevel="4" x14ac:dyDescent="0.25">
      <c r="A286" s="52"/>
      <c r="B286" s="55" t="s">
        <v>145</v>
      </c>
      <c r="C286" s="9">
        <v>7000100000</v>
      </c>
      <c r="D286" s="8">
        <f>D287</f>
        <v>50000</v>
      </c>
      <c r="E286" s="8">
        <f t="shared" si="60"/>
        <v>50000</v>
      </c>
      <c r="F286" s="8">
        <f t="shared" si="60"/>
        <v>0</v>
      </c>
      <c r="G286" s="8">
        <f t="shared" si="60"/>
        <v>0</v>
      </c>
      <c r="H286" s="8">
        <f t="shared" si="60"/>
        <v>0</v>
      </c>
      <c r="I286" s="8">
        <f t="shared" si="60"/>
        <v>0</v>
      </c>
      <c r="J286" s="2"/>
    </row>
    <row r="287" spans="1:10" ht="38.25" outlineLevel="4" x14ac:dyDescent="0.25">
      <c r="A287" s="52"/>
      <c r="B287" s="46" t="s">
        <v>146</v>
      </c>
      <c r="C287" s="9">
        <v>7000108011</v>
      </c>
      <c r="D287" s="8">
        <v>50000</v>
      </c>
      <c r="E287" s="8">
        <v>50000</v>
      </c>
      <c r="F287" s="8">
        <v>0</v>
      </c>
      <c r="G287" s="8">
        <v>0</v>
      </c>
      <c r="H287" s="8">
        <v>0</v>
      </c>
      <c r="I287" s="8">
        <v>0</v>
      </c>
      <c r="J287" s="2"/>
    </row>
    <row r="288" spans="1:10" ht="51" outlineLevel="4" x14ac:dyDescent="0.25">
      <c r="A288" s="52">
        <v>16</v>
      </c>
      <c r="B288" s="54" t="s">
        <v>199</v>
      </c>
      <c r="C288" s="9">
        <v>7100000000</v>
      </c>
      <c r="D288" s="8">
        <f>D289</f>
        <v>915260</v>
      </c>
      <c r="E288" s="8">
        <f t="shared" ref="E288:I289" si="61">E289</f>
        <v>915260</v>
      </c>
      <c r="F288" s="8">
        <f t="shared" si="61"/>
        <v>0</v>
      </c>
      <c r="G288" s="8">
        <f t="shared" si="61"/>
        <v>0</v>
      </c>
      <c r="H288" s="8">
        <f t="shared" si="61"/>
        <v>0</v>
      </c>
      <c r="I288" s="8">
        <f t="shared" si="61"/>
        <v>0</v>
      </c>
      <c r="J288" s="2"/>
    </row>
    <row r="289" spans="1:10" ht="54" outlineLevel="4" x14ac:dyDescent="0.25">
      <c r="A289" s="52"/>
      <c r="B289" s="55" t="s">
        <v>330</v>
      </c>
      <c r="C289" s="9">
        <v>7100100000</v>
      </c>
      <c r="D289" s="8">
        <f>D290+D291+D292+D293+D294</f>
        <v>915260</v>
      </c>
      <c r="E289" s="8">
        <f>E290+E291+E292+E293+E294</f>
        <v>915260</v>
      </c>
      <c r="F289" s="8">
        <f t="shared" si="61"/>
        <v>0</v>
      </c>
      <c r="G289" s="8">
        <f t="shared" si="61"/>
        <v>0</v>
      </c>
      <c r="H289" s="8">
        <f t="shared" si="61"/>
        <v>0</v>
      </c>
      <c r="I289" s="8">
        <f t="shared" si="61"/>
        <v>0</v>
      </c>
      <c r="J289" s="2"/>
    </row>
    <row r="290" spans="1:10" outlineLevel="4" x14ac:dyDescent="0.25">
      <c r="A290" s="52"/>
      <c r="B290" s="46" t="s">
        <v>200</v>
      </c>
      <c r="C290" s="9">
        <v>7100101131</v>
      </c>
      <c r="D290" s="8">
        <v>126760</v>
      </c>
      <c r="E290" s="8">
        <v>126760</v>
      </c>
      <c r="F290" s="8">
        <v>0</v>
      </c>
      <c r="G290" s="8">
        <v>0</v>
      </c>
      <c r="H290" s="8">
        <v>0</v>
      </c>
      <c r="I290" s="8">
        <v>0</v>
      </c>
      <c r="J290" s="2"/>
    </row>
    <row r="291" spans="1:10" ht="25.5" outlineLevel="4" x14ac:dyDescent="0.25">
      <c r="A291" s="52"/>
      <c r="B291" s="60" t="s">
        <v>282</v>
      </c>
      <c r="C291" s="9">
        <v>7100101132</v>
      </c>
      <c r="D291" s="8">
        <v>27280</v>
      </c>
      <c r="E291" s="8">
        <v>27280</v>
      </c>
      <c r="F291" s="8"/>
      <c r="G291" s="8"/>
      <c r="H291" s="8"/>
      <c r="I291" s="8"/>
      <c r="J291" s="2"/>
    </row>
    <row r="292" spans="1:10" ht="25.5" outlineLevel="4" x14ac:dyDescent="0.25">
      <c r="A292" s="52"/>
      <c r="B292" s="60" t="s">
        <v>283</v>
      </c>
      <c r="C292" s="9">
        <v>7100101133</v>
      </c>
      <c r="D292" s="8">
        <v>61220</v>
      </c>
      <c r="E292" s="8">
        <v>61220</v>
      </c>
      <c r="F292" s="8"/>
      <c r="G292" s="8"/>
      <c r="H292" s="8"/>
      <c r="I292" s="8"/>
      <c r="J292" s="2"/>
    </row>
    <row r="293" spans="1:10" ht="25.5" outlineLevel="4" x14ac:dyDescent="0.25">
      <c r="A293" s="52"/>
      <c r="B293" s="60" t="s">
        <v>284</v>
      </c>
      <c r="C293" s="9">
        <v>7100101134</v>
      </c>
      <c r="D293" s="8">
        <v>500000</v>
      </c>
      <c r="E293" s="8">
        <v>500000</v>
      </c>
      <c r="F293" s="8"/>
      <c r="G293" s="8"/>
      <c r="H293" s="8"/>
      <c r="I293" s="8"/>
      <c r="J293" s="2"/>
    </row>
    <row r="294" spans="1:10" ht="25.5" outlineLevel="4" x14ac:dyDescent="0.25">
      <c r="A294" s="52"/>
      <c r="B294" s="60" t="s">
        <v>318</v>
      </c>
      <c r="C294" s="9">
        <v>7100101135</v>
      </c>
      <c r="D294" s="8">
        <v>200000</v>
      </c>
      <c r="E294" s="8">
        <v>200000</v>
      </c>
      <c r="F294" s="8"/>
      <c r="G294" s="8"/>
      <c r="H294" s="8"/>
      <c r="I294" s="8"/>
      <c r="J294" s="2"/>
    </row>
    <row r="295" spans="1:10" ht="24" customHeight="1" outlineLevel="5" x14ac:dyDescent="0.25">
      <c r="A295" s="53"/>
      <c r="B295" s="91" t="s">
        <v>79</v>
      </c>
      <c r="C295" s="92"/>
      <c r="D295" s="8">
        <f>D19+D76+D139+D85+D144+D148+D157+D160+D210+D247+D250+D258+D261+D277+D285+D288+D203</f>
        <v>665901722.25999987</v>
      </c>
      <c r="E295" s="8">
        <f>E19+E76+E139+E85+E144+E148+E157+E160+E210+E247+E250+E258+E261+E277+E285+E288+E203</f>
        <v>242048009.88000003</v>
      </c>
      <c r="F295" s="8">
        <f>F19+F76+F139+F85+F144+F148+F157+F160+F210+F247+F250+F258+F261+F277+F285+F288</f>
        <v>383839977.25</v>
      </c>
      <c r="G295" s="8">
        <f>G19+G76+G139+G85+G144+G148+G157+G160+G210+G247+G250+G258+G261+G277+G285+G288</f>
        <v>165384343</v>
      </c>
      <c r="H295" s="8">
        <f>H19+H76+H139+H85+H144+H148+H157+H160+H210+H247+H250+H258+H261+H277+H285+H288</f>
        <v>393948476.56</v>
      </c>
      <c r="I295" s="8">
        <f>I19+I76+I139+I85+I144+I148+I157+I160+I210+I247+I250+I258+I261+I277+I285+I288</f>
        <v>164246142.30000001</v>
      </c>
      <c r="J295" s="2"/>
    </row>
  </sheetData>
  <mergeCells count="7">
    <mergeCell ref="H16:I16"/>
    <mergeCell ref="B14:H14"/>
    <mergeCell ref="B295:C295"/>
    <mergeCell ref="C16:C17"/>
    <mergeCell ref="B16:B17"/>
    <mergeCell ref="D16:E16"/>
    <mergeCell ref="F16:G16"/>
  </mergeCells>
  <pageMargins left="0.35433070866141736" right="0.19685039370078741" top="0.39370078740157483" bottom="0.19685039370078741" header="0.19685039370078741" footer="0.19685039370078741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2021-09-19T08:15:12Z</cp:lastPrinted>
  <dcterms:created xsi:type="dcterms:W3CDTF">2020-11-30T03:43:02Z</dcterms:created>
  <dcterms:modified xsi:type="dcterms:W3CDTF">2021-09-29T05:55:02Z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