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23250" windowHeight="9735"/>
  </bookViews>
  <sheets>
    <sheet name="Документ" sheetId="2" r:id="rId1"/>
  </sheets>
  <definedNames>
    <definedName name="_xlnm._FilterDatabase" localSheetId="0" hidden="1">Документ!$B$18:$H$286</definedName>
    <definedName name="_xlnm.Print_Titles" localSheetId="0">Документ!$17:$17</definedName>
  </definedNames>
  <calcPr calcId="152511"/>
</workbook>
</file>

<file path=xl/calcChain.xml><?xml version="1.0" encoding="utf-8"?>
<calcChain xmlns="http://schemas.openxmlformats.org/spreadsheetml/2006/main">
  <c r="E203" i="2" l="1"/>
  <c r="E208" i="2"/>
  <c r="E210" i="2"/>
  <c r="E214" i="2"/>
  <c r="E202" i="2" s="1"/>
  <c r="E216" i="2"/>
  <c r="E220" i="2"/>
  <c r="E225" i="2"/>
  <c r="E205" i="2"/>
  <c r="E228" i="2"/>
  <c r="E230" i="2"/>
  <c r="E235" i="2"/>
  <c r="E237" i="2"/>
  <c r="D203" i="2"/>
  <c r="D209" i="2"/>
  <c r="D208" i="2"/>
  <c r="D202" i="2" s="1"/>
  <c r="D210" i="2"/>
  <c r="D214" i="2"/>
  <c r="D216" i="2"/>
  <c r="D220" i="2"/>
  <c r="D225" i="2"/>
  <c r="D205" i="2"/>
  <c r="D228" i="2"/>
  <c r="D230" i="2"/>
  <c r="D235" i="2"/>
  <c r="D237" i="2"/>
  <c r="E243" i="2"/>
  <c r="E146" i="2"/>
  <c r="D146" i="2"/>
  <c r="E57" i="2"/>
  <c r="D57" i="2"/>
  <c r="E36" i="2"/>
  <c r="D36" i="2"/>
  <c r="E20" i="2"/>
  <c r="D20" i="2"/>
  <c r="D19" i="2" s="1"/>
  <c r="E82" i="2"/>
  <c r="D82" i="2"/>
  <c r="E170" i="2"/>
  <c r="E158" i="2"/>
  <c r="E157" i="2" s="1"/>
  <c r="D158" i="2"/>
  <c r="E266" i="2"/>
  <c r="D266" i="2"/>
  <c r="E280" i="2"/>
  <c r="D280" i="2"/>
  <c r="E196" i="2"/>
  <c r="E199" i="2"/>
  <c r="E195" i="2" s="1"/>
  <c r="E269" i="2"/>
  <c r="D269" i="2"/>
  <c r="D196" i="2"/>
  <c r="D195" i="2" s="1"/>
  <c r="D199" i="2"/>
  <c r="E149" i="2"/>
  <c r="D149" i="2"/>
  <c r="E51" i="2"/>
  <c r="D51" i="2"/>
  <c r="D178" i="2"/>
  <c r="D170" i="2" s="1"/>
  <c r="D157" i="2" s="1"/>
  <c r="F253" i="2"/>
  <c r="G253" i="2"/>
  <c r="H253" i="2"/>
  <c r="I253" i="2"/>
  <c r="E264" i="2"/>
  <c r="E253" i="2" s="1"/>
  <c r="E259" i="2"/>
  <c r="E254" i="2"/>
  <c r="D264" i="2"/>
  <c r="D259" i="2"/>
  <c r="D254" i="2"/>
  <c r="D253" i="2" s="1"/>
  <c r="E279" i="2"/>
  <c r="F280" i="2"/>
  <c r="F279" i="2"/>
  <c r="G280" i="2"/>
  <c r="G279" i="2"/>
  <c r="H280" i="2"/>
  <c r="H279" i="2"/>
  <c r="I280" i="2"/>
  <c r="I279" i="2"/>
  <c r="D279" i="2"/>
  <c r="E277" i="2"/>
  <c r="E276" i="2" s="1"/>
  <c r="F277" i="2"/>
  <c r="F276" i="2" s="1"/>
  <c r="G277" i="2"/>
  <c r="G276" i="2" s="1"/>
  <c r="H277" i="2"/>
  <c r="H276" i="2" s="1"/>
  <c r="I277" i="2"/>
  <c r="I276" i="2" s="1"/>
  <c r="D277" i="2"/>
  <c r="D276" i="2" s="1"/>
  <c r="E274" i="2"/>
  <c r="E268" i="2" s="1"/>
  <c r="F274" i="2"/>
  <c r="F268" i="2" s="1"/>
  <c r="G274" i="2"/>
  <c r="G268" i="2" s="1"/>
  <c r="H274" i="2"/>
  <c r="H268" i="2" s="1"/>
  <c r="I274" i="2"/>
  <c r="I268" i="2" s="1"/>
  <c r="D274" i="2"/>
  <c r="D268" i="2" s="1"/>
  <c r="F216" i="2"/>
  <c r="G216" i="2"/>
  <c r="H216" i="2"/>
  <c r="I216" i="2"/>
  <c r="F220" i="2"/>
  <c r="G220" i="2"/>
  <c r="H220" i="2"/>
  <c r="I220" i="2"/>
  <c r="F228" i="2"/>
  <c r="G228" i="2"/>
  <c r="H228" i="2"/>
  <c r="I228" i="2"/>
  <c r="F205" i="2"/>
  <c r="G205" i="2"/>
  <c r="H205" i="2"/>
  <c r="I205" i="2"/>
  <c r="E187" i="2"/>
  <c r="F187" i="2"/>
  <c r="G187" i="2"/>
  <c r="H187" i="2"/>
  <c r="I187" i="2"/>
  <c r="D187" i="2"/>
  <c r="F158" i="2"/>
  <c r="F157" i="2" s="1"/>
  <c r="G158" i="2"/>
  <c r="H158" i="2"/>
  <c r="I158" i="2"/>
  <c r="F146" i="2"/>
  <c r="F145" i="2" s="1"/>
  <c r="G146" i="2"/>
  <c r="H146" i="2"/>
  <c r="I146" i="2"/>
  <c r="I149" i="2"/>
  <c r="I145" i="2" s="1"/>
  <c r="H149" i="2"/>
  <c r="G149" i="2"/>
  <c r="F149" i="2"/>
  <c r="E136" i="2"/>
  <c r="F136" i="2"/>
  <c r="G136" i="2"/>
  <c r="H136" i="2"/>
  <c r="I136" i="2"/>
  <c r="D136" i="2"/>
  <c r="I129" i="2"/>
  <c r="H129" i="2"/>
  <c r="E112" i="2"/>
  <c r="F112" i="2"/>
  <c r="G112" i="2"/>
  <c r="H112" i="2"/>
  <c r="I112" i="2"/>
  <c r="D112" i="2"/>
  <c r="E145" i="2"/>
  <c r="H145" i="2"/>
  <c r="G145" i="2"/>
  <c r="D145" i="2"/>
  <c r="E89" i="2"/>
  <c r="F89" i="2"/>
  <c r="G89" i="2"/>
  <c r="H89" i="2"/>
  <c r="I89" i="2"/>
  <c r="D89" i="2"/>
  <c r="E76" i="2"/>
  <c r="F76" i="2"/>
  <c r="G76" i="2"/>
  <c r="G75" i="2" s="1"/>
  <c r="H76" i="2"/>
  <c r="I76" i="2"/>
  <c r="D76" i="2"/>
  <c r="E78" i="2"/>
  <c r="F78" i="2"/>
  <c r="G78" i="2"/>
  <c r="H78" i="2"/>
  <c r="I78" i="2"/>
  <c r="I75" i="2" s="1"/>
  <c r="D78" i="2"/>
  <c r="E80" i="2"/>
  <c r="F80" i="2"/>
  <c r="G80" i="2"/>
  <c r="H80" i="2"/>
  <c r="I80" i="2"/>
  <c r="D80" i="2"/>
  <c r="E69" i="2"/>
  <c r="F69" i="2"/>
  <c r="G69" i="2"/>
  <c r="H69" i="2"/>
  <c r="I69" i="2"/>
  <c r="D69" i="2"/>
  <c r="E64" i="2"/>
  <c r="F64" i="2"/>
  <c r="G64" i="2"/>
  <c r="H64" i="2"/>
  <c r="I64" i="2"/>
  <c r="D64" i="2"/>
  <c r="E62" i="2"/>
  <c r="F62" i="2"/>
  <c r="G62" i="2"/>
  <c r="H62" i="2"/>
  <c r="I62" i="2"/>
  <c r="D62" i="2"/>
  <c r="F57" i="2"/>
  <c r="G57" i="2"/>
  <c r="H57" i="2"/>
  <c r="I57" i="2"/>
  <c r="F36" i="2"/>
  <c r="G36" i="2"/>
  <c r="H36" i="2"/>
  <c r="I36" i="2"/>
  <c r="E26" i="2"/>
  <c r="F26" i="2"/>
  <c r="G26" i="2"/>
  <c r="H26" i="2"/>
  <c r="I26" i="2"/>
  <c r="F20" i="2"/>
  <c r="G20" i="2"/>
  <c r="G19" i="2" s="1"/>
  <c r="H20" i="2"/>
  <c r="I20" i="2"/>
  <c r="D75" i="2"/>
  <c r="E75" i="2"/>
  <c r="H75" i="2"/>
  <c r="F75" i="2"/>
  <c r="E85" i="2"/>
  <c r="E84" i="2" s="1"/>
  <c r="F85" i="2"/>
  <c r="G85" i="2"/>
  <c r="H85" i="2"/>
  <c r="I85" i="2"/>
  <c r="I84" i="2" s="1"/>
  <c r="E87" i="2"/>
  <c r="F87" i="2"/>
  <c r="G87" i="2"/>
  <c r="H87" i="2"/>
  <c r="H84" i="2" s="1"/>
  <c r="I87" i="2"/>
  <c r="E129" i="2"/>
  <c r="F129" i="2"/>
  <c r="F84" i="2" s="1"/>
  <c r="G129" i="2"/>
  <c r="D129" i="2"/>
  <c r="G84" i="2"/>
  <c r="D87" i="2"/>
  <c r="E251" i="2"/>
  <c r="E250" i="2" s="1"/>
  <c r="F251" i="2"/>
  <c r="F250" i="2"/>
  <c r="G251" i="2"/>
  <c r="G250" i="2" s="1"/>
  <c r="H251" i="2"/>
  <c r="H250" i="2"/>
  <c r="I251" i="2"/>
  <c r="I250" i="2" s="1"/>
  <c r="D251" i="2"/>
  <c r="D250" i="2"/>
  <c r="E248" i="2"/>
  <c r="F248" i="2"/>
  <c r="G248" i="2"/>
  <c r="H248" i="2"/>
  <c r="I248" i="2"/>
  <c r="D248" i="2"/>
  <c r="F243" i="2"/>
  <c r="G243" i="2"/>
  <c r="G242" i="2" s="1"/>
  <c r="H243" i="2"/>
  <c r="H242" i="2" s="1"/>
  <c r="I243" i="2"/>
  <c r="D243" i="2"/>
  <c r="E240" i="2"/>
  <c r="E239" i="2"/>
  <c r="F240" i="2"/>
  <c r="F239" i="2" s="1"/>
  <c r="G240" i="2"/>
  <c r="G239" i="2"/>
  <c r="H240" i="2"/>
  <c r="H239" i="2" s="1"/>
  <c r="I240" i="2"/>
  <c r="I239" i="2"/>
  <c r="D240" i="2"/>
  <c r="D239" i="2" s="1"/>
  <c r="F225" i="2"/>
  <c r="G225" i="2"/>
  <c r="H225" i="2"/>
  <c r="I225" i="2"/>
  <c r="F214" i="2"/>
  <c r="G214" i="2"/>
  <c r="H214" i="2"/>
  <c r="I214" i="2"/>
  <c r="F210" i="2"/>
  <c r="G210" i="2"/>
  <c r="H210" i="2"/>
  <c r="I210" i="2"/>
  <c r="F208" i="2"/>
  <c r="G208" i="2"/>
  <c r="H208" i="2"/>
  <c r="I208" i="2"/>
  <c r="F203" i="2"/>
  <c r="F202" i="2" s="1"/>
  <c r="G203" i="2"/>
  <c r="H203" i="2"/>
  <c r="I203" i="2"/>
  <c r="F170" i="2"/>
  <c r="G170" i="2"/>
  <c r="G157" i="2" s="1"/>
  <c r="H170" i="2"/>
  <c r="I170" i="2"/>
  <c r="H202" i="2"/>
  <c r="G202" i="2"/>
  <c r="I202" i="2"/>
  <c r="D242" i="2"/>
  <c r="I242" i="2"/>
  <c r="F242" i="2"/>
  <c r="E242" i="2"/>
  <c r="H157" i="2"/>
  <c r="I157" i="2"/>
  <c r="E155" i="2"/>
  <c r="E154" i="2"/>
  <c r="F155" i="2"/>
  <c r="F154" i="2" s="1"/>
  <c r="G155" i="2"/>
  <c r="G154" i="2"/>
  <c r="H155" i="2"/>
  <c r="H154" i="2" s="1"/>
  <c r="I155" i="2"/>
  <c r="I154" i="2"/>
  <c r="D155" i="2"/>
  <c r="D154" i="2" s="1"/>
  <c r="E142" i="2"/>
  <c r="E141" i="2"/>
  <c r="F142" i="2"/>
  <c r="F141" i="2" s="1"/>
  <c r="G142" i="2"/>
  <c r="G141" i="2"/>
  <c r="H142" i="2"/>
  <c r="H141" i="2" s="1"/>
  <c r="I142" i="2"/>
  <c r="I141" i="2"/>
  <c r="D142" i="2"/>
  <c r="D141" i="2" s="1"/>
  <c r="E139" i="2"/>
  <c r="E138" i="2"/>
  <c r="F139" i="2"/>
  <c r="F138" i="2" s="1"/>
  <c r="G139" i="2"/>
  <c r="G138" i="2"/>
  <c r="H139" i="2"/>
  <c r="H138" i="2" s="1"/>
  <c r="I139" i="2"/>
  <c r="I138" i="2"/>
  <c r="D139" i="2"/>
  <c r="D138" i="2" s="1"/>
  <c r="D85" i="2"/>
  <c r="D84" i="2"/>
  <c r="E73" i="2"/>
  <c r="F73" i="2"/>
  <c r="G73" i="2"/>
  <c r="H73" i="2"/>
  <c r="I73" i="2"/>
  <c r="D73" i="2"/>
  <c r="E55" i="2"/>
  <c r="F55" i="2"/>
  <c r="G55" i="2"/>
  <c r="H55" i="2"/>
  <c r="I55" i="2"/>
  <c r="D55" i="2"/>
  <c r="F51" i="2"/>
  <c r="G51" i="2"/>
  <c r="H51" i="2"/>
  <c r="I51" i="2"/>
  <c r="E49" i="2"/>
  <c r="E19" i="2" s="1"/>
  <c r="F49" i="2"/>
  <c r="G49" i="2"/>
  <c r="H49" i="2"/>
  <c r="I49" i="2"/>
  <c r="I19" i="2" s="1"/>
  <c r="D49" i="2"/>
  <c r="E33" i="2"/>
  <c r="F33" i="2"/>
  <c r="G33" i="2"/>
  <c r="H33" i="2"/>
  <c r="I33" i="2"/>
  <c r="D33" i="2"/>
  <c r="D26" i="2"/>
  <c r="H19" i="2"/>
  <c r="H286" i="2" s="1"/>
  <c r="F19" i="2"/>
  <c r="F286" i="2" l="1"/>
  <c r="G286" i="2"/>
  <c r="D286" i="2"/>
  <c r="I286" i="2"/>
  <c r="E286" i="2"/>
</calcChain>
</file>

<file path=xl/sharedStrings.xml><?xml version="1.0" encoding="utf-8"?>
<sst xmlns="http://schemas.openxmlformats.org/spreadsheetml/2006/main" count="352" uniqueCount="344">
  <si>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</si>
  <si>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</si>
  <si>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</si>
  <si>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150E200000</t>
  </si>
  <si>
    <t>150E250970</t>
  </si>
  <si>
    <t>150E254910</t>
  </si>
  <si>
    <t xml:space="preserve">   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</si>
  <si>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</si>
  <si>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</si>
  <si>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</si>
  <si>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</si>
  <si>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</si>
  <si>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</si>
  <si>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</si>
  <si>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</si>
  <si>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</si>
  <si>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200P500000</t>
  </si>
  <si>
    <t>200P511021</t>
  </si>
  <si>
    <t>200P552280</t>
  </si>
  <si>
    <t>200P592220</t>
  </si>
  <si>
    <t>1700200000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</si>
  <si>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</si>
  <si>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</si>
  <si>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</si>
  <si>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</si>
  <si>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</si>
  <si>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</si>
  <si>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</si>
  <si>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</si>
  <si>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</si>
  <si>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</si>
  <si>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17004S2622</t>
  </si>
  <si>
    <t xml:space="preserve">           Благоустройство общественного сквера пгт Пластун, ул. Пушкина, 34 софинансирование за счёт местного бюджета 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</si>
  <si>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</si>
  <si>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17004S2623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</si>
  <si>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</si>
  <si>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</si>
  <si>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</si>
  <si>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</si>
  <si>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</si>
  <si>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</si>
  <si>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</si>
  <si>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</si>
  <si>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</si>
  <si>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</si>
  <si>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</si>
  <si>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</si>
  <si>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</si>
  <si>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</si>
  <si>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>17005S2631</t>
  </si>
  <si>
    <t>17005S2632</t>
  </si>
  <si>
    <t>56004L4670</t>
  </si>
  <si>
    <t>в т.ч. за счёт средст местного бюджета</t>
  </si>
  <si>
    <t>Приморскогок края</t>
  </si>
  <si>
    <t>от 24.12.2020 г. № 88</t>
  </si>
  <si>
    <t>Приобретение мебели МКДОУ "Детский сад №12 п.Светлая" (кроме мебели ,используемой в учебном процессе)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</si>
  <si>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</si>
  <si>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</si>
  <si>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</si>
  <si>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</si>
  <si>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</si>
  <si>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</si>
  <si>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</si>
  <si>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</si>
  <si>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</si>
  <si>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</si>
  <si>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</si>
  <si>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</si>
  <si>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</si>
  <si>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</si>
  <si>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>Капитальный ремонт потолка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</si>
  <si>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</si>
  <si>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</si>
  <si>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</si>
  <si>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</si>
  <si>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</si>
  <si>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</si>
  <si>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</si>
  <si>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</si>
  <si>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</si>
  <si>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</si>
  <si>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Приложение №5   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</si>
  <si>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</si>
  <si>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</si>
  <si>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</si>
  <si>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</si>
  <si>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</si>
  <si>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 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</si>
  <si>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</si>
  <si>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</si>
  <si>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</si>
  <si>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</si>
  <si>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 Третий квартал, д. 9 софинансирование за счёт местного бюджета  </t>
  </si>
  <si>
    <t xml:space="preserve">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</si>
  <si>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</si>
  <si>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 8 софинансирование за счёт местного бюджета  </t>
  </si>
  <si>
    <t xml:space="preserve">               Благоустройство дворовой территории пгт. Пластун ул. Третий квартал, д. 4 софинансирование за счёт местного бюджета 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</si>
  <si>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</si>
  <si>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</si>
  <si>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Пластун ул. Третий квартал, д.10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</si>
  <si>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</si>
  <si>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</si>
  <si>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</si>
  <si>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</si>
  <si>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</si>
  <si>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</si>
  <si>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</si>
  <si>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</si>
  <si>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</si>
  <si>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</si>
  <si>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</si>
  <si>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софинансирование за счёт местного бюджета  </t>
  </si>
  <si>
    <t xml:space="preserve">          Обустройство детской площадки  с.Единка софинансирование за счёт местного бюджета  </t>
  </si>
  <si>
    <t xml:space="preserve">          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</si>
  <si>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</si>
  <si>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</si>
  <si>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</si>
  <si>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</si>
  <si>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</si>
  <si>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  Оформление документации на дороги местного значения Тернейского муниципального округа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</si>
  <si>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</si>
  <si>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Строительство Дома культуры в пгт. Пластун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</si>
  <si>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</si>
  <si>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</si>
  <si>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</si>
  <si>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</si>
  <si>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</si>
  <si>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</si>
  <si>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</si>
  <si>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</si>
  <si>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</si>
  <si>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</si>
  <si>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</si>
  <si>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</si>
  <si>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</si>
  <si>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</si>
  <si>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</si>
  <si>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</si>
  <si>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</si>
  <si>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 xml:space="preserve">          Основное мероприятие:Реализация национального проекта  "Образование", федерального проекта "Учитель будущего"</t>
  </si>
  <si>
    <t xml:space="preserve">          Основное мероприятие: Капитальный ремонт потолка котельной №6 в п.Терней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</si>
  <si>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</si>
  <si>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</si>
  <si>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</si>
  <si>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</si>
  <si>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</si>
  <si>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</si>
  <si>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  Благоустройство дворовых территорий  (в рамках регионального проекта "1000 дворов"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</si>
  <si>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</si>
  <si>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</si>
  <si>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</si>
  <si>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</si>
  <si>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</si>
  <si>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</si>
  <si>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</si>
  <si>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</si>
  <si>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</si>
  <si>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Привлечение кадров для работы в муниципальных учреждениях культуры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</si>
  <si>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</si>
  <si>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Основное мероприятие:  Обеспечение деятельности дворцов, домов культуры и других учреждений культуры  </t>
  </si>
  <si>
    <t xml:space="preserve">Основные мероприятие:  Обеспечение деятельности подведомственных библиотечных учреждений </t>
  </si>
  <si>
    <t xml:space="preserve">          Основное мероприятие:  Капитальный ремонт муниципального жилищного фонд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</si>
  <si>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</si>
  <si>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</si>
  <si>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</si>
  <si>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</si>
  <si>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   Основное мероприятие: Ремонт системы видеонаблюдения в МКОУ СОШ п.Терней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</si>
  <si>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</si>
  <si>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</si>
  <si>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</si>
  <si>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</si>
  <si>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</si>
  <si>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 xml:space="preserve">            Ремонт автомобильной дороги общего пользования местного значения   Тернейского муниципального округа</t>
  </si>
  <si>
    <t xml:space="preserve">      Государственная  экспертиза проекта капитального ремонта МКДОУ "Детский сад №1 п.Терней" (окна)</t>
  </si>
  <si>
    <t xml:space="preserve">       Государственная  экспертиза проекта капитального ремонта МКДОУ "Детский сад №9 п.Пластун" (окна)</t>
  </si>
  <si>
    <t>15002R3041</t>
  </si>
  <si>
    <t xml:space="preserve">          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</si>
  <si>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Обустройство детской площадки  с.Малая-Кема софинансирование за счёт местного бюджета  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</si>
  <si>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</si>
  <si>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</si>
  <si>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</si>
  <si>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</si>
  <si>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</si>
  <si>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</si>
  <si>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</si>
  <si>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</si>
  <si>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</si>
  <si>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</si>
  <si>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</si>
  <si>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</si>
  <si>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</si>
  <si>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</si>
  <si>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</si>
  <si>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</si>
  <si>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</si>
  <si>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</si>
  <si>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</si>
  <si>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</si>
  <si>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150E250971</t>
  </si>
  <si>
    <t xml:space="preserve">         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</si>
  <si>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            Ремонт автомобильной дороги общего пользования в пгт.Пластун по ул.Лермонтова от жилого дома №6 до жилого дома №14 за счёт добровольных пожертвований </t>
  </si>
  <si>
    <t xml:space="preserve">         Обеспечение деятельности дворцов, домов культуры и других учреждений культуры за счёт местного бюджета</t>
  </si>
  <si>
    <t xml:space="preserve">            Ремонт цементобетонного покрытия автомобильной дороги по ул.Октябрьской от дома № 21 по ул. Октябрьской до дома № 7 по ул. Первая Набережная в пгт. Пластун 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</si>
  <si>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</si>
  <si>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</si>
  <si>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            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</si>
  <si>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        Разработка проектно-сметной документации на капитальный ремонт здания МКОУ СОШ п. Терней  </t>
  </si>
  <si>
    <t xml:space="preserve">          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</si>
  <si>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          Капитальный ремонт приточно-вытяжной вентиляции МКУ СОШ п.Терней</t>
  </si>
  <si>
    <t xml:space="preserve">          Государственная экспертиза проекта капитального ремонта  МКУ СОШ п.Пластун (благоустройство территории)</t>
  </si>
  <si>
    <t xml:space="preserve">          Ремонт внутренней и наружной канализации МКОУ СОШ п.Пластун </t>
  </si>
  <si>
    <t>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</si>
  <si>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>200P512200</t>
  </si>
  <si>
    <t xml:space="preserve">           Субсидии бюджетам муниципальных образований Приморского края ремонт асфальтобетонного покрытия автомобильной дороги по ул.Матросова в пгт.Пластун 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</si>
  <si>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в пгт.Пластун  Тернейского муниципального округа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</si>
  <si>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</si>
  <si>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Приобретение сертифицированного серверного и сетевого оборудования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</si>
  <si>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</si>
  <si>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</si>
  <si>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Услуги по настройке и техническому обслуживанию сервера 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</si>
  <si>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</si>
  <si>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Основное мероприятие: Обеспечение организационно-методической помощи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</si>
  <si>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</si>
  <si>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             Оформление подписки на журналы по проблеме наркомании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</si>
  <si>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</si>
  <si>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</si>
  <si>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</si>
  <si>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>4600000000</t>
  </si>
  <si>
    <t xml:space="preserve">МКУ РЦНТ "Монтаж TVI системы видеонаблюдения по адресу : п.Терней , ул.Партизанская,70"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</si>
  <si>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</si>
  <si>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</si>
  <si>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</si>
  <si>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</si>
  <si>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</si>
  <si>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</si>
  <si>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Устройство водоотводной траншеи по ул. Яблоневая в пгт. Терней</t>
  </si>
  <si>
    <t>4000100424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</si>
  <si>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</si>
  <si>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</si>
  <si>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</si>
  <si>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</si>
  <si>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в пгт. Пластун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</si>
  <si>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</si>
  <si>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</si>
  <si>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</si>
  <si>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Основное мероприятие: Ремонт системы водоснабжения</t>
  </si>
  <si>
    <t xml:space="preserve">Ремонт системы водоснабжения </t>
  </si>
  <si>
    <t xml:space="preserve">            Приобретение оборудования, инвентаря для  МКДОУ "Детский сад №12 п.Светлая" </t>
  </si>
  <si>
    <t>Разработка проектно-сметной документации на капитальный ремонт здания МКОУ СОШ п.Пластун</t>
  </si>
  <si>
    <t xml:space="preserve">            Ремонт водопровода  МКОУ СОШ п. Терней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</si>
  <si>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</si>
  <si>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</si>
  <si>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</si>
  <si>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Ремонт охранно-пожарной сингализации   МКОУ СОШ п. Терней</t>
  </si>
  <si>
    <t xml:space="preserve">          Участие сборных команд  Тернейского муниципального округа в физкультурных и спортивных мероприятиях муниципального ,межмуниципального ,краевого ,межрегионального 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</si>
  <si>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</si>
  <si>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Текущий ремонт универсальной спортивной площадки п.Пластун ул.3-й квартал ,д.6</t>
  </si>
  <si>
    <t xml:space="preserve">           Проектирование фотолюминесцентной эвакуационной системы и ее элементов МКУ ДШИ п.Пластун</t>
  </si>
  <si>
    <t>Государственная экспертиза проектной докуметации объекта : "Капитальный ремонт здания МКОУ  "Средняя общеобразовательная школа п.Пластун "</t>
  </si>
  <si>
    <t xml:space="preserve">            Ремонт асфальтобетонного покрытия автомобильной дороги по ул.30 лет Победы в пгт.Терней </t>
  </si>
  <si>
    <t xml:space="preserve">            Ремонт асфальтобетонного покрытия автомобильной дороги по ул.30 лет Победы (от жилого дома №88 по ул.ивановская до жилого дома №15 по ул. 30-лет Победы)  в пгт.Терней Тернейского муниципального округа</t>
  </si>
  <si>
    <t xml:space="preserve">            Ремонт асфальтобетонного  покрытия автомобильной дороги по ул.Ивановской от дома №74 до дома №98  в пгт. Терней Тернейского муниципального округа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</si>
  <si>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</si>
  <si>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</si>
  <si>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</si>
  <si>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</si>
  <si>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</si>
  <si>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</si>
  <si>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 xml:space="preserve">            Ремонт части территории  МКОУ СОШ п.Пластун</t>
  </si>
  <si>
    <t xml:space="preserve">Приобретение и установка арочных металлодетекторов в образовательных учреждениях Тернейского муниципального округа </t>
  </si>
  <si>
    <t>от 28.07.2021 г. № 231</t>
  </si>
  <si>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</si>
  <si>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</si>
  <si>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</si>
  <si>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</si>
  <si>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</si>
  <si>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</si>
  <si>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</si>
  <si>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</si>
  <si>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</si>
  <si>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</si>
  <si>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</si>
  <si>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</si>
  <si>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</si>
  <si>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</si>
  <si>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</si>
  <si>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</si>
  <si>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</si>
  <si>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</si>
  <si>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</si>
  <si>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</si>
  <si>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</si>
  <si>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</si>
  <si>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</si>
  <si>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</si>
  <si>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</si>
  <si>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</si>
  <si>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</si>
  <si>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</si>
  <si>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</si>
  <si>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</si>
  <si>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</si>
  <si>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</si>
  <si>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</si>
  <si>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</si>
  <si>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</si>
  <si>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</si>
  <si>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</si>
  <si>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</si>
  <si>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</si>
  <si>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</si>
  <si>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</si>
  <si>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</si>
  <si>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</si>
  <si>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</si>
  <si>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</si>
  <si>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</si>
  <si>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</si>
  <si>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</si>
  <si>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</si>
  <si>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</si>
  <si>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</si>
  <si>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</si>
  <si>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</si>
  <si>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</si>
  <si>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</si>
  <si>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</si>
  <si>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</si>
  <si>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</si>
  <si>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</si>
  <si>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</si>
  <si>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</si>
  <si>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</si>
  <si>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>150E500000</t>
  </si>
  <si>
    <t>150E593140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</si>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</sst>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3" borderId="0"/>
    <xf numFmtId="0" fontId="11" fillId="0" borderId="20">
      <alignment horizontal="center" vertical="center" wrapText="1"/>
    </xf>
    <xf numFmtId="0" fontId="11" fillId="0" borderId="0"/>
    <xf numFmtId="0" fontId="11" fillId="0" borderId="0">
      <alignment wrapText="1"/>
    </xf>
    <xf numFmtId="0" fontId="12" fillId="0" borderId="21">
      <alignment horizontal="right"/>
    </xf>
    <xf numFmtId="0" fontId="11" fillId="3" borderId="0">
      <alignment shrinkToFit="1"/>
    </xf>
    <xf numFmtId="4" fontId="12" fillId="4" borderId="21">
      <alignment horizontal="right" vertical="top" shrinkToFit="1"/>
    </xf>
    <xf numFmtId="4" fontId="12" fillId="5" borderId="21">
      <alignment horizontal="right" vertical="top" shrinkToFi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20">
      <alignment vertical="top" wrapText="1"/>
    </xf>
    <xf numFmtId="1" fontId="11" fillId="0" borderId="20">
      <alignment horizontal="left" vertical="top" wrapText="1" indent="2"/>
    </xf>
    <xf numFmtId="1" fontId="11" fillId="0" borderId="20">
      <alignment horizontal="center" vertical="top" shrinkToFit="1"/>
    </xf>
    <xf numFmtId="0" fontId="11" fillId="3" borderId="0">
      <alignment horizontal="center"/>
    </xf>
    <xf numFmtId="4" fontId="12" fillId="4" borderId="20">
      <alignment horizontal="right" vertical="top" shrinkToFit="1"/>
    </xf>
    <xf numFmtId="4" fontId="12" fillId="0" borderId="20">
      <alignment horizontal="right" vertical="top" shrinkToFit="1"/>
    </xf>
    <xf numFmtId="4" fontId="11" fillId="0" borderId="20">
      <alignment horizontal="right" vertical="top" shrinkToFit="1"/>
    </xf>
    <xf numFmtId="4" fontId="12" fillId="5" borderId="20">
      <alignment horizontal="right" vertical="top" shrinkToFit="1"/>
    </xf>
    <xf numFmtId="0" fontId="12" fillId="0" borderId="20">
      <alignment vertical="top" wrapText="1"/>
    </xf>
    <xf numFmtId="4" fontId="12" fillId="5" borderId="20">
      <alignment horizontal="right" vertical="top" shrinkToFit="1"/>
    </xf>
  </cellStyleXfs>
  <cellXfs count="102">
    <xf numFmtId="0" fontId="0" fillId="0" borderId="0" xfId="0"/>
    <xf numFmtId="0" fontId="0" fillId="0" borderId="0" xfId="0" applyProtection="1">
      <protection locked="0"/>
    </xf>
    <xf numFmtId="0" fontId="11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4" fontId="4" fillId="0" borderId="20" xfId="24" applyNumberFormat="1" applyFont="1" applyFill="1" applyProtection="1">
      <alignment horizontal="right" vertical="top" shrinkToFit="1"/>
    </xf>
    <xf numFmtId="1" fontId="4" fillId="0" borderId="20" xfId="19" applyNumberFormat="1" applyFont="1" applyFill="1" applyProtection="1">
      <alignment horizontal="center" vertical="top" shrinkToFit="1"/>
    </xf>
    <xf numFmtId="4" fontId="4" fillId="0" borderId="2" xfId="24" applyNumberFormat="1" applyFont="1" applyFill="1" applyBorder="1" applyProtection="1">
      <alignment horizontal="right" vertical="top" shrinkToFit="1"/>
    </xf>
    <xf numFmtId="1" fontId="5" fillId="0" borderId="0" xfId="11" applyNumberFormat="1" applyFont="1" applyFill="1" applyAlignment="1" applyProtection="1">
      <alignment horizontal="center" vertical="top" shrinkToFit="1"/>
    </xf>
    <xf numFmtId="4" fontId="4" fillId="0" borderId="3" xfId="24" applyNumberFormat="1" applyFont="1" applyFill="1" applyBorder="1" applyProtection="1">
      <alignment horizontal="right" vertical="top" shrinkToFit="1"/>
    </xf>
    <xf numFmtId="1" fontId="4" fillId="0" borderId="3" xfId="19" applyNumberFormat="1" applyFont="1" applyFill="1" applyBorder="1" applyProtection="1">
      <alignment horizontal="center" vertical="top" shrinkToFit="1"/>
    </xf>
    <xf numFmtId="49" fontId="4" fillId="0" borderId="3" xfId="19" applyNumberFormat="1" applyFont="1" applyFill="1" applyBorder="1" applyProtection="1">
      <alignment horizontal="center" vertical="top" shrinkToFit="1"/>
    </xf>
    <xf numFmtId="1" fontId="4" fillId="0" borderId="2" xfId="19" applyNumberFormat="1" applyFont="1" applyFill="1" applyBorder="1" applyProtection="1">
      <alignment horizontal="center" vertical="top" shrinkToFit="1"/>
    </xf>
    <xf numFmtId="1" fontId="4" fillId="0" borderId="2" xfId="11" applyNumberFormat="1" applyFont="1" applyFill="1" applyBorder="1" applyAlignment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4" xfId="7" applyNumberFormat="1" applyFont="1" applyFill="1" applyBorder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1" fontId="4" fillId="0" borderId="4" xfId="19" applyNumberFormat="1" applyFont="1" applyFill="1" applyBorder="1" applyProtection="1">
      <alignment horizontal="center" vertical="top" shrinkToFit="1"/>
    </xf>
    <xf numFmtId="4" fontId="4" fillId="0" borderId="4" xfId="24" applyNumberFormat="1" applyFont="1" applyFill="1" applyBorder="1" applyProtection="1">
      <alignment horizontal="right" vertical="top" shrinkToFit="1"/>
    </xf>
    <xf numFmtId="49" fontId="2" fillId="0" borderId="2" xfId="0" applyNumberFormat="1" applyFont="1" applyFill="1" applyBorder="1" applyAlignment="1" applyProtection="1">
      <alignment horizontal="center"/>
      <protection locked="0"/>
    </xf>
    <xf numFmtId="4" fontId="2" fillId="0" borderId="2" xfId="0" applyNumberFormat="1" applyFont="1" applyFill="1" applyBorder="1" applyProtection="1">
      <protection locked="0"/>
    </xf>
    <xf numFmtId="4" fontId="4" fillId="0" borderId="5" xfId="24" applyNumberFormat="1" applyFont="1" applyFill="1" applyBorder="1" applyProtection="1">
      <alignment horizontal="right" vertical="top" shrinkToFit="1"/>
    </xf>
    <xf numFmtId="1" fontId="4" fillId="0" borderId="6" xfId="19" applyNumberFormat="1" applyFont="1" applyFill="1" applyBorder="1" applyProtection="1">
      <alignment horizontal="center" vertical="top" shrinkToFit="1"/>
    </xf>
    <xf numFmtId="4" fontId="4" fillId="0" borderId="7" xfId="24" applyNumberFormat="1" applyFont="1" applyFill="1" applyBorder="1" applyProtection="1">
      <alignment horizontal="right" vertical="top" shrinkToFit="1"/>
    </xf>
    <xf numFmtId="1" fontId="4" fillId="0" borderId="8" xfId="19" applyNumberFormat="1" applyFont="1" applyFill="1" applyBorder="1" applyProtection="1">
      <alignment horizontal="center" vertical="top" shrinkToFit="1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4" fontId="4" fillId="0" borderId="2" xfId="24" applyNumberFormat="1" applyFont="1" applyFill="1" applyBorder="1" applyAlignment="1" applyProtection="1">
      <alignment horizontal="right" vertical="top" shrinkToFit="1"/>
    </xf>
    <xf numFmtId="4" fontId="4" fillId="0" borderId="7" xfId="24" applyNumberFormat="1" applyFont="1" applyFill="1" applyBorder="1" applyAlignment="1" applyProtection="1">
      <alignment horizontal="right" vertical="top" shrinkToFit="1"/>
    </xf>
    <xf numFmtId="1" fontId="4" fillId="0" borderId="7" xfId="19" applyNumberFormat="1" applyFont="1" applyFill="1" applyBorder="1" applyProtection="1">
      <alignment horizontal="center" vertical="top" shrinkToFit="1"/>
    </xf>
    <xf numFmtId="0" fontId="4" fillId="0" borderId="9" xfId="17" applyNumberFormat="1" applyFont="1" applyFill="1" applyBorder="1" applyProtection="1">
      <alignment vertical="top" wrapText="1"/>
    </xf>
    <xf numFmtId="0" fontId="4" fillId="0" borderId="10" xfId="17" applyNumberFormat="1" applyFont="1" applyFill="1" applyBorder="1" applyProtection="1">
      <alignment vertical="top" wrapText="1"/>
    </xf>
    <xf numFmtId="0" fontId="4" fillId="0" borderId="1" xfId="17" applyNumberFormat="1" applyFont="1" applyFill="1" applyBorder="1" applyProtection="1">
      <alignment vertical="top" wrapText="1"/>
    </xf>
    <xf numFmtId="0" fontId="4" fillId="0" borderId="11" xfId="17" applyNumberFormat="1" applyFont="1" applyFill="1" applyBorder="1" applyAlignment="1" applyProtection="1">
      <alignment vertical="top" wrapText="1"/>
    </xf>
    <xf numFmtId="0" fontId="4" fillId="0" borderId="10" xfId="25" applyNumberFormat="1" applyFont="1" applyFill="1" applyBorder="1" applyProtection="1">
      <alignment vertical="top" wrapText="1"/>
    </xf>
    <xf numFmtId="0" fontId="8" fillId="0" borderId="9" xfId="17" applyNumberFormat="1" applyFont="1" applyFill="1" applyBorder="1" applyProtection="1">
      <alignment vertical="top" wrapText="1"/>
    </xf>
    <xf numFmtId="0" fontId="9" fillId="0" borderId="9" xfId="17" applyNumberFormat="1" applyFont="1" applyFill="1" applyBorder="1" applyProtection="1">
      <alignment vertical="top" wrapText="1"/>
    </xf>
    <xf numFmtId="0" fontId="9" fillId="0" borderId="10" xfId="17" applyNumberFormat="1" applyFont="1" applyFill="1" applyBorder="1" applyProtection="1">
      <alignment vertical="top" wrapText="1"/>
    </xf>
    <xf numFmtId="0" fontId="4" fillId="0" borderId="9" xfId="17" applyNumberFormat="1" applyFont="1" applyFill="1" applyBorder="1" applyAlignment="1" applyProtection="1">
      <alignment vertical="top" wrapText="1"/>
    </xf>
    <xf numFmtId="0" fontId="8" fillId="0" borderId="14" xfId="17" applyNumberFormat="1" applyFont="1" applyFill="1" applyBorder="1" applyProtection="1">
      <alignment vertical="top" wrapText="1"/>
    </xf>
    <xf numFmtId="0" fontId="8" fillId="0" borderId="10" xfId="17" applyNumberFormat="1" applyFont="1" applyFill="1" applyBorder="1" applyProtection="1">
      <alignment vertical="top" wrapText="1"/>
    </xf>
    <xf numFmtId="0" fontId="4" fillId="0" borderId="20" xfId="17" applyNumberFormat="1" applyFont="1" applyFill="1" applyProtection="1">
      <alignment vertical="top" wrapText="1"/>
    </xf>
    <xf numFmtId="0" fontId="9" fillId="0" borderId="20" xfId="17" applyNumberFormat="1" applyFont="1" applyFill="1" applyProtection="1">
      <alignment vertical="top" wrapText="1"/>
    </xf>
    <xf numFmtId="0" fontId="4" fillId="0" borderId="20" xfId="17" applyNumberFormat="1" applyFont="1" applyFill="1" applyAlignment="1" applyProtection="1">
      <alignment vertical="top" wrapText="1"/>
    </xf>
    <xf numFmtId="0" fontId="2" fillId="0" borderId="0" xfId="0" applyFont="1" applyFill="1" applyAlignment="1">
      <alignment wrapText="1"/>
    </xf>
    <xf numFmtId="0" fontId="10" fillId="0" borderId="11" xfId="0" applyFont="1" applyFill="1" applyBorder="1" applyAlignment="1" applyProtection="1">
      <alignment wrapText="1"/>
      <protection locked="0"/>
    </xf>
    <xf numFmtId="4" fontId="4" fillId="0" borderId="20" xfId="19" applyNumberFormat="1" applyFont="1" applyFill="1" applyProtection="1">
      <alignment horizontal="center" vertical="top" shrinkToFit="1"/>
    </xf>
    <xf numFmtId="4" fontId="4" fillId="0" borderId="2" xfId="19" applyNumberFormat="1" applyFont="1" applyFill="1" applyBorder="1" applyProtection="1">
      <alignment horizontal="center" vertical="top" shrinkToFit="1"/>
    </xf>
    <xf numFmtId="1" fontId="4" fillId="0" borderId="20" xfId="19" applyNumberFormat="1" applyFont="1" applyProtection="1">
      <alignment horizontal="center" vertical="top" shrinkToFit="1"/>
    </xf>
    <xf numFmtId="0" fontId="4" fillId="0" borderId="20" xfId="17" applyNumberFormat="1" applyFont="1" applyProtection="1">
      <alignment vertical="top" wrapText="1"/>
    </xf>
    <xf numFmtId="1" fontId="4" fillId="0" borderId="9" xfId="19" applyNumberFormat="1" applyFont="1" applyFill="1" applyBorder="1" applyProtection="1">
      <alignment horizontal="center" vertical="top" shrinkToFit="1"/>
    </xf>
    <xf numFmtId="0" fontId="4" fillId="0" borderId="15" xfId="17" applyNumberFormat="1" applyFont="1" applyFill="1" applyBorder="1" applyProtection="1">
      <alignment vertical="top" wrapText="1"/>
    </xf>
    <xf numFmtId="0" fontId="4" fillId="0" borderId="14" xfId="17" applyNumberFormat="1" applyFont="1" applyFill="1" applyBorder="1" applyProtection="1">
      <alignment vertical="top" wrapText="1"/>
    </xf>
    <xf numFmtId="0" fontId="2" fillId="0" borderId="2" xfId="0" applyFont="1" applyFill="1" applyBorder="1" applyAlignment="1">
      <alignment wrapText="1"/>
    </xf>
    <xf numFmtId="1" fontId="4" fillId="0" borderId="0" xfId="19" applyNumberFormat="1" applyFont="1" applyFill="1" applyBorder="1" applyProtection="1">
      <alignment horizontal="center" vertical="top" shrinkToFit="1"/>
    </xf>
    <xf numFmtId="0" fontId="2" fillId="0" borderId="0" xfId="0" applyFont="1" applyAlignment="1" applyProtection="1">
      <protection locked="0"/>
    </xf>
    <xf numFmtId="0" fontId="4" fillId="2" borderId="20" xfId="17" applyNumberFormat="1" applyFont="1" applyFill="1" applyProtection="1">
      <alignment vertical="top" wrapText="1"/>
    </xf>
    <xf numFmtId="1" fontId="4" fillId="2" borderId="20" xfId="19" applyNumberFormat="1" applyFont="1" applyFill="1" applyProtection="1">
      <alignment horizontal="center" vertical="top" shrinkToFit="1"/>
    </xf>
    <xf numFmtId="4" fontId="4" fillId="0" borderId="20" xfId="19" applyNumberFormat="1" applyFont="1" applyFill="1" applyAlignment="1" applyProtection="1">
      <alignment horizontal="right" vertical="top" shrinkToFit="1"/>
    </xf>
    <xf numFmtId="0" fontId="9" fillId="2" borderId="20" xfId="17" applyNumberFormat="1" applyFont="1" applyFill="1" applyProtection="1">
      <alignment vertical="top" wrapText="1"/>
    </xf>
    <xf numFmtId="0" fontId="4" fillId="0" borderId="2" xfId="7" applyNumberFormat="1" applyFont="1" applyFill="1" applyBorder="1" applyProtection="1">
      <alignment horizontal="center" vertical="center" wrapText="1"/>
    </xf>
    <xf numFmtId="0" fontId="4" fillId="0" borderId="4" xfId="7" applyNumberFormat="1" applyFont="1" applyFill="1" applyBorder="1" applyAlignment="1" applyProtection="1">
      <alignment horizontal="center" vertical="center" wrapText="1"/>
    </xf>
    <xf numFmtId="0" fontId="4" fillId="0" borderId="2" xfId="7" applyNumberFormat="1" applyFont="1" applyFill="1" applyBorder="1" applyAlignment="1" applyProtection="1">
      <alignment horizontal="center" vertical="center" wrapText="1"/>
    </xf>
    <xf numFmtId="0" fontId="4" fillId="0" borderId="14" xfId="7" applyNumberFormat="1" applyFont="1" applyFill="1" applyBorder="1" applyAlignment="1" applyProtection="1">
      <alignment horizontal="center" vertical="center" wrapText="1"/>
    </xf>
    <xf numFmtId="4" fontId="4" fillId="0" borderId="4" xfId="24" applyNumberFormat="1" applyFont="1" applyFill="1" applyBorder="1" applyAlignment="1" applyProtection="1">
      <alignment horizontal="center" vertical="top" shrinkToFit="1"/>
    </xf>
    <xf numFmtId="4" fontId="4" fillId="0" borderId="20" xfId="24" applyNumberFormat="1" applyFont="1" applyFill="1" applyAlignment="1" applyProtection="1">
      <alignment horizontal="center" vertical="top" shrinkToFit="1"/>
    </xf>
    <xf numFmtId="4" fontId="4" fillId="0" borderId="3" xfId="24" applyNumberFormat="1" applyFont="1" applyFill="1" applyBorder="1" applyAlignment="1" applyProtection="1">
      <alignment horizontal="center" vertical="top" shrinkToFit="1"/>
    </xf>
    <xf numFmtId="4" fontId="2" fillId="0" borderId="2" xfId="0" applyNumberFormat="1" applyFont="1" applyFill="1" applyBorder="1" applyAlignment="1" applyProtection="1">
      <alignment horizontal="center"/>
      <protection locked="0"/>
    </xf>
    <xf numFmtId="4" fontId="4" fillId="0" borderId="5" xfId="24" applyNumberFormat="1" applyFont="1" applyFill="1" applyBorder="1" applyAlignment="1" applyProtection="1">
      <alignment horizontal="center" vertical="top" shrinkToFit="1"/>
    </xf>
    <xf numFmtId="4" fontId="4" fillId="0" borderId="2" xfId="24" applyNumberFormat="1" applyFont="1" applyFill="1" applyBorder="1" applyAlignment="1" applyProtection="1">
      <alignment horizontal="center" vertical="top" shrinkToFit="1"/>
    </xf>
    <xf numFmtId="4" fontId="4" fillId="0" borderId="14" xfId="24" applyNumberFormat="1" applyFont="1" applyFill="1" applyBorder="1" applyAlignment="1" applyProtection="1">
      <alignment horizontal="center" vertical="top" shrinkToFit="1"/>
    </xf>
    <xf numFmtId="4" fontId="4" fillId="0" borderId="0" xfId="24" applyNumberFormat="1" applyFont="1" applyFill="1" applyBorder="1" applyAlignment="1" applyProtection="1">
      <alignment horizontal="center" vertical="top" shrinkToFit="1"/>
    </xf>
    <xf numFmtId="4" fontId="2" fillId="0" borderId="2" xfId="0" applyNumberFormat="1" applyFont="1" applyFill="1" applyBorder="1" applyAlignment="1" applyProtection="1">
      <alignment horizontal="center" vertical="top"/>
      <protection locked="0"/>
    </xf>
    <xf numFmtId="4" fontId="2" fillId="0" borderId="7" xfId="0" applyNumberFormat="1" applyFont="1" applyFill="1" applyBorder="1" applyAlignment="1" applyProtection="1">
      <alignment horizontal="center" vertical="top"/>
      <protection locked="0"/>
    </xf>
    <xf numFmtId="4" fontId="4" fillId="0" borderId="7" xfId="24" applyNumberFormat="1" applyFont="1" applyFill="1" applyBorder="1" applyAlignment="1" applyProtection="1">
      <alignment horizontal="center" vertical="top" shrinkToFit="1"/>
    </xf>
    <xf numFmtId="4" fontId="4" fillId="0" borderId="15" xfId="24" applyNumberFormat="1" applyFont="1" applyFill="1" applyBorder="1" applyAlignment="1" applyProtection="1">
      <alignment horizontal="center" vertical="top" shrinkToFit="1"/>
    </xf>
    <xf numFmtId="4" fontId="4" fillId="0" borderId="9" xfId="24" applyNumberFormat="1" applyFont="1" applyFill="1" applyBorder="1" applyAlignment="1" applyProtection="1">
      <alignment horizontal="center" vertical="top" shrinkToFit="1"/>
    </xf>
    <xf numFmtId="4" fontId="4" fillId="0" borderId="19" xfId="24" applyNumberFormat="1" applyFont="1" applyFill="1" applyBorder="1" applyAlignment="1" applyProtection="1">
      <alignment horizontal="center" vertical="top" shrinkToFit="1"/>
    </xf>
    <xf numFmtId="4" fontId="4" fillId="0" borderId="8" xfId="24" applyNumberFormat="1" applyFont="1" applyFill="1" applyBorder="1" applyAlignment="1" applyProtection="1">
      <alignment horizontal="center" vertical="top" shrinkToFit="1"/>
    </xf>
    <xf numFmtId="4" fontId="4" fillId="0" borderId="6" xfId="24" applyNumberFormat="1" applyFont="1" applyFill="1" applyBorder="1" applyAlignment="1" applyProtection="1">
      <alignment horizontal="center" vertical="top" shrinkToFit="1"/>
    </xf>
    <xf numFmtId="4" fontId="4" fillId="0" borderId="16" xfId="24" applyNumberFormat="1" applyFont="1" applyFill="1" applyBorder="1" applyAlignment="1" applyProtection="1">
      <alignment horizontal="center" vertical="top" shrinkToFit="1"/>
    </xf>
    <xf numFmtId="4" fontId="4" fillId="0" borderId="16" xfId="19" applyNumberFormat="1" applyFont="1" applyFill="1" applyBorder="1" applyAlignment="1" applyProtection="1">
      <alignment horizontal="center" vertical="top" shrinkToFit="1"/>
    </xf>
    <xf numFmtId="4" fontId="4" fillId="0" borderId="20" xfId="19" applyNumberFormat="1" applyFont="1" applyFill="1" applyAlignment="1" applyProtection="1">
      <alignment horizontal="center" vertical="top" shrinkToFit="1"/>
    </xf>
    <xf numFmtId="0" fontId="2" fillId="0" borderId="0" xfId="0" applyFont="1" applyAlignment="1" applyProtection="1">
      <alignment horizontal="center" wrapText="1"/>
      <protection locked="0"/>
    </xf>
    <xf numFmtId="0" fontId="4" fillId="0" borderId="16" xfId="8" applyNumberFormat="1" applyFont="1" applyFill="1" applyBorder="1" applyAlignment="1" applyProtection="1">
      <alignment horizontal="center"/>
    </xf>
    <xf numFmtId="0" fontId="4" fillId="0" borderId="11" xfId="8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8" fillId="0" borderId="10" xfId="17" applyNumberFormat="1" applyFont="1" applyFill="1" applyBorder="1" applyAlignment="1" applyProtection="1">
      <alignment horizontal="center" vertical="top" wrapText="1"/>
    </xf>
    <xf numFmtId="0" fontId="8" fillId="0" borderId="9" xfId="17" applyNumberFormat="1" applyFont="1" applyFill="1" applyBorder="1" applyAlignment="1" applyProtection="1">
      <alignment horizontal="center" vertical="top" wrapText="1"/>
    </xf>
    <xf numFmtId="0" fontId="4" fillId="0" borderId="7" xfId="7" applyNumberFormat="1" applyFont="1" applyFill="1" applyBorder="1" applyAlignment="1" applyProtection="1">
      <alignment horizontal="center" vertical="center" wrapText="1"/>
    </xf>
    <xf numFmtId="0" fontId="4" fillId="0" borderId="13" xfId="7" applyNumberFormat="1" applyFont="1" applyFill="1" applyBorder="1" applyAlignment="1" applyProtection="1">
      <alignment horizontal="center" vertical="center" wrapText="1"/>
    </xf>
    <xf numFmtId="0" fontId="4" fillId="0" borderId="17" xfId="7" applyNumberFormat="1" applyFont="1" applyFill="1" applyBorder="1" applyAlignment="1" applyProtection="1">
      <alignment horizontal="center" vertical="center" wrapText="1"/>
    </xf>
    <xf numFmtId="0" fontId="4" fillId="0" borderId="18" xfId="7" applyNumberFormat="1" applyFont="1" applyFill="1" applyBorder="1" applyAlignment="1" applyProtection="1">
      <alignment horizontal="center" vertical="center" wrapText="1"/>
    </xf>
    <xf numFmtId="0" fontId="7" fillId="0" borderId="7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2" fillId="0" borderId="6" xfId="25" applyNumberFormat="1" applyFont="1" applyFill="1" applyBorder="1" applyAlignment="1" applyProtection="1">
      <alignment horizontal="left" vertical="top" wrapText="1" readingOrder="1"/>
    </xf>
    <xf numFmtId="1" fontId="2" fillId="0" borderId="2" xfId="11" applyNumberFormat="1" applyFont="1" applyFill="1" applyBorder="1" applyAlignment="1" applyProtection="1">
      <alignment horizontal="center" vertical="top" shrinkToFit="1"/>
    </xf>
    <xf numFmtId="0" fontId="2" fillId="0" borderId="2" xfId="25" applyNumberFormat="1" applyFont="1" applyFill="1" applyBorder="1" applyAlignment="1" applyProtection="1">
      <alignment horizontal="left" vertical="top" wrapText="1" readingOrder="1"/>
    </xf>
    <xf numFmtId="0" fontId="7" fillId="0" borderId="13" xfId="0" applyFont="1" applyBorder="1" applyProtection="1">
      <protection locked="0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6"/>
  <sheetViews>
    <sheetView showGridLines="0" tabSelected="1" zoomScale="110" zoomScaleNormal="110" zoomScaleSheetLayoutView="100" workbookViewId="0">
      <pane ySplit="17" topLeftCell="A30" activePane="bottomLeft" state="frozen"/>
      <selection pane="bottomLeft" activeCell="B34" sqref="B34"/>
    </sheetView>
  </sheetViews>
  <sheetFormatPr defaultColWidth="9.140625" defaultRowHeight="15" outlineLevelRow="7" x14ac:dyDescent="0.25"/>
  <cols>
    <col min="1" max="1" width="4.28515625" style="1" customWidth="1"/>
    <col min="2" max="2" width="79.28515625" style="3" customWidth="1"/>
    <col min="3" max="3" width="10.7109375" style="1" customWidth="1"/>
    <col min="4" max="4" width="14.7109375" style="1" customWidth="1"/>
    <col min="5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6" customHeight="1" x14ac:dyDescent="0.25">
      <c r="B2" s="5"/>
      <c r="C2" s="5"/>
      <c r="D2" s="5"/>
      <c r="E2" s="5"/>
      <c r="F2" s="7"/>
      <c r="G2" s="6"/>
      <c r="H2" s="17" t="s">
        <v>81</v>
      </c>
    </row>
    <row r="3" spans="1:10" ht="15" customHeight="1" x14ac:dyDescent="0.25">
      <c r="B3" s="5"/>
      <c r="C3" s="5"/>
      <c r="D3" s="5"/>
      <c r="E3" s="5"/>
      <c r="F3" s="7"/>
      <c r="G3" s="6"/>
      <c r="H3" s="17" t="s">
        <v>300</v>
      </c>
    </row>
    <row r="4" spans="1:10" ht="13.9" customHeight="1" x14ac:dyDescent="0.25">
      <c r="B4" s="5"/>
      <c r="C4" s="5"/>
      <c r="D4" s="5"/>
      <c r="E4" s="5"/>
      <c r="F4" s="7"/>
      <c r="G4" s="6"/>
      <c r="H4" s="17" t="s">
        <v>301</v>
      </c>
    </row>
    <row r="5" spans="1:10" ht="15.6" customHeight="1" x14ac:dyDescent="0.25">
      <c r="B5" s="5"/>
      <c r="C5" s="5"/>
      <c r="D5" s="5"/>
      <c r="E5" s="5"/>
      <c r="F5" s="7"/>
      <c r="G5" s="6"/>
      <c r="H5" s="17" t="s">
        <v>53</v>
      </c>
    </row>
    <row r="6" spans="1:10" ht="15.6" customHeight="1" x14ac:dyDescent="0.25">
      <c r="B6" s="5"/>
      <c r="C6" s="5"/>
      <c r="D6" s="5"/>
      <c r="E6" s="5"/>
      <c r="F6" s="7"/>
      <c r="G6" s="6"/>
      <c r="H6" s="17" t="s">
        <v>270</v>
      </c>
    </row>
    <row r="7" spans="1:10" ht="13.9" customHeight="1" x14ac:dyDescent="0.25">
      <c r="B7" s="5"/>
      <c r="C7" s="5"/>
      <c r="D7" s="5"/>
      <c r="E7" s="5"/>
      <c r="F7" s="7"/>
      <c r="G7" s="7"/>
      <c r="H7" s="7"/>
      <c r="I7" s="5"/>
    </row>
    <row r="8" spans="1:10" ht="15.75" x14ac:dyDescent="0.25">
      <c r="B8" s="5"/>
      <c r="C8" s="5"/>
      <c r="D8" s="19"/>
      <c r="E8" s="4"/>
      <c r="F8" s="6"/>
      <c r="G8" s="6"/>
      <c r="H8" s="58" t="s">
        <v>12</v>
      </c>
      <c r="I8" s="7"/>
    </row>
    <row r="9" spans="1:10" x14ac:dyDescent="0.25">
      <c r="B9" s="5"/>
      <c r="C9" s="5"/>
      <c r="D9" s="4"/>
      <c r="E9" s="4"/>
      <c r="F9" s="6"/>
      <c r="G9" s="6"/>
      <c r="H9" s="17" t="s">
        <v>300</v>
      </c>
      <c r="I9" s="7"/>
    </row>
    <row r="10" spans="1:10" x14ac:dyDescent="0.25">
      <c r="B10" s="5"/>
      <c r="C10" s="5"/>
      <c r="D10" s="4"/>
      <c r="E10" s="4"/>
      <c r="F10" s="6"/>
      <c r="G10" s="6"/>
      <c r="H10" s="17" t="s">
        <v>301</v>
      </c>
      <c r="I10" s="7"/>
    </row>
    <row r="11" spans="1:10" x14ac:dyDescent="0.25">
      <c r="B11" s="5"/>
      <c r="C11" s="5"/>
      <c r="D11" s="4"/>
      <c r="E11" s="4"/>
      <c r="F11" s="6"/>
      <c r="G11" s="6"/>
      <c r="H11" s="17" t="s">
        <v>53</v>
      </c>
      <c r="I11" s="7"/>
    </row>
    <row r="12" spans="1:10" x14ac:dyDescent="0.25">
      <c r="B12" s="5"/>
      <c r="C12" s="5"/>
      <c r="D12" s="4"/>
      <c r="E12" s="4"/>
      <c r="F12" s="6"/>
      <c r="G12" s="6"/>
      <c r="H12" s="17" t="s">
        <v>54</v>
      </c>
      <c r="I12" s="7"/>
    </row>
    <row r="13" spans="1:10" ht="9" customHeight="1" x14ac:dyDescent="0.25">
      <c r="B13" s="5"/>
      <c r="C13" s="5"/>
      <c r="D13" s="5"/>
      <c r="E13" s="5"/>
      <c r="F13" s="7"/>
      <c r="G13" s="7"/>
      <c r="H13" s="7"/>
      <c r="I13" s="5"/>
    </row>
    <row r="14" spans="1:10" ht="18.600000000000001" customHeight="1" x14ac:dyDescent="0.25">
      <c r="A14" s="28"/>
      <c r="B14" s="89" t="s">
        <v>13</v>
      </c>
      <c r="C14" s="89"/>
      <c r="D14" s="89"/>
      <c r="E14" s="89"/>
      <c r="F14" s="89"/>
      <c r="G14" s="89"/>
      <c r="H14" s="89"/>
      <c r="I14" s="86"/>
    </row>
    <row r="15" spans="1:10" ht="15" customHeight="1" x14ac:dyDescent="0.25">
      <c r="A15" s="28"/>
      <c r="B15" s="28"/>
      <c r="C15" s="28"/>
      <c r="D15" s="28"/>
      <c r="E15" s="28"/>
      <c r="F15" s="28"/>
      <c r="G15" s="28"/>
      <c r="H15" s="29" t="s">
        <v>302</v>
      </c>
      <c r="I15" s="29"/>
    </row>
    <row r="16" spans="1:10" ht="14.45" customHeight="1" x14ac:dyDescent="0.25">
      <c r="A16" s="96"/>
      <c r="B16" s="94" t="s">
        <v>295</v>
      </c>
      <c r="C16" s="92" t="s">
        <v>296</v>
      </c>
      <c r="D16" s="87" t="s">
        <v>299</v>
      </c>
      <c r="E16" s="88"/>
      <c r="F16" s="87" t="s">
        <v>297</v>
      </c>
      <c r="G16" s="88"/>
      <c r="H16" s="87" t="s">
        <v>298</v>
      </c>
      <c r="I16" s="88"/>
      <c r="J16" s="2"/>
    </row>
    <row r="17" spans="1:10" ht="43.5" customHeight="1" x14ac:dyDescent="0.25">
      <c r="A17" s="97"/>
      <c r="B17" s="95"/>
      <c r="C17" s="93"/>
      <c r="D17" s="18" t="s">
        <v>2</v>
      </c>
      <c r="E17" s="64" t="s">
        <v>52</v>
      </c>
      <c r="F17" s="64" t="s">
        <v>2</v>
      </c>
      <c r="G17" s="64" t="s">
        <v>52</v>
      </c>
      <c r="H17" s="64" t="s">
        <v>2</v>
      </c>
      <c r="I17" s="64" t="s">
        <v>52</v>
      </c>
      <c r="J17" s="2"/>
    </row>
    <row r="18" spans="1:10" ht="16.149999999999999" customHeight="1" x14ac:dyDescent="0.25">
      <c r="A18" s="97"/>
      <c r="B18" s="63">
        <v>1</v>
      </c>
      <c r="C18" s="63">
        <v>2</v>
      </c>
      <c r="D18" s="63">
        <v>3</v>
      </c>
      <c r="E18" s="65">
        <v>4</v>
      </c>
      <c r="F18" s="65">
        <v>5</v>
      </c>
      <c r="G18" s="65">
        <v>6</v>
      </c>
      <c r="H18" s="65">
        <v>7</v>
      </c>
      <c r="I18" s="66">
        <v>8</v>
      </c>
      <c r="J18" s="2"/>
    </row>
    <row r="19" spans="1:10" ht="20.45" customHeight="1" x14ac:dyDescent="0.25">
      <c r="A19" s="97">
        <v>1</v>
      </c>
      <c r="B19" s="42" t="s">
        <v>303</v>
      </c>
      <c r="C19" s="20">
        <v>1500000000</v>
      </c>
      <c r="D19" s="21">
        <f t="shared" ref="D19:I19" si="0">D20+D26+D33++D36+D49+D51+D55+D69+D73+D57+D62+D64</f>
        <v>548917905.18999994</v>
      </c>
      <c r="E19" s="67">
        <f t="shared" si="0"/>
        <v>158022091.28999999</v>
      </c>
      <c r="F19" s="67">
        <f t="shared" si="0"/>
        <v>332266237.06</v>
      </c>
      <c r="G19" s="67">
        <f t="shared" si="0"/>
        <v>125061187.13</v>
      </c>
      <c r="H19" s="67">
        <f t="shared" si="0"/>
        <v>341075144.19999999</v>
      </c>
      <c r="I19" s="68">
        <f t="shared" si="0"/>
        <v>123892165.14999999</v>
      </c>
      <c r="J19" s="2"/>
    </row>
    <row r="20" spans="1:10" ht="34.5" customHeight="1" outlineLevel="1" x14ac:dyDescent="0.25">
      <c r="A20" s="97"/>
      <c r="B20" s="39" t="s">
        <v>306</v>
      </c>
      <c r="C20" s="9">
        <v>1500100000</v>
      </c>
      <c r="D20" s="8">
        <f>D21+D22+D25+D23+D24</f>
        <v>105746773.25999999</v>
      </c>
      <c r="E20" s="68">
        <f>E21+E22+E25+E23+E24</f>
        <v>47328807.259999998</v>
      </c>
      <c r="F20" s="68">
        <f>F21+F22+F25+F23</f>
        <v>100918255</v>
      </c>
      <c r="G20" s="68">
        <f>G21+G22+G25+G23</f>
        <v>40161322</v>
      </c>
      <c r="H20" s="68">
        <f>H21+H22+H25+H23</f>
        <v>104519769</v>
      </c>
      <c r="I20" s="68">
        <f>I21+I22+I25+I23</f>
        <v>40161322</v>
      </c>
      <c r="J20" s="2"/>
    </row>
    <row r="21" spans="1:10" ht="33" customHeight="1" outlineLevel="2" x14ac:dyDescent="0.25">
      <c r="A21" s="97"/>
      <c r="B21" s="33" t="s">
        <v>275</v>
      </c>
      <c r="C21" s="9">
        <v>1500120700</v>
      </c>
      <c r="D21" s="8">
        <v>9166715.1999999993</v>
      </c>
      <c r="E21" s="68">
        <v>9166715.1999999993</v>
      </c>
      <c r="F21" s="68">
        <v>8882280</v>
      </c>
      <c r="G21" s="68">
        <v>8882280</v>
      </c>
      <c r="H21" s="68">
        <v>8882280</v>
      </c>
      <c r="I21" s="68">
        <v>8882280</v>
      </c>
      <c r="J21" s="2"/>
    </row>
    <row r="22" spans="1:10" ht="33" customHeight="1" outlineLevel="3" x14ac:dyDescent="0.25">
      <c r="A22" s="97"/>
      <c r="B22" s="33" t="s">
        <v>307</v>
      </c>
      <c r="C22" s="9">
        <v>1500120990</v>
      </c>
      <c r="D22" s="8">
        <v>38050977.960000001</v>
      </c>
      <c r="E22" s="68">
        <v>38050977.960000001</v>
      </c>
      <c r="F22" s="68">
        <v>31279042</v>
      </c>
      <c r="G22" s="68">
        <v>31279042</v>
      </c>
      <c r="H22" s="68">
        <v>31279042</v>
      </c>
      <c r="I22" s="68">
        <v>31279042</v>
      </c>
      <c r="J22" s="2"/>
    </row>
    <row r="23" spans="1:10" ht="33" customHeight="1" outlineLevel="3" x14ac:dyDescent="0.25">
      <c r="A23" s="97"/>
      <c r="B23" s="33" t="s">
        <v>55</v>
      </c>
      <c r="C23" s="9">
        <v>1500120992</v>
      </c>
      <c r="D23" s="8">
        <v>97000</v>
      </c>
      <c r="E23" s="68">
        <v>97000</v>
      </c>
      <c r="F23" s="68">
        <v>0</v>
      </c>
      <c r="G23" s="68">
        <v>0</v>
      </c>
      <c r="H23" s="68">
        <v>0</v>
      </c>
      <c r="I23" s="68">
        <v>0</v>
      </c>
      <c r="J23" s="2"/>
    </row>
    <row r="24" spans="1:10" ht="33" customHeight="1" outlineLevel="3" x14ac:dyDescent="0.25">
      <c r="A24" s="97"/>
      <c r="B24" s="44" t="s">
        <v>247</v>
      </c>
      <c r="C24" s="9">
        <v>1500120993</v>
      </c>
      <c r="D24" s="8">
        <v>14114.1</v>
      </c>
      <c r="E24" s="68">
        <v>14114.1</v>
      </c>
      <c r="F24" s="68"/>
      <c r="G24" s="68"/>
      <c r="H24" s="68"/>
      <c r="I24" s="68"/>
      <c r="J24" s="2"/>
    </row>
    <row r="25" spans="1:10" ht="47.25" customHeight="1" outlineLevel="4" x14ac:dyDescent="0.25">
      <c r="A25" s="97"/>
      <c r="B25" s="33" t="s">
        <v>308</v>
      </c>
      <c r="C25" s="9">
        <v>1500193070</v>
      </c>
      <c r="D25" s="8">
        <v>58417966</v>
      </c>
      <c r="E25" s="68">
        <v>0</v>
      </c>
      <c r="F25" s="68">
        <v>60756933</v>
      </c>
      <c r="G25" s="68">
        <v>0</v>
      </c>
      <c r="H25" s="68">
        <v>64358447</v>
      </c>
      <c r="I25" s="68">
        <v>0</v>
      </c>
      <c r="J25" s="2"/>
    </row>
    <row r="26" spans="1:10" ht="27" outlineLevel="5" x14ac:dyDescent="0.25">
      <c r="A26" s="97"/>
      <c r="B26" s="39" t="s">
        <v>309</v>
      </c>
      <c r="C26" s="9">
        <v>1500200000</v>
      </c>
      <c r="D26" s="8">
        <f t="shared" ref="D26:I26" si="1">D27+D28+D29+D30+D31+D32</f>
        <v>187137351.5</v>
      </c>
      <c r="E26" s="68">
        <f t="shared" si="1"/>
        <v>53236208.5</v>
      </c>
      <c r="F26" s="68">
        <f t="shared" si="1"/>
        <v>182494859</v>
      </c>
      <c r="G26" s="68">
        <f t="shared" si="1"/>
        <v>42129642</v>
      </c>
      <c r="H26" s="68">
        <f t="shared" si="1"/>
        <v>188199797.38</v>
      </c>
      <c r="I26" s="68">
        <f t="shared" si="1"/>
        <v>40975546.380000003</v>
      </c>
      <c r="J26" s="2"/>
    </row>
    <row r="27" spans="1:10" ht="25.5" outlineLevel="6" x14ac:dyDescent="0.25">
      <c r="A27" s="97"/>
      <c r="B27" s="33" t="s">
        <v>304</v>
      </c>
      <c r="C27" s="9">
        <v>1500221990</v>
      </c>
      <c r="D27" s="8">
        <v>52895958.5</v>
      </c>
      <c r="E27" s="68">
        <v>52895958.5</v>
      </c>
      <c r="F27" s="68">
        <v>41808828</v>
      </c>
      <c r="G27" s="68">
        <v>41808828</v>
      </c>
      <c r="H27" s="68">
        <v>40654732.380000003</v>
      </c>
      <c r="I27" s="68">
        <v>40654732.380000003</v>
      </c>
      <c r="J27" s="2"/>
    </row>
    <row r="28" spans="1:10" ht="51" outlineLevel="7" x14ac:dyDescent="0.25">
      <c r="A28" s="97"/>
      <c r="B28" s="33" t="s">
        <v>310</v>
      </c>
      <c r="C28" s="9">
        <v>1500293060</v>
      </c>
      <c r="D28" s="8">
        <v>110284443</v>
      </c>
      <c r="E28" s="68">
        <v>0</v>
      </c>
      <c r="F28" s="68">
        <v>116748517</v>
      </c>
      <c r="G28" s="68">
        <v>0</v>
      </c>
      <c r="H28" s="68">
        <v>123607551</v>
      </c>
      <c r="I28" s="68">
        <v>0</v>
      </c>
      <c r="J28" s="2"/>
    </row>
    <row r="29" spans="1:10" ht="36.6" customHeight="1" outlineLevel="2" x14ac:dyDescent="0.25">
      <c r="A29" s="97"/>
      <c r="B29" s="33" t="s">
        <v>277</v>
      </c>
      <c r="C29" s="9">
        <v>1500220080</v>
      </c>
      <c r="D29" s="8">
        <v>340250</v>
      </c>
      <c r="E29" s="68">
        <v>340250</v>
      </c>
      <c r="F29" s="68">
        <v>320814</v>
      </c>
      <c r="G29" s="68">
        <v>320814</v>
      </c>
      <c r="H29" s="68">
        <v>320814</v>
      </c>
      <c r="I29" s="68">
        <v>320814</v>
      </c>
      <c r="J29" s="2"/>
    </row>
    <row r="30" spans="1:10" ht="38.25" outlineLevel="3" x14ac:dyDescent="0.25">
      <c r="A30" s="97"/>
      <c r="B30" s="33" t="s">
        <v>305</v>
      </c>
      <c r="C30" s="9">
        <v>1500253030</v>
      </c>
      <c r="D30" s="8">
        <v>14601600</v>
      </c>
      <c r="E30" s="68">
        <v>0</v>
      </c>
      <c r="F30" s="68">
        <v>14601600</v>
      </c>
      <c r="G30" s="68">
        <v>0</v>
      </c>
      <c r="H30" s="68">
        <v>14601600</v>
      </c>
      <c r="I30" s="68">
        <v>0</v>
      </c>
      <c r="J30" s="2"/>
    </row>
    <row r="31" spans="1:10" ht="51" outlineLevel="4" x14ac:dyDescent="0.25">
      <c r="A31" s="97"/>
      <c r="B31" s="33" t="s">
        <v>278</v>
      </c>
      <c r="C31" s="9">
        <v>1500293150</v>
      </c>
      <c r="D31" s="8">
        <v>2886600</v>
      </c>
      <c r="E31" s="68">
        <v>0</v>
      </c>
      <c r="F31" s="68">
        <v>2886600</v>
      </c>
      <c r="G31" s="68">
        <v>0</v>
      </c>
      <c r="H31" s="68">
        <v>2886600</v>
      </c>
      <c r="I31" s="68">
        <v>0</v>
      </c>
      <c r="J31" s="2"/>
    </row>
    <row r="32" spans="1:10" ht="51" outlineLevel="4" x14ac:dyDescent="0.25">
      <c r="A32" s="97"/>
      <c r="B32" s="33" t="s">
        <v>279</v>
      </c>
      <c r="C32" s="9" t="s">
        <v>175</v>
      </c>
      <c r="D32" s="8">
        <v>6128500</v>
      </c>
      <c r="E32" s="68">
        <v>0</v>
      </c>
      <c r="F32" s="68">
        <v>6128500</v>
      </c>
      <c r="G32" s="68">
        <v>0</v>
      </c>
      <c r="H32" s="68">
        <v>6128500</v>
      </c>
      <c r="I32" s="68">
        <v>0</v>
      </c>
      <c r="J32" s="2"/>
    </row>
    <row r="33" spans="1:10" ht="27" outlineLevel="5" x14ac:dyDescent="0.25">
      <c r="A33" s="97"/>
      <c r="B33" s="39" t="s">
        <v>311</v>
      </c>
      <c r="C33" s="9">
        <v>1500300000</v>
      </c>
      <c r="D33" s="8">
        <f t="shared" ref="D33:I33" si="2">D34+D35</f>
        <v>194402360.38</v>
      </c>
      <c r="E33" s="68">
        <f t="shared" si="2"/>
        <v>1555218.88</v>
      </c>
      <c r="F33" s="68">
        <f t="shared" si="2"/>
        <v>0</v>
      </c>
      <c r="G33" s="68">
        <f t="shared" si="2"/>
        <v>0</v>
      </c>
      <c r="H33" s="68">
        <f t="shared" si="2"/>
        <v>0</v>
      </c>
      <c r="I33" s="68">
        <f t="shared" si="2"/>
        <v>0</v>
      </c>
      <c r="J33" s="2"/>
    </row>
    <row r="34" spans="1:10" ht="51" outlineLevel="6" x14ac:dyDescent="0.25">
      <c r="A34" s="97"/>
      <c r="B34" s="33" t="s">
        <v>276</v>
      </c>
      <c r="C34" s="9">
        <v>1500392040</v>
      </c>
      <c r="D34" s="8">
        <v>192847141.5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2"/>
    </row>
    <row r="35" spans="1:10" ht="25.5" outlineLevel="7" x14ac:dyDescent="0.25">
      <c r="A35" s="97"/>
      <c r="B35" s="33" t="s">
        <v>313</v>
      </c>
      <c r="C35" s="9" t="s">
        <v>312</v>
      </c>
      <c r="D35" s="8">
        <v>1555218.88</v>
      </c>
      <c r="E35" s="68">
        <v>1555218.88</v>
      </c>
      <c r="F35" s="68">
        <v>0</v>
      </c>
      <c r="G35" s="68">
        <v>0</v>
      </c>
      <c r="H35" s="68">
        <v>0</v>
      </c>
      <c r="I35" s="68">
        <v>0</v>
      </c>
      <c r="J35" s="2"/>
    </row>
    <row r="36" spans="1:10" outlineLevel="6" x14ac:dyDescent="0.25">
      <c r="A36" s="97"/>
      <c r="B36" s="33" t="s">
        <v>315</v>
      </c>
      <c r="C36" s="9">
        <v>1500400000</v>
      </c>
      <c r="D36" s="8">
        <f>D38+D39+D37+D40+D44+D41+D42+D43+D45+D46+D47+D48</f>
        <v>4234796.9000000004</v>
      </c>
      <c r="E36" s="68">
        <f>E38+E39+E37+E40+E44+E41+E42+E43+E45+E46+E47+E48</f>
        <v>4234796.9000000004</v>
      </c>
      <c r="F36" s="68">
        <f>F38+F39</f>
        <v>0</v>
      </c>
      <c r="G36" s="68">
        <f>G38+G39</f>
        <v>0</v>
      </c>
      <c r="H36" s="68">
        <f>H38+H39</f>
        <v>0</v>
      </c>
      <c r="I36" s="68">
        <f>I38+I39</f>
        <v>0</v>
      </c>
      <c r="J36" s="2"/>
    </row>
    <row r="37" spans="1:10" ht="25.5" outlineLevel="6" x14ac:dyDescent="0.25">
      <c r="A37" s="97"/>
      <c r="B37" s="46" t="s">
        <v>207</v>
      </c>
      <c r="C37" s="9">
        <v>1500400240</v>
      </c>
      <c r="D37" s="8">
        <v>192359.9</v>
      </c>
      <c r="E37" s="68">
        <v>192359.9</v>
      </c>
      <c r="F37" s="68">
        <v>0</v>
      </c>
      <c r="G37" s="68">
        <v>0</v>
      </c>
      <c r="H37" s="68">
        <v>0</v>
      </c>
      <c r="I37" s="68">
        <v>0</v>
      </c>
      <c r="J37" s="2"/>
    </row>
    <row r="38" spans="1:10" outlineLevel="7" x14ac:dyDescent="0.25">
      <c r="A38" s="97"/>
      <c r="B38" s="33" t="s">
        <v>208</v>
      </c>
      <c r="C38" s="9">
        <v>1500400243</v>
      </c>
      <c r="D38" s="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2"/>
    </row>
    <row r="39" spans="1:10" ht="28.5" customHeight="1" outlineLevel="7" x14ac:dyDescent="0.25">
      <c r="A39" s="97"/>
      <c r="B39" s="33" t="s">
        <v>209</v>
      </c>
      <c r="C39" s="9">
        <v>1500400244</v>
      </c>
      <c r="D39" s="8">
        <v>130000</v>
      </c>
      <c r="E39" s="68">
        <v>130000</v>
      </c>
      <c r="F39" s="68">
        <v>0</v>
      </c>
      <c r="G39" s="68">
        <v>0</v>
      </c>
      <c r="H39" s="68">
        <v>0</v>
      </c>
      <c r="I39" s="68">
        <v>0</v>
      </c>
      <c r="J39" s="2"/>
    </row>
    <row r="40" spans="1:10" ht="28.5" customHeight="1" outlineLevel="7" x14ac:dyDescent="0.25">
      <c r="A40" s="97"/>
      <c r="B40" s="46" t="s">
        <v>210</v>
      </c>
      <c r="C40" s="9">
        <v>1500400245</v>
      </c>
      <c r="D40" s="8">
        <v>423670</v>
      </c>
      <c r="E40" s="68">
        <v>423670</v>
      </c>
      <c r="F40" s="68">
        <v>0</v>
      </c>
      <c r="G40" s="68">
        <v>0</v>
      </c>
      <c r="H40" s="68">
        <v>0</v>
      </c>
      <c r="I40" s="68">
        <v>0</v>
      </c>
      <c r="J40" s="2"/>
    </row>
    <row r="41" spans="1:10" ht="28.5" customHeight="1" outlineLevel="7" x14ac:dyDescent="0.25">
      <c r="A41" s="97"/>
      <c r="B41" s="44" t="s">
        <v>268</v>
      </c>
      <c r="C41" s="9">
        <v>1500400246</v>
      </c>
      <c r="D41" s="8">
        <v>184000</v>
      </c>
      <c r="E41" s="68">
        <v>184000</v>
      </c>
      <c r="F41" s="68"/>
      <c r="G41" s="68"/>
      <c r="H41" s="68"/>
      <c r="I41" s="68"/>
      <c r="J41" s="2"/>
    </row>
    <row r="42" spans="1:10" ht="28.5" customHeight="1" outlineLevel="7" x14ac:dyDescent="0.25">
      <c r="A42" s="97"/>
      <c r="B42" s="44" t="s">
        <v>248</v>
      </c>
      <c r="C42" s="9">
        <v>1500400257</v>
      </c>
      <c r="D42" s="8">
        <v>600000</v>
      </c>
      <c r="E42" s="68">
        <v>600000</v>
      </c>
      <c r="F42" s="68"/>
      <c r="G42" s="68"/>
      <c r="H42" s="68"/>
      <c r="I42" s="68"/>
      <c r="J42" s="2"/>
    </row>
    <row r="43" spans="1:10" ht="28.5" customHeight="1" outlineLevel="7" x14ac:dyDescent="0.25">
      <c r="A43" s="97"/>
      <c r="B43" s="44" t="s">
        <v>258</v>
      </c>
      <c r="C43" s="9">
        <v>1500400258</v>
      </c>
      <c r="D43" s="8">
        <v>350000</v>
      </c>
      <c r="E43" s="68">
        <v>350000</v>
      </c>
      <c r="F43" s="68"/>
      <c r="G43" s="68"/>
      <c r="H43" s="68"/>
      <c r="I43" s="68"/>
      <c r="J43" s="2"/>
    </row>
    <row r="44" spans="1:10" ht="28.5" customHeight="1" outlineLevel="7" x14ac:dyDescent="0.25">
      <c r="A44" s="97"/>
      <c r="B44" s="46" t="s">
        <v>206</v>
      </c>
      <c r="C44" s="9">
        <v>1500400430</v>
      </c>
      <c r="D44" s="8">
        <v>580000</v>
      </c>
      <c r="E44" s="68">
        <v>580000</v>
      </c>
      <c r="F44" s="68">
        <v>0</v>
      </c>
      <c r="G44" s="68">
        <v>0</v>
      </c>
      <c r="H44" s="68">
        <v>0</v>
      </c>
      <c r="I44" s="68">
        <v>0</v>
      </c>
      <c r="J44" s="2"/>
    </row>
    <row r="45" spans="1:10" ht="20.45" customHeight="1" outlineLevel="7" x14ac:dyDescent="0.25">
      <c r="A45" s="97"/>
      <c r="B45" s="44" t="s">
        <v>249</v>
      </c>
      <c r="C45" s="9">
        <v>1500402431</v>
      </c>
      <c r="D45" s="8">
        <v>767465</v>
      </c>
      <c r="E45" s="68">
        <v>767465</v>
      </c>
      <c r="F45" s="68"/>
      <c r="G45" s="68"/>
      <c r="H45" s="68"/>
      <c r="I45" s="68"/>
      <c r="J45" s="2"/>
    </row>
    <row r="46" spans="1:10" ht="21" customHeight="1" outlineLevel="7" x14ac:dyDescent="0.25">
      <c r="A46" s="97"/>
      <c r="B46" s="44" t="s">
        <v>250</v>
      </c>
      <c r="C46" s="9">
        <v>1500402432</v>
      </c>
      <c r="D46" s="8">
        <v>565458</v>
      </c>
      <c r="E46" s="68">
        <v>565458</v>
      </c>
      <c r="F46" s="68"/>
      <c r="G46" s="68"/>
      <c r="H46" s="68"/>
      <c r="I46" s="68"/>
      <c r="J46" s="2"/>
    </row>
    <row r="47" spans="1:10" ht="19.899999999999999" customHeight="1" outlineLevel="7" x14ac:dyDescent="0.25">
      <c r="A47" s="97"/>
      <c r="B47" s="44" t="s">
        <v>251</v>
      </c>
      <c r="C47" s="9">
        <v>1500402433</v>
      </c>
      <c r="D47" s="8">
        <v>110144</v>
      </c>
      <c r="E47" s="68">
        <v>110144</v>
      </c>
      <c r="F47" s="68"/>
      <c r="G47" s="68"/>
      <c r="H47" s="68"/>
      <c r="I47" s="68"/>
      <c r="J47" s="2"/>
    </row>
    <row r="48" spans="1:10" ht="21" customHeight="1" outlineLevel="7" x14ac:dyDescent="0.25">
      <c r="A48" s="97"/>
      <c r="B48" s="44" t="s">
        <v>252</v>
      </c>
      <c r="C48" s="9">
        <v>1500402434</v>
      </c>
      <c r="D48" s="8">
        <v>331700</v>
      </c>
      <c r="E48" s="68">
        <v>331700</v>
      </c>
      <c r="F48" s="68"/>
      <c r="G48" s="68"/>
      <c r="H48" s="68"/>
      <c r="I48" s="68"/>
      <c r="J48" s="2"/>
    </row>
    <row r="49" spans="1:10" ht="27" outlineLevel="6" x14ac:dyDescent="0.25">
      <c r="A49" s="97"/>
      <c r="B49" s="39" t="s">
        <v>141</v>
      </c>
      <c r="C49" s="9">
        <v>1500500000</v>
      </c>
      <c r="D49" s="8">
        <f t="shared" ref="D49:I49" si="3">D50</f>
        <v>467966</v>
      </c>
      <c r="E49" s="68">
        <f t="shared" si="3"/>
        <v>467966</v>
      </c>
      <c r="F49" s="68">
        <f t="shared" si="3"/>
        <v>0</v>
      </c>
      <c r="G49" s="68">
        <f t="shared" si="3"/>
        <v>0</v>
      </c>
      <c r="H49" s="68">
        <f t="shared" si="3"/>
        <v>0</v>
      </c>
      <c r="I49" s="68">
        <f t="shared" si="3"/>
        <v>0</v>
      </c>
      <c r="J49" s="2"/>
    </row>
    <row r="50" spans="1:10" ht="25.5" outlineLevel="7" x14ac:dyDescent="0.25">
      <c r="A50" s="97"/>
      <c r="B50" s="33" t="s">
        <v>316</v>
      </c>
      <c r="C50" s="9">
        <v>1500500320</v>
      </c>
      <c r="D50" s="8">
        <v>467966</v>
      </c>
      <c r="E50" s="68">
        <v>467966</v>
      </c>
      <c r="F50" s="68">
        <v>0</v>
      </c>
      <c r="G50" s="68">
        <v>0</v>
      </c>
      <c r="H50" s="68">
        <v>0</v>
      </c>
      <c r="I50" s="68">
        <v>0</v>
      </c>
      <c r="J50" s="2"/>
    </row>
    <row r="51" spans="1:10" ht="27" outlineLevel="5" x14ac:dyDescent="0.25">
      <c r="A51" s="97"/>
      <c r="B51" s="39" t="s">
        <v>135</v>
      </c>
      <c r="C51" s="9">
        <v>1500600000</v>
      </c>
      <c r="D51" s="8">
        <f>D52+D53+D54</f>
        <v>30466181.149999999</v>
      </c>
      <c r="E51" s="68">
        <f>E52+E53+E54</f>
        <v>30466181.149999999</v>
      </c>
      <c r="F51" s="68">
        <f>F52+F53</f>
        <v>26660568</v>
      </c>
      <c r="G51" s="68">
        <f>G52+G53</f>
        <v>26660568</v>
      </c>
      <c r="H51" s="68">
        <f>H52+H53</f>
        <v>26660568</v>
      </c>
      <c r="I51" s="68">
        <f>I52+I53</f>
        <v>26660568</v>
      </c>
      <c r="J51" s="2"/>
    </row>
    <row r="52" spans="1:10" ht="25.5" outlineLevel="6" x14ac:dyDescent="0.25">
      <c r="A52" s="97"/>
      <c r="B52" s="33" t="s">
        <v>318</v>
      </c>
      <c r="C52" s="9">
        <v>1500623700</v>
      </c>
      <c r="D52" s="8">
        <v>400505.15</v>
      </c>
      <c r="E52" s="68">
        <v>400505.15</v>
      </c>
      <c r="F52" s="68">
        <v>288000</v>
      </c>
      <c r="G52" s="68">
        <v>288000</v>
      </c>
      <c r="H52" s="68">
        <v>288000</v>
      </c>
      <c r="I52" s="68">
        <v>288000</v>
      </c>
      <c r="J52" s="2"/>
    </row>
    <row r="53" spans="1:10" ht="25.5" outlineLevel="7" x14ac:dyDescent="0.25">
      <c r="A53" s="97"/>
      <c r="B53" s="33" t="s">
        <v>317</v>
      </c>
      <c r="C53" s="9">
        <v>1500623990</v>
      </c>
      <c r="D53" s="8">
        <v>30035676</v>
      </c>
      <c r="E53" s="68">
        <v>30035676</v>
      </c>
      <c r="F53" s="68">
        <v>26372568</v>
      </c>
      <c r="G53" s="68">
        <v>26372568</v>
      </c>
      <c r="H53" s="68">
        <v>26372568</v>
      </c>
      <c r="I53" s="68">
        <v>26372568</v>
      </c>
      <c r="J53" s="2"/>
    </row>
    <row r="54" spans="1:10" ht="39" outlineLevel="7" x14ac:dyDescent="0.25">
      <c r="A54" s="97"/>
      <c r="B54" s="47" t="s">
        <v>205</v>
      </c>
      <c r="C54" s="9">
        <v>1500623998</v>
      </c>
      <c r="D54" s="8">
        <v>30000</v>
      </c>
      <c r="E54" s="68">
        <v>30000</v>
      </c>
      <c r="F54" s="68">
        <v>0</v>
      </c>
      <c r="G54" s="68">
        <v>0</v>
      </c>
      <c r="H54" s="68">
        <v>0</v>
      </c>
      <c r="I54" s="68">
        <v>0</v>
      </c>
      <c r="J54" s="2"/>
    </row>
    <row r="55" spans="1:10" ht="41.45" customHeight="1" outlineLevel="6" x14ac:dyDescent="0.25">
      <c r="A55" s="97"/>
      <c r="B55" s="39" t="s">
        <v>136</v>
      </c>
      <c r="C55" s="9">
        <v>1500700000</v>
      </c>
      <c r="D55" s="8">
        <f t="shared" ref="D55:I55" si="4">D56</f>
        <v>17679784</v>
      </c>
      <c r="E55" s="68">
        <f t="shared" si="4"/>
        <v>17679784</v>
      </c>
      <c r="F55" s="68">
        <f t="shared" si="4"/>
        <v>16050184</v>
      </c>
      <c r="G55" s="68">
        <f t="shared" si="4"/>
        <v>16050184</v>
      </c>
      <c r="H55" s="68">
        <f t="shared" si="4"/>
        <v>16050184</v>
      </c>
      <c r="I55" s="68">
        <f t="shared" si="4"/>
        <v>16050184</v>
      </c>
      <c r="J55" s="2"/>
    </row>
    <row r="56" spans="1:10" ht="25.5" outlineLevel="7" x14ac:dyDescent="0.25">
      <c r="A56" s="97"/>
      <c r="B56" s="33" t="s">
        <v>137</v>
      </c>
      <c r="C56" s="9">
        <v>1500745990</v>
      </c>
      <c r="D56" s="8">
        <v>17679784</v>
      </c>
      <c r="E56" s="68">
        <v>17679784</v>
      </c>
      <c r="F56" s="68">
        <v>16050184</v>
      </c>
      <c r="G56" s="68">
        <v>16050184</v>
      </c>
      <c r="H56" s="68">
        <v>16050184</v>
      </c>
      <c r="I56" s="68">
        <v>16050184</v>
      </c>
      <c r="J56" s="2"/>
    </row>
    <row r="57" spans="1:10" ht="27" outlineLevel="7" x14ac:dyDescent="0.25">
      <c r="A57" s="97"/>
      <c r="B57" s="39" t="s">
        <v>56</v>
      </c>
      <c r="C57" s="9">
        <v>1500800000</v>
      </c>
      <c r="D57" s="8">
        <f>D58+D59+D60+D61</f>
        <v>1145085</v>
      </c>
      <c r="E57" s="68">
        <f>E58+E59+E60+E61</f>
        <v>1145085</v>
      </c>
      <c r="F57" s="68">
        <f>F58+F59+F60</f>
        <v>0</v>
      </c>
      <c r="G57" s="68">
        <f>G58+G59+G60</f>
        <v>0</v>
      </c>
      <c r="H57" s="68">
        <f>H58+H59+H60</f>
        <v>0</v>
      </c>
      <c r="I57" s="68">
        <f>I58+I59+I60</f>
        <v>0</v>
      </c>
      <c r="J57" s="2"/>
    </row>
    <row r="58" spans="1:10" outlineLevel="7" x14ac:dyDescent="0.25">
      <c r="A58" s="97"/>
      <c r="B58" s="33" t="s">
        <v>57</v>
      </c>
      <c r="C58" s="9">
        <v>1500800101</v>
      </c>
      <c r="D58" s="8">
        <v>232610</v>
      </c>
      <c r="E58" s="68">
        <v>232610</v>
      </c>
      <c r="F58" s="68">
        <v>0</v>
      </c>
      <c r="G58" s="68">
        <v>0</v>
      </c>
      <c r="H58" s="68">
        <v>0</v>
      </c>
      <c r="I58" s="68">
        <v>0</v>
      </c>
      <c r="J58" s="2"/>
    </row>
    <row r="59" spans="1:10" outlineLevel="7" x14ac:dyDescent="0.25">
      <c r="A59" s="97"/>
      <c r="B59" s="33" t="s">
        <v>58</v>
      </c>
      <c r="C59" s="9">
        <v>1500800102</v>
      </c>
      <c r="D59" s="8">
        <v>318536</v>
      </c>
      <c r="E59" s="68">
        <v>318536</v>
      </c>
      <c r="F59" s="68">
        <v>0</v>
      </c>
      <c r="G59" s="68">
        <v>0</v>
      </c>
      <c r="H59" s="68">
        <v>0</v>
      </c>
      <c r="I59" s="68">
        <v>0</v>
      </c>
      <c r="J59" s="2"/>
    </row>
    <row r="60" spans="1:10" outlineLevel="7" x14ac:dyDescent="0.25">
      <c r="A60" s="97"/>
      <c r="B60" s="33" t="s">
        <v>59</v>
      </c>
      <c r="C60" s="9">
        <v>1500800103</v>
      </c>
      <c r="D60" s="8">
        <v>85900</v>
      </c>
      <c r="E60" s="68">
        <v>85900</v>
      </c>
      <c r="F60" s="68">
        <v>0</v>
      </c>
      <c r="G60" s="68">
        <v>0</v>
      </c>
      <c r="H60" s="68">
        <v>0</v>
      </c>
      <c r="I60" s="68">
        <v>0</v>
      </c>
      <c r="J60" s="2"/>
    </row>
    <row r="61" spans="1:10" outlineLevel="7" x14ac:dyDescent="0.25">
      <c r="A61" s="97"/>
      <c r="B61" s="44" t="s">
        <v>253</v>
      </c>
      <c r="C61" s="9">
        <v>1500800104</v>
      </c>
      <c r="D61" s="8">
        <v>508039</v>
      </c>
      <c r="E61" s="68">
        <v>508039</v>
      </c>
      <c r="F61" s="68"/>
      <c r="G61" s="68"/>
      <c r="H61" s="68"/>
      <c r="I61" s="68"/>
      <c r="J61" s="2"/>
    </row>
    <row r="62" spans="1:10" ht="27" outlineLevel="7" x14ac:dyDescent="0.25">
      <c r="A62" s="97"/>
      <c r="B62" s="39" t="s">
        <v>56</v>
      </c>
      <c r="C62" s="9">
        <v>1500900000</v>
      </c>
      <c r="D62" s="8">
        <f t="shared" ref="D62:I62" si="5">D63</f>
        <v>53800</v>
      </c>
      <c r="E62" s="68">
        <f t="shared" si="5"/>
        <v>53800</v>
      </c>
      <c r="F62" s="68">
        <f t="shared" si="5"/>
        <v>0</v>
      </c>
      <c r="G62" s="68">
        <f t="shared" si="5"/>
        <v>0</v>
      </c>
      <c r="H62" s="68">
        <f t="shared" si="5"/>
        <v>0</v>
      </c>
      <c r="I62" s="68">
        <f t="shared" si="5"/>
        <v>0</v>
      </c>
      <c r="J62" s="2"/>
    </row>
    <row r="63" spans="1:10" outlineLevel="7" x14ac:dyDescent="0.25">
      <c r="A63" s="97"/>
      <c r="B63" s="33" t="s">
        <v>60</v>
      </c>
      <c r="C63" s="9">
        <v>1500900104</v>
      </c>
      <c r="D63" s="8">
        <v>53800</v>
      </c>
      <c r="E63" s="68">
        <v>53800</v>
      </c>
      <c r="F63" s="68">
        <v>0</v>
      </c>
      <c r="G63" s="68">
        <v>0</v>
      </c>
      <c r="H63" s="68">
        <v>0</v>
      </c>
      <c r="I63" s="68">
        <v>0</v>
      </c>
      <c r="J63" s="2"/>
    </row>
    <row r="64" spans="1:10" outlineLevel="7" x14ac:dyDescent="0.25">
      <c r="A64" s="97"/>
      <c r="B64" s="39" t="s">
        <v>61</v>
      </c>
      <c r="C64" s="9">
        <v>1501100000</v>
      </c>
      <c r="D64" s="8">
        <f t="shared" ref="D64:I64" si="6">D65+D66+D67+D68</f>
        <v>905807</v>
      </c>
      <c r="E64" s="68">
        <f t="shared" si="6"/>
        <v>905807</v>
      </c>
      <c r="F64" s="68">
        <f t="shared" si="6"/>
        <v>0</v>
      </c>
      <c r="G64" s="68">
        <f t="shared" si="6"/>
        <v>0</v>
      </c>
      <c r="H64" s="68">
        <f t="shared" si="6"/>
        <v>0</v>
      </c>
      <c r="I64" s="68">
        <f t="shared" si="6"/>
        <v>0</v>
      </c>
      <c r="J64" s="2"/>
    </row>
    <row r="65" spans="1:10" ht="25.5" outlineLevel="7" x14ac:dyDescent="0.25">
      <c r="A65" s="97"/>
      <c r="B65" s="33" t="s">
        <v>173</v>
      </c>
      <c r="C65" s="9">
        <v>1501171431</v>
      </c>
      <c r="D65" s="8">
        <v>120000</v>
      </c>
      <c r="E65" s="68">
        <v>120000</v>
      </c>
      <c r="F65" s="68">
        <v>0</v>
      </c>
      <c r="G65" s="68">
        <v>0</v>
      </c>
      <c r="H65" s="68">
        <v>0</v>
      </c>
      <c r="I65" s="68">
        <v>0</v>
      </c>
      <c r="J65" s="2"/>
    </row>
    <row r="66" spans="1:10" ht="25.5" outlineLevel="7" x14ac:dyDescent="0.25">
      <c r="A66" s="97"/>
      <c r="B66" s="33" t="s">
        <v>174</v>
      </c>
      <c r="C66" s="9">
        <v>1501171439</v>
      </c>
      <c r="D66" s="8">
        <v>130000</v>
      </c>
      <c r="E66" s="68">
        <v>130000</v>
      </c>
      <c r="F66" s="68">
        <v>0</v>
      </c>
      <c r="G66" s="68">
        <v>0</v>
      </c>
      <c r="H66" s="68">
        <v>0</v>
      </c>
      <c r="I66" s="68">
        <v>0</v>
      </c>
      <c r="J66" s="2"/>
    </row>
    <row r="67" spans="1:10" outlineLevel="7" x14ac:dyDescent="0.25">
      <c r="A67" s="97"/>
      <c r="B67" s="33" t="s">
        <v>62</v>
      </c>
      <c r="C67" s="9">
        <v>1501171438</v>
      </c>
      <c r="D67" s="8">
        <v>76679</v>
      </c>
      <c r="E67" s="68">
        <v>76679</v>
      </c>
      <c r="F67" s="68">
        <v>0</v>
      </c>
      <c r="G67" s="68">
        <v>0</v>
      </c>
      <c r="H67" s="68">
        <v>0</v>
      </c>
      <c r="I67" s="68">
        <v>0</v>
      </c>
      <c r="J67" s="2"/>
    </row>
    <row r="68" spans="1:10" outlineLevel="7" x14ac:dyDescent="0.25">
      <c r="A68" s="97"/>
      <c r="B68" s="33" t="s">
        <v>63</v>
      </c>
      <c r="C68" s="9">
        <v>1501171437</v>
      </c>
      <c r="D68" s="8">
        <v>579128</v>
      </c>
      <c r="E68" s="68">
        <v>579128</v>
      </c>
      <c r="F68" s="68">
        <v>0</v>
      </c>
      <c r="G68" s="68">
        <v>0</v>
      </c>
      <c r="H68" s="68">
        <v>0</v>
      </c>
      <c r="I68" s="68">
        <v>0</v>
      </c>
      <c r="J68" s="2"/>
    </row>
    <row r="69" spans="1:10" ht="27" outlineLevel="2" x14ac:dyDescent="0.25">
      <c r="A69" s="97"/>
      <c r="B69" s="39" t="s">
        <v>142</v>
      </c>
      <c r="C69" s="9" t="s">
        <v>3</v>
      </c>
      <c r="D69" s="8">
        <f t="shared" ref="D69:I69" si="7">D70+D72+D71</f>
        <v>2518000</v>
      </c>
      <c r="E69" s="68">
        <f t="shared" si="7"/>
        <v>948436.6</v>
      </c>
      <c r="F69" s="68">
        <f t="shared" si="7"/>
        <v>1982371.06</v>
      </c>
      <c r="G69" s="68">
        <f t="shared" si="7"/>
        <v>59471.13</v>
      </c>
      <c r="H69" s="68">
        <f t="shared" si="7"/>
        <v>1484825.82</v>
      </c>
      <c r="I69" s="68">
        <f t="shared" si="7"/>
        <v>44544.77</v>
      </c>
      <c r="J69" s="2"/>
    </row>
    <row r="70" spans="1:10" ht="51" outlineLevel="3" x14ac:dyDescent="0.25">
      <c r="A70" s="97"/>
      <c r="B70" s="33" t="s">
        <v>314</v>
      </c>
      <c r="C70" s="9" t="s">
        <v>4</v>
      </c>
      <c r="D70" s="8">
        <v>2518000</v>
      </c>
      <c r="E70" s="68">
        <v>948436.6</v>
      </c>
      <c r="F70" s="68">
        <v>0</v>
      </c>
      <c r="G70" s="68">
        <v>0</v>
      </c>
      <c r="H70" s="68">
        <v>0</v>
      </c>
      <c r="I70" s="68">
        <v>0</v>
      </c>
      <c r="J70" s="2"/>
    </row>
    <row r="71" spans="1:10" ht="38.25" outlineLevel="3" x14ac:dyDescent="0.25">
      <c r="A71" s="97"/>
      <c r="B71" s="33" t="s">
        <v>64</v>
      </c>
      <c r="C71" s="9" t="s">
        <v>198</v>
      </c>
      <c r="D71" s="8">
        <v>0</v>
      </c>
      <c r="E71" s="68">
        <v>0</v>
      </c>
      <c r="F71" s="68">
        <v>1513487.99</v>
      </c>
      <c r="G71" s="68">
        <v>45404.639999999999</v>
      </c>
      <c r="H71" s="68">
        <v>1484825.82</v>
      </c>
      <c r="I71" s="68">
        <v>44544.77</v>
      </c>
      <c r="J71" s="2"/>
    </row>
    <row r="72" spans="1:10" ht="51" outlineLevel="4" x14ac:dyDescent="0.25">
      <c r="A72" s="97"/>
      <c r="B72" s="33" t="s">
        <v>138</v>
      </c>
      <c r="C72" s="9" t="s">
        <v>5</v>
      </c>
      <c r="D72" s="8">
        <v>0</v>
      </c>
      <c r="E72" s="68">
        <v>0</v>
      </c>
      <c r="F72" s="68">
        <v>468883.07</v>
      </c>
      <c r="G72" s="68">
        <v>14066.49</v>
      </c>
      <c r="H72" s="68">
        <v>0</v>
      </c>
      <c r="I72" s="68">
        <v>0</v>
      </c>
      <c r="J72" s="2"/>
    </row>
    <row r="73" spans="1:10" ht="27" outlineLevel="5" x14ac:dyDescent="0.25">
      <c r="A73" s="97"/>
      <c r="B73" s="39" t="s">
        <v>139</v>
      </c>
      <c r="C73" s="9" t="s">
        <v>333</v>
      </c>
      <c r="D73" s="8">
        <f t="shared" ref="D73:I73" si="8">D74</f>
        <v>4160000</v>
      </c>
      <c r="E73" s="68">
        <f t="shared" si="8"/>
        <v>0</v>
      </c>
      <c r="F73" s="68">
        <f t="shared" si="8"/>
        <v>4160000</v>
      </c>
      <c r="G73" s="68">
        <f t="shared" si="8"/>
        <v>0</v>
      </c>
      <c r="H73" s="68">
        <f t="shared" si="8"/>
        <v>4160000</v>
      </c>
      <c r="I73" s="68">
        <f t="shared" si="8"/>
        <v>0</v>
      </c>
      <c r="J73" s="2"/>
    </row>
    <row r="74" spans="1:10" ht="51" outlineLevel="6" x14ac:dyDescent="0.25">
      <c r="A74" s="97"/>
      <c r="B74" s="33" t="s">
        <v>294</v>
      </c>
      <c r="C74" s="9" t="s">
        <v>334</v>
      </c>
      <c r="D74" s="8">
        <v>4160000</v>
      </c>
      <c r="E74" s="68">
        <v>0</v>
      </c>
      <c r="F74" s="68">
        <v>4160000</v>
      </c>
      <c r="G74" s="68">
        <v>0</v>
      </c>
      <c r="H74" s="68">
        <v>4160000</v>
      </c>
      <c r="I74" s="68">
        <v>0</v>
      </c>
      <c r="J74" s="2"/>
    </row>
    <row r="75" spans="1:10" ht="30" customHeight="1" outlineLevel="6" x14ac:dyDescent="0.25">
      <c r="A75" s="97">
        <v>2</v>
      </c>
      <c r="B75" s="38" t="s">
        <v>65</v>
      </c>
      <c r="C75" s="9">
        <v>1600000000</v>
      </c>
      <c r="D75" s="8">
        <f>D76+D78+D80+D82</f>
        <v>2168040</v>
      </c>
      <c r="E75" s="68">
        <f>E76+E78+E80+E82</f>
        <v>2168040</v>
      </c>
      <c r="F75" s="68">
        <f>F76+F78+F80</f>
        <v>0</v>
      </c>
      <c r="G75" s="68">
        <f>G76+G78+G80</f>
        <v>0</v>
      </c>
      <c r="H75" s="68">
        <f>H76+H78+H80</f>
        <v>0</v>
      </c>
      <c r="I75" s="68">
        <f>I76+I78+I80</f>
        <v>0</v>
      </c>
      <c r="J75" s="2"/>
    </row>
    <row r="76" spans="1:10" outlineLevel="6" x14ac:dyDescent="0.25">
      <c r="A76" s="97"/>
      <c r="B76" s="39" t="s">
        <v>66</v>
      </c>
      <c r="C76" s="9">
        <v>1600500000</v>
      </c>
      <c r="D76" s="8">
        <f t="shared" ref="D76:I76" si="9">D77</f>
        <v>927920</v>
      </c>
      <c r="E76" s="68">
        <f t="shared" si="9"/>
        <v>927920</v>
      </c>
      <c r="F76" s="68">
        <f t="shared" si="9"/>
        <v>0</v>
      </c>
      <c r="G76" s="68">
        <f t="shared" si="9"/>
        <v>0</v>
      </c>
      <c r="H76" s="68">
        <f t="shared" si="9"/>
        <v>0</v>
      </c>
      <c r="I76" s="68">
        <f t="shared" si="9"/>
        <v>0</v>
      </c>
      <c r="J76" s="2"/>
    </row>
    <row r="77" spans="1:10" outlineLevel="6" x14ac:dyDescent="0.25">
      <c r="A77" s="97"/>
      <c r="B77" s="33" t="s">
        <v>67</v>
      </c>
      <c r="C77" s="9">
        <v>1600524304</v>
      </c>
      <c r="D77" s="8">
        <v>927920</v>
      </c>
      <c r="E77" s="68">
        <v>927920</v>
      </c>
      <c r="F77" s="68">
        <v>0</v>
      </c>
      <c r="G77" s="68">
        <v>0</v>
      </c>
      <c r="H77" s="68">
        <v>0</v>
      </c>
      <c r="I77" s="68">
        <v>0</v>
      </c>
      <c r="J77" s="2"/>
    </row>
    <row r="78" spans="1:10" ht="18" customHeight="1" outlineLevel="6" x14ac:dyDescent="0.25">
      <c r="A78" s="97"/>
      <c r="B78" s="39" t="s">
        <v>68</v>
      </c>
      <c r="C78" s="9">
        <v>1600800000</v>
      </c>
      <c r="D78" s="8">
        <f t="shared" ref="D78:I78" si="10">D79</f>
        <v>623120</v>
      </c>
      <c r="E78" s="68">
        <f t="shared" si="10"/>
        <v>623120</v>
      </c>
      <c r="F78" s="68">
        <f t="shared" si="10"/>
        <v>0</v>
      </c>
      <c r="G78" s="68">
        <f t="shared" si="10"/>
        <v>0</v>
      </c>
      <c r="H78" s="68">
        <f t="shared" si="10"/>
        <v>0</v>
      </c>
      <c r="I78" s="68">
        <f t="shared" si="10"/>
        <v>0</v>
      </c>
      <c r="J78" s="2"/>
    </row>
    <row r="79" spans="1:10" outlineLevel="6" x14ac:dyDescent="0.25">
      <c r="A79" s="97"/>
      <c r="B79" s="33" t="s">
        <v>69</v>
      </c>
      <c r="C79" s="9">
        <v>1600824303</v>
      </c>
      <c r="D79" s="8">
        <v>623120</v>
      </c>
      <c r="E79" s="68">
        <v>623120</v>
      </c>
      <c r="F79" s="68">
        <v>0</v>
      </c>
      <c r="G79" s="68">
        <v>0</v>
      </c>
      <c r="H79" s="68">
        <v>0</v>
      </c>
      <c r="I79" s="68">
        <v>0</v>
      </c>
      <c r="J79" s="2"/>
    </row>
    <row r="80" spans="1:10" ht="22.9" customHeight="1" outlineLevel="6" x14ac:dyDescent="0.25">
      <c r="A80" s="97"/>
      <c r="B80" s="39" t="s">
        <v>140</v>
      </c>
      <c r="C80" s="9">
        <v>1600900000</v>
      </c>
      <c r="D80" s="8">
        <f t="shared" ref="D80:I80" si="11">D81</f>
        <v>217000</v>
      </c>
      <c r="E80" s="68">
        <f t="shared" si="11"/>
        <v>217000</v>
      </c>
      <c r="F80" s="68">
        <f t="shared" si="11"/>
        <v>0</v>
      </c>
      <c r="G80" s="68">
        <f t="shared" si="11"/>
        <v>0</v>
      </c>
      <c r="H80" s="68">
        <f t="shared" si="11"/>
        <v>0</v>
      </c>
      <c r="I80" s="68">
        <f t="shared" si="11"/>
        <v>0</v>
      </c>
      <c r="J80" s="2"/>
    </row>
    <row r="81" spans="1:10" outlineLevel="6" x14ac:dyDescent="0.25">
      <c r="A81" s="97"/>
      <c r="B81" s="33" t="s">
        <v>70</v>
      </c>
      <c r="C81" s="9">
        <v>1600924302</v>
      </c>
      <c r="D81" s="8">
        <v>217000</v>
      </c>
      <c r="E81" s="68">
        <v>217000</v>
      </c>
      <c r="F81" s="68">
        <v>0</v>
      </c>
      <c r="G81" s="68">
        <v>0</v>
      </c>
      <c r="H81" s="68">
        <v>0</v>
      </c>
      <c r="I81" s="68">
        <v>0</v>
      </c>
      <c r="J81" s="2"/>
    </row>
    <row r="82" spans="1:10" outlineLevel="6" x14ac:dyDescent="0.25">
      <c r="A82" s="97"/>
      <c r="B82" s="44" t="s">
        <v>245</v>
      </c>
      <c r="C82" s="9">
        <v>1601000000</v>
      </c>
      <c r="D82" s="8">
        <f>D83</f>
        <v>400000</v>
      </c>
      <c r="E82" s="68">
        <f>E83</f>
        <v>400000</v>
      </c>
      <c r="F82" s="68"/>
      <c r="G82" s="68"/>
      <c r="H82" s="68"/>
      <c r="I82" s="68"/>
      <c r="J82" s="2"/>
    </row>
    <row r="83" spans="1:10" outlineLevel="6" x14ac:dyDescent="0.25">
      <c r="A83" s="97"/>
      <c r="B83" s="44" t="s">
        <v>246</v>
      </c>
      <c r="C83" s="9">
        <v>1601024303</v>
      </c>
      <c r="D83" s="8">
        <v>400000</v>
      </c>
      <c r="E83" s="68">
        <v>400000</v>
      </c>
      <c r="F83" s="68"/>
      <c r="G83" s="68"/>
      <c r="H83" s="68"/>
      <c r="I83" s="68"/>
      <c r="J83" s="2"/>
    </row>
    <row r="84" spans="1:10" ht="25.5" outlineLevel="7" x14ac:dyDescent="0.25">
      <c r="A84" s="97">
        <v>3</v>
      </c>
      <c r="B84" s="38" t="s">
        <v>336</v>
      </c>
      <c r="C84" s="9">
        <v>1700000000</v>
      </c>
      <c r="D84" s="8">
        <f t="shared" ref="D84:I84" si="12">D85+D87+D89+D129+D112+D136</f>
        <v>8556170.9600000009</v>
      </c>
      <c r="E84" s="68">
        <f t="shared" si="12"/>
        <v>5349185.13</v>
      </c>
      <c r="F84" s="68">
        <f t="shared" si="12"/>
        <v>6631766.2400000002</v>
      </c>
      <c r="G84" s="68">
        <f t="shared" si="12"/>
        <v>198952.99</v>
      </c>
      <c r="H84" s="68">
        <f t="shared" si="12"/>
        <v>6631766.2400000002</v>
      </c>
      <c r="I84" s="68">
        <f t="shared" si="12"/>
        <v>198952.29</v>
      </c>
      <c r="J84" s="2"/>
    </row>
    <row r="85" spans="1:10" outlineLevel="2" x14ac:dyDescent="0.25">
      <c r="A85" s="97"/>
      <c r="B85" s="39" t="s">
        <v>143</v>
      </c>
      <c r="C85" s="9">
        <v>1700100000</v>
      </c>
      <c r="D85" s="8">
        <f t="shared" ref="D85:I85" si="13">D86</f>
        <v>1050000</v>
      </c>
      <c r="E85" s="68">
        <f t="shared" si="13"/>
        <v>1050000</v>
      </c>
      <c r="F85" s="68">
        <f t="shared" si="13"/>
        <v>0</v>
      </c>
      <c r="G85" s="68">
        <f t="shared" si="13"/>
        <v>0</v>
      </c>
      <c r="H85" s="68">
        <f t="shared" si="13"/>
        <v>0</v>
      </c>
      <c r="I85" s="68">
        <f t="shared" si="13"/>
        <v>0</v>
      </c>
      <c r="J85" s="2"/>
    </row>
    <row r="86" spans="1:10" outlineLevel="3" x14ac:dyDescent="0.25">
      <c r="A86" s="97"/>
      <c r="B86" s="33" t="s">
        <v>337</v>
      </c>
      <c r="C86" s="13">
        <v>1700105031</v>
      </c>
      <c r="D86" s="12">
        <v>1050000</v>
      </c>
      <c r="E86" s="69">
        <v>1050000</v>
      </c>
      <c r="F86" s="69">
        <v>0</v>
      </c>
      <c r="G86" s="69">
        <v>0</v>
      </c>
      <c r="H86" s="69">
        <v>0</v>
      </c>
      <c r="I86" s="69"/>
      <c r="J86" s="2"/>
    </row>
    <row r="87" spans="1:10" ht="27" outlineLevel="4" x14ac:dyDescent="0.25">
      <c r="A87" s="97"/>
      <c r="B87" s="40" t="s">
        <v>144</v>
      </c>
      <c r="C87" s="22" t="s">
        <v>20</v>
      </c>
      <c r="D87" s="23">
        <f t="shared" ref="D87:I87" si="14">D88</f>
        <v>3771157.96</v>
      </c>
      <c r="E87" s="70">
        <f t="shared" si="14"/>
        <v>3771157.96</v>
      </c>
      <c r="F87" s="70">
        <f t="shared" si="14"/>
        <v>0</v>
      </c>
      <c r="G87" s="70">
        <f t="shared" si="14"/>
        <v>0</v>
      </c>
      <c r="H87" s="70">
        <f t="shared" si="14"/>
        <v>0</v>
      </c>
      <c r="I87" s="70">
        <f t="shared" si="14"/>
        <v>0</v>
      </c>
      <c r="J87" s="2"/>
    </row>
    <row r="88" spans="1:10" outlineLevel="5" x14ac:dyDescent="0.25">
      <c r="A88" s="97"/>
      <c r="B88" s="33" t="s">
        <v>338</v>
      </c>
      <c r="C88" s="20">
        <v>1700205032</v>
      </c>
      <c r="D88" s="24">
        <v>3771157.96</v>
      </c>
      <c r="E88" s="71">
        <v>3771157.96</v>
      </c>
      <c r="F88" s="71">
        <v>0</v>
      </c>
      <c r="G88" s="67">
        <v>0</v>
      </c>
      <c r="H88" s="67">
        <v>0</v>
      </c>
      <c r="I88" s="67">
        <v>0</v>
      </c>
      <c r="J88" s="2"/>
    </row>
    <row r="89" spans="1:10" ht="27" outlineLevel="5" x14ac:dyDescent="0.25">
      <c r="A89" s="97"/>
      <c r="B89" s="39" t="s">
        <v>145</v>
      </c>
      <c r="C89" s="25">
        <v>1700300000</v>
      </c>
      <c r="D89" s="10">
        <f t="shared" ref="D89:I89" si="15">SUM(D90:D111)</f>
        <v>1881321</v>
      </c>
      <c r="E89" s="72">
        <f t="shared" si="15"/>
        <v>62781.04</v>
      </c>
      <c r="F89" s="72">
        <f t="shared" si="15"/>
        <v>4335406.24</v>
      </c>
      <c r="G89" s="72">
        <f t="shared" si="15"/>
        <v>130062.19</v>
      </c>
      <c r="H89" s="72">
        <f t="shared" si="15"/>
        <v>1500000</v>
      </c>
      <c r="I89" s="72">
        <f t="shared" si="15"/>
        <v>45000</v>
      </c>
      <c r="J89" s="2"/>
    </row>
    <row r="90" spans="1:10" ht="38.25" outlineLevel="5" x14ac:dyDescent="0.25">
      <c r="A90" s="97"/>
      <c r="B90" s="33" t="s">
        <v>83</v>
      </c>
      <c r="C90" s="25">
        <v>1700392610</v>
      </c>
      <c r="D90" s="10">
        <v>319098.96000000002</v>
      </c>
      <c r="E90" s="72">
        <v>0</v>
      </c>
      <c r="F90" s="72">
        <v>0</v>
      </c>
      <c r="G90" s="73">
        <v>0</v>
      </c>
      <c r="H90" s="68">
        <v>0</v>
      </c>
      <c r="I90" s="67">
        <v>0</v>
      </c>
      <c r="J90" s="2"/>
    </row>
    <row r="91" spans="1:10" ht="25.5" outlineLevel="5" x14ac:dyDescent="0.25">
      <c r="A91" s="97"/>
      <c r="B91" s="33" t="s">
        <v>84</v>
      </c>
      <c r="C91" s="25" t="s">
        <v>21</v>
      </c>
      <c r="D91" s="10">
        <v>9869.0400000000009</v>
      </c>
      <c r="E91" s="72">
        <v>9869.0400000000009</v>
      </c>
      <c r="F91" s="72">
        <v>0</v>
      </c>
      <c r="G91" s="73">
        <v>0</v>
      </c>
      <c r="H91" s="68">
        <v>0</v>
      </c>
      <c r="I91" s="67">
        <v>0</v>
      </c>
      <c r="J91" s="2"/>
    </row>
    <row r="92" spans="1:10" ht="38.25" outlineLevel="5" x14ac:dyDescent="0.25">
      <c r="A92" s="97"/>
      <c r="B92" s="33" t="s">
        <v>82</v>
      </c>
      <c r="C92" s="25">
        <v>1700392611</v>
      </c>
      <c r="D92" s="10">
        <v>120073.39</v>
      </c>
      <c r="E92" s="72">
        <v>0</v>
      </c>
      <c r="F92" s="72">
        <v>0</v>
      </c>
      <c r="G92" s="73">
        <v>0</v>
      </c>
      <c r="H92" s="68">
        <v>0</v>
      </c>
      <c r="I92" s="67">
        <v>0</v>
      </c>
      <c r="J92" s="2"/>
    </row>
    <row r="93" spans="1:10" ht="25.5" outlineLevel="5" x14ac:dyDescent="0.25">
      <c r="A93" s="97"/>
      <c r="B93" s="33" t="s">
        <v>181</v>
      </c>
      <c r="C93" s="25" t="s">
        <v>22</v>
      </c>
      <c r="D93" s="10">
        <v>5589.61</v>
      </c>
      <c r="E93" s="72">
        <v>5589.61</v>
      </c>
      <c r="F93" s="72">
        <v>0</v>
      </c>
      <c r="G93" s="73">
        <v>0</v>
      </c>
      <c r="H93" s="68">
        <v>0</v>
      </c>
      <c r="I93" s="67">
        <v>0</v>
      </c>
      <c r="J93" s="2"/>
    </row>
    <row r="94" spans="1:10" ht="38.25" outlineLevel="5" x14ac:dyDescent="0.25">
      <c r="A94" s="97"/>
      <c r="B94" s="41" t="s">
        <v>85</v>
      </c>
      <c r="C94" s="25">
        <v>1700392612</v>
      </c>
      <c r="D94" s="10">
        <v>120073.39</v>
      </c>
      <c r="E94" s="72">
        <v>0</v>
      </c>
      <c r="F94" s="72">
        <v>0</v>
      </c>
      <c r="G94" s="73">
        <v>0</v>
      </c>
      <c r="H94" s="68">
        <v>0</v>
      </c>
      <c r="I94" s="67">
        <v>0</v>
      </c>
      <c r="J94" s="2"/>
    </row>
    <row r="95" spans="1:10" ht="25.5" outlineLevel="5" x14ac:dyDescent="0.25">
      <c r="A95" s="97"/>
      <c r="B95" s="33" t="s">
        <v>86</v>
      </c>
      <c r="C95" s="25" t="s">
        <v>23</v>
      </c>
      <c r="D95" s="10">
        <v>5589.61</v>
      </c>
      <c r="E95" s="72">
        <v>5589.61</v>
      </c>
      <c r="F95" s="72">
        <v>0</v>
      </c>
      <c r="G95" s="73">
        <v>0</v>
      </c>
      <c r="H95" s="68">
        <v>0</v>
      </c>
      <c r="I95" s="67">
        <v>0</v>
      </c>
      <c r="J95" s="2"/>
    </row>
    <row r="96" spans="1:10" ht="38.25" outlineLevel="5" x14ac:dyDescent="0.25">
      <c r="A96" s="97"/>
      <c r="B96" s="33" t="s">
        <v>87</v>
      </c>
      <c r="C96" s="25">
        <v>1700392613</v>
      </c>
      <c r="D96" s="10">
        <v>178397.03</v>
      </c>
      <c r="E96" s="72">
        <v>0</v>
      </c>
      <c r="F96" s="72">
        <v>0</v>
      </c>
      <c r="G96" s="73">
        <v>0</v>
      </c>
      <c r="H96" s="68">
        <v>0</v>
      </c>
      <c r="I96" s="67">
        <v>0</v>
      </c>
      <c r="J96" s="2"/>
    </row>
    <row r="97" spans="1:10" ht="25.5" outlineLevel="5" x14ac:dyDescent="0.25">
      <c r="A97" s="97"/>
      <c r="B97" s="33" t="s">
        <v>88</v>
      </c>
      <c r="C97" s="25" t="s">
        <v>24</v>
      </c>
      <c r="D97" s="10">
        <v>8302.9699999999993</v>
      </c>
      <c r="E97" s="72">
        <v>8302.9699999999993</v>
      </c>
      <c r="F97" s="72">
        <v>0</v>
      </c>
      <c r="G97" s="74">
        <v>0</v>
      </c>
      <c r="H97" s="68">
        <v>0</v>
      </c>
      <c r="I97" s="67">
        <v>0</v>
      </c>
      <c r="J97" s="2"/>
    </row>
    <row r="98" spans="1:10" ht="38.25" outlineLevel="5" x14ac:dyDescent="0.25">
      <c r="A98" s="97"/>
      <c r="B98" s="33" t="s">
        <v>89</v>
      </c>
      <c r="C98" s="25">
        <v>1700392614</v>
      </c>
      <c r="D98" s="10">
        <v>0</v>
      </c>
      <c r="E98" s="75">
        <v>0</v>
      </c>
      <c r="F98" s="72">
        <v>599262.12</v>
      </c>
      <c r="G98" s="72">
        <v>0</v>
      </c>
      <c r="H98" s="68">
        <v>0</v>
      </c>
      <c r="I98" s="67">
        <v>0</v>
      </c>
      <c r="J98" s="2"/>
    </row>
    <row r="99" spans="1:10" ht="25.5" outlineLevel="5" x14ac:dyDescent="0.25">
      <c r="A99" s="97"/>
      <c r="B99" s="33" t="s">
        <v>33</v>
      </c>
      <c r="C99" s="25" t="s">
        <v>25</v>
      </c>
      <c r="D99" s="10">
        <v>0</v>
      </c>
      <c r="E99" s="75">
        <v>0</v>
      </c>
      <c r="F99" s="72">
        <v>18533.88</v>
      </c>
      <c r="G99" s="72">
        <v>18533.88</v>
      </c>
      <c r="H99" s="68">
        <v>0</v>
      </c>
      <c r="I99" s="67">
        <v>0</v>
      </c>
      <c r="J99" s="2"/>
    </row>
    <row r="100" spans="1:10" ht="38.25" outlineLevel="5" x14ac:dyDescent="0.25">
      <c r="A100" s="97"/>
      <c r="B100" s="33" t="s">
        <v>90</v>
      </c>
      <c r="C100" s="25">
        <v>1700392615</v>
      </c>
      <c r="D100" s="10">
        <v>0</v>
      </c>
      <c r="E100" s="75">
        <v>0</v>
      </c>
      <c r="F100" s="72">
        <v>901522.66</v>
      </c>
      <c r="G100" s="72">
        <v>0</v>
      </c>
      <c r="H100" s="68">
        <v>0</v>
      </c>
      <c r="I100" s="67">
        <v>0</v>
      </c>
      <c r="J100" s="2"/>
    </row>
    <row r="101" spans="1:10" ht="25.5" outlineLevel="5" x14ac:dyDescent="0.25">
      <c r="A101" s="97"/>
      <c r="B101" s="33" t="s">
        <v>92</v>
      </c>
      <c r="C101" s="25" t="s">
        <v>26</v>
      </c>
      <c r="D101" s="10">
        <v>0</v>
      </c>
      <c r="E101" s="75">
        <v>0</v>
      </c>
      <c r="F101" s="72">
        <v>27882.15</v>
      </c>
      <c r="G101" s="72">
        <v>27882.15</v>
      </c>
      <c r="H101" s="68">
        <v>0</v>
      </c>
      <c r="I101" s="67">
        <v>0</v>
      </c>
      <c r="J101" s="2"/>
    </row>
    <row r="102" spans="1:10" ht="38.25" outlineLevel="5" x14ac:dyDescent="0.25">
      <c r="A102" s="97"/>
      <c r="B102" s="33" t="s">
        <v>91</v>
      </c>
      <c r="C102" s="25">
        <v>1700392616</v>
      </c>
      <c r="D102" s="10">
        <v>0</v>
      </c>
      <c r="E102" s="75">
        <v>0</v>
      </c>
      <c r="F102" s="72">
        <v>901522.67</v>
      </c>
      <c r="G102" s="72">
        <v>0</v>
      </c>
      <c r="H102" s="68">
        <v>0</v>
      </c>
      <c r="I102" s="67">
        <v>0</v>
      </c>
      <c r="J102" s="2"/>
    </row>
    <row r="103" spans="1:10" ht="25.5" outlineLevel="5" x14ac:dyDescent="0.25">
      <c r="A103" s="97"/>
      <c r="B103" s="33" t="s">
        <v>96</v>
      </c>
      <c r="C103" s="25" t="s">
        <v>27</v>
      </c>
      <c r="D103" s="10">
        <v>0</v>
      </c>
      <c r="E103" s="75">
        <v>0</v>
      </c>
      <c r="F103" s="72">
        <v>27882.14</v>
      </c>
      <c r="G103" s="72">
        <v>27882.14</v>
      </c>
      <c r="H103" s="68">
        <v>0</v>
      </c>
      <c r="I103" s="67">
        <v>0</v>
      </c>
      <c r="J103" s="2"/>
    </row>
    <row r="104" spans="1:10" ht="38.25" outlineLevel="5" x14ac:dyDescent="0.25">
      <c r="A104" s="97"/>
      <c r="B104" s="33" t="s">
        <v>93</v>
      </c>
      <c r="C104" s="25">
        <v>1700392617</v>
      </c>
      <c r="D104" s="10">
        <v>0</v>
      </c>
      <c r="E104" s="75">
        <v>0</v>
      </c>
      <c r="F104" s="72">
        <v>1803036.6</v>
      </c>
      <c r="G104" s="72">
        <v>0</v>
      </c>
      <c r="H104" s="68">
        <v>0</v>
      </c>
      <c r="I104" s="67">
        <v>0</v>
      </c>
      <c r="J104" s="2"/>
    </row>
    <row r="105" spans="1:10" ht="25.5" outlineLevel="5" x14ac:dyDescent="0.25">
      <c r="A105" s="97"/>
      <c r="B105" s="33" t="s">
        <v>95</v>
      </c>
      <c r="C105" s="25" t="s">
        <v>28</v>
      </c>
      <c r="D105" s="10">
        <v>0</v>
      </c>
      <c r="E105" s="75">
        <v>0</v>
      </c>
      <c r="F105" s="72">
        <v>55764.02</v>
      </c>
      <c r="G105" s="72">
        <v>55764.02</v>
      </c>
      <c r="H105" s="68">
        <v>0</v>
      </c>
      <c r="I105" s="67">
        <v>0</v>
      </c>
      <c r="J105" s="2"/>
    </row>
    <row r="106" spans="1:10" ht="38.25" outlineLevel="5" x14ac:dyDescent="0.25">
      <c r="A106" s="97"/>
      <c r="B106" s="33" t="s">
        <v>94</v>
      </c>
      <c r="C106" s="25">
        <v>1700392618</v>
      </c>
      <c r="D106" s="10">
        <v>587284.56000000006</v>
      </c>
      <c r="E106" s="75">
        <v>0</v>
      </c>
      <c r="F106" s="72">
        <v>0</v>
      </c>
      <c r="G106" s="72">
        <v>0</v>
      </c>
      <c r="H106" s="68">
        <v>0</v>
      </c>
      <c r="I106" s="67">
        <v>0</v>
      </c>
      <c r="J106" s="2"/>
    </row>
    <row r="107" spans="1:10" ht="25.5" outlineLevel="5" x14ac:dyDescent="0.25">
      <c r="A107" s="97"/>
      <c r="B107" s="33" t="s">
        <v>97</v>
      </c>
      <c r="C107" s="25" t="s">
        <v>29</v>
      </c>
      <c r="D107" s="26">
        <v>18163.439999999999</v>
      </c>
      <c r="E107" s="76">
        <v>18163.439999999999</v>
      </c>
      <c r="F107" s="77">
        <v>0</v>
      </c>
      <c r="G107" s="72">
        <v>0</v>
      </c>
      <c r="H107" s="78">
        <v>0</v>
      </c>
      <c r="I107" s="67">
        <v>0</v>
      </c>
      <c r="J107" s="2"/>
    </row>
    <row r="108" spans="1:10" ht="38.25" outlineLevel="5" x14ac:dyDescent="0.25">
      <c r="A108" s="97"/>
      <c r="B108" s="33" t="s">
        <v>98</v>
      </c>
      <c r="C108" s="25">
        <v>1700392619</v>
      </c>
      <c r="D108" s="26">
        <v>0</v>
      </c>
      <c r="E108" s="76">
        <v>0</v>
      </c>
      <c r="F108" s="77">
        <v>0</v>
      </c>
      <c r="G108" s="72">
        <v>0</v>
      </c>
      <c r="H108" s="72">
        <v>1455000</v>
      </c>
      <c r="I108" s="79">
        <v>0</v>
      </c>
      <c r="J108" s="2"/>
    </row>
    <row r="109" spans="1:10" ht="25.5" outlineLevel="5" x14ac:dyDescent="0.25">
      <c r="A109" s="97"/>
      <c r="B109" s="33" t="s">
        <v>99</v>
      </c>
      <c r="C109" s="25" t="s">
        <v>30</v>
      </c>
      <c r="D109" s="26">
        <v>0</v>
      </c>
      <c r="E109" s="76">
        <v>0</v>
      </c>
      <c r="F109" s="77">
        <v>0</v>
      </c>
      <c r="G109" s="72">
        <v>0</v>
      </c>
      <c r="H109" s="72">
        <v>45000</v>
      </c>
      <c r="I109" s="78">
        <v>45000</v>
      </c>
      <c r="J109" s="2"/>
    </row>
    <row r="110" spans="1:10" ht="38.25" outlineLevel="5" x14ac:dyDescent="0.25">
      <c r="A110" s="97"/>
      <c r="B110" s="33" t="s">
        <v>100</v>
      </c>
      <c r="C110" s="25" t="s">
        <v>71</v>
      </c>
      <c r="D110" s="26">
        <v>493612.63</v>
      </c>
      <c r="E110" s="76">
        <v>0</v>
      </c>
      <c r="F110" s="77">
        <v>0</v>
      </c>
      <c r="G110" s="72">
        <v>0</v>
      </c>
      <c r="H110" s="72">
        <v>0</v>
      </c>
      <c r="I110" s="72">
        <v>0</v>
      </c>
      <c r="J110" s="2"/>
    </row>
    <row r="111" spans="1:10" ht="25.5" outlineLevel="5" x14ac:dyDescent="0.25">
      <c r="A111" s="97"/>
      <c r="B111" s="33" t="s">
        <v>101</v>
      </c>
      <c r="C111" s="25" t="s">
        <v>72</v>
      </c>
      <c r="D111" s="26">
        <v>15266.37</v>
      </c>
      <c r="E111" s="76">
        <v>15266.37</v>
      </c>
      <c r="F111" s="77">
        <v>0</v>
      </c>
      <c r="G111" s="72">
        <v>0</v>
      </c>
      <c r="H111" s="72">
        <v>0</v>
      </c>
      <c r="I111" s="72">
        <v>0</v>
      </c>
      <c r="J111" s="2"/>
    </row>
    <row r="112" spans="1:10" outlineLevel="5" x14ac:dyDescent="0.25">
      <c r="A112" s="97"/>
      <c r="B112" s="39" t="s">
        <v>146</v>
      </c>
      <c r="C112" s="25">
        <v>1700400000</v>
      </c>
      <c r="D112" s="10">
        <f t="shared" ref="D112:I112" si="16">SUM(D113:D128)</f>
        <v>1453692</v>
      </c>
      <c r="E112" s="72">
        <f t="shared" si="16"/>
        <v>65246.13</v>
      </c>
      <c r="F112" s="72">
        <f t="shared" si="16"/>
        <v>2296360</v>
      </c>
      <c r="G112" s="72">
        <f t="shared" si="16"/>
        <v>68890.8</v>
      </c>
      <c r="H112" s="72">
        <f t="shared" si="16"/>
        <v>3550000</v>
      </c>
      <c r="I112" s="72">
        <f t="shared" si="16"/>
        <v>106500</v>
      </c>
      <c r="J112" s="2"/>
    </row>
    <row r="113" spans="1:10" ht="38.25" outlineLevel="5" x14ac:dyDescent="0.25">
      <c r="A113" s="97"/>
      <c r="B113" s="33" t="s">
        <v>102</v>
      </c>
      <c r="C113" s="25">
        <v>1700492622</v>
      </c>
      <c r="D113" s="10">
        <v>1388445.87</v>
      </c>
      <c r="E113" s="72">
        <v>0</v>
      </c>
      <c r="F113" s="72">
        <v>0</v>
      </c>
      <c r="G113" s="75">
        <v>0</v>
      </c>
      <c r="H113" s="72">
        <v>0</v>
      </c>
      <c r="I113" s="73">
        <v>0</v>
      </c>
      <c r="J113" s="2"/>
    </row>
    <row r="114" spans="1:10" ht="25.5" outlineLevel="5" x14ac:dyDescent="0.25">
      <c r="A114" s="97"/>
      <c r="B114" s="33" t="s">
        <v>32</v>
      </c>
      <c r="C114" s="25" t="s">
        <v>31</v>
      </c>
      <c r="D114" s="10">
        <v>65246.13</v>
      </c>
      <c r="E114" s="72">
        <v>65246.13</v>
      </c>
      <c r="F114" s="72">
        <v>0</v>
      </c>
      <c r="G114" s="75">
        <v>0</v>
      </c>
      <c r="H114" s="72">
        <v>0</v>
      </c>
      <c r="I114" s="73">
        <v>0</v>
      </c>
      <c r="J114" s="2"/>
    </row>
    <row r="115" spans="1:10" ht="38.25" outlineLevel="5" x14ac:dyDescent="0.25">
      <c r="A115" s="97"/>
      <c r="B115" s="33" t="s">
        <v>103</v>
      </c>
      <c r="C115" s="25">
        <v>1700492623</v>
      </c>
      <c r="D115" s="10">
        <v>0</v>
      </c>
      <c r="E115" s="75">
        <v>0</v>
      </c>
      <c r="F115" s="72">
        <v>435704.6</v>
      </c>
      <c r="G115" s="72">
        <v>0</v>
      </c>
      <c r="H115" s="72">
        <v>0</v>
      </c>
      <c r="I115" s="73">
        <v>0</v>
      </c>
      <c r="J115" s="2"/>
    </row>
    <row r="116" spans="1:10" ht="25.5" outlineLevel="5" x14ac:dyDescent="0.25">
      <c r="A116" s="97"/>
      <c r="B116" s="33" t="s">
        <v>35</v>
      </c>
      <c r="C116" s="25" t="s">
        <v>34</v>
      </c>
      <c r="D116" s="10">
        <v>0</v>
      </c>
      <c r="E116" s="75">
        <v>0</v>
      </c>
      <c r="F116" s="72">
        <v>13475.4</v>
      </c>
      <c r="G116" s="72">
        <v>13475.4</v>
      </c>
      <c r="H116" s="72">
        <v>0</v>
      </c>
      <c r="I116" s="73">
        <v>0</v>
      </c>
      <c r="J116" s="2"/>
    </row>
    <row r="117" spans="1:10" ht="38.25" outlineLevel="5" x14ac:dyDescent="0.25">
      <c r="A117" s="97"/>
      <c r="B117" s="33" t="s">
        <v>104</v>
      </c>
      <c r="C117" s="25">
        <v>1700492624</v>
      </c>
      <c r="D117" s="10">
        <v>0</v>
      </c>
      <c r="E117" s="75">
        <v>0</v>
      </c>
      <c r="F117" s="72">
        <v>337560</v>
      </c>
      <c r="G117" s="72">
        <v>0</v>
      </c>
      <c r="H117" s="72">
        <v>0</v>
      </c>
      <c r="I117" s="73">
        <v>0</v>
      </c>
      <c r="J117" s="2"/>
    </row>
    <row r="118" spans="1:10" ht="25.5" outlineLevel="5" x14ac:dyDescent="0.25">
      <c r="A118" s="97"/>
      <c r="B118" s="33" t="s">
        <v>37</v>
      </c>
      <c r="C118" s="25" t="s">
        <v>36</v>
      </c>
      <c r="D118" s="10">
        <v>0</v>
      </c>
      <c r="E118" s="75">
        <v>0</v>
      </c>
      <c r="F118" s="72">
        <v>10440</v>
      </c>
      <c r="G118" s="72">
        <v>10440</v>
      </c>
      <c r="H118" s="72">
        <v>0</v>
      </c>
      <c r="I118" s="73">
        <v>0</v>
      </c>
      <c r="J118" s="2"/>
    </row>
    <row r="119" spans="1:10" ht="38.25" outlineLevel="5" x14ac:dyDescent="0.25">
      <c r="A119" s="97"/>
      <c r="B119" s="33" t="s">
        <v>176</v>
      </c>
      <c r="C119" s="25">
        <v>1700492625</v>
      </c>
      <c r="D119" s="10">
        <v>0</v>
      </c>
      <c r="E119" s="75">
        <v>0</v>
      </c>
      <c r="F119" s="72">
        <v>1018500</v>
      </c>
      <c r="G119" s="72">
        <v>0</v>
      </c>
      <c r="H119" s="72">
        <v>0</v>
      </c>
      <c r="I119" s="73">
        <v>0</v>
      </c>
      <c r="J119" s="2"/>
    </row>
    <row r="120" spans="1:10" ht="25.5" outlineLevel="5" x14ac:dyDescent="0.25">
      <c r="A120" s="97"/>
      <c r="B120" s="33" t="s">
        <v>39</v>
      </c>
      <c r="C120" s="25" t="s">
        <v>38</v>
      </c>
      <c r="D120" s="10">
        <v>0</v>
      </c>
      <c r="E120" s="75">
        <v>0</v>
      </c>
      <c r="F120" s="72">
        <v>31500</v>
      </c>
      <c r="G120" s="72">
        <v>31500</v>
      </c>
      <c r="H120" s="72">
        <v>0</v>
      </c>
      <c r="I120" s="73">
        <v>0</v>
      </c>
      <c r="J120" s="2"/>
    </row>
    <row r="121" spans="1:10" ht="42" customHeight="1" outlineLevel="5" x14ac:dyDescent="0.25">
      <c r="A121" s="97"/>
      <c r="B121" s="33" t="s">
        <v>105</v>
      </c>
      <c r="C121" s="25">
        <v>1700492626</v>
      </c>
      <c r="D121" s="10">
        <v>0</v>
      </c>
      <c r="E121" s="75">
        <v>0</v>
      </c>
      <c r="F121" s="72">
        <v>435704.6</v>
      </c>
      <c r="G121" s="72">
        <v>0</v>
      </c>
      <c r="H121" s="72">
        <v>0</v>
      </c>
      <c r="I121" s="80">
        <v>0</v>
      </c>
      <c r="J121" s="2"/>
    </row>
    <row r="122" spans="1:10" ht="25.5" customHeight="1" outlineLevel="5" x14ac:dyDescent="0.25">
      <c r="A122" s="97"/>
      <c r="B122" s="33" t="s">
        <v>41</v>
      </c>
      <c r="C122" s="25" t="s">
        <v>40</v>
      </c>
      <c r="D122" s="10">
        <v>0</v>
      </c>
      <c r="E122" s="75">
        <v>0</v>
      </c>
      <c r="F122" s="72">
        <v>13475.4</v>
      </c>
      <c r="G122" s="72">
        <v>13475.4</v>
      </c>
      <c r="H122" s="72">
        <v>0</v>
      </c>
      <c r="I122" s="72">
        <v>0</v>
      </c>
      <c r="J122" s="2"/>
    </row>
    <row r="123" spans="1:10" ht="38.25" outlineLevel="5" x14ac:dyDescent="0.25">
      <c r="A123" s="97"/>
      <c r="B123" s="33" t="s">
        <v>106</v>
      </c>
      <c r="C123" s="25">
        <v>1700492627</v>
      </c>
      <c r="D123" s="10">
        <v>0</v>
      </c>
      <c r="E123" s="75">
        <v>0</v>
      </c>
      <c r="F123" s="72">
        <v>0</v>
      </c>
      <c r="G123" s="75">
        <v>0</v>
      </c>
      <c r="H123" s="72">
        <v>1455000</v>
      </c>
      <c r="I123" s="72">
        <v>0</v>
      </c>
      <c r="J123" s="2"/>
    </row>
    <row r="124" spans="1:10" ht="25.5" outlineLevel="5" x14ac:dyDescent="0.25">
      <c r="A124" s="97"/>
      <c r="B124" s="33" t="s">
        <v>43</v>
      </c>
      <c r="C124" s="25" t="s">
        <v>42</v>
      </c>
      <c r="D124" s="10">
        <v>0</v>
      </c>
      <c r="E124" s="75">
        <v>0</v>
      </c>
      <c r="F124" s="72">
        <v>0</v>
      </c>
      <c r="G124" s="75">
        <v>0</v>
      </c>
      <c r="H124" s="72">
        <v>45000</v>
      </c>
      <c r="I124" s="72">
        <v>45000</v>
      </c>
      <c r="J124" s="2"/>
    </row>
    <row r="125" spans="1:10" ht="51" outlineLevel="5" x14ac:dyDescent="0.25">
      <c r="A125" s="97"/>
      <c r="B125" s="33" t="s">
        <v>107</v>
      </c>
      <c r="C125" s="25">
        <v>1700492628</v>
      </c>
      <c r="D125" s="10">
        <v>0</v>
      </c>
      <c r="E125" s="75">
        <v>0</v>
      </c>
      <c r="F125" s="72">
        <v>0</v>
      </c>
      <c r="G125" s="75">
        <v>0</v>
      </c>
      <c r="H125" s="72">
        <v>1018500</v>
      </c>
      <c r="I125" s="72">
        <v>0</v>
      </c>
      <c r="J125" s="2"/>
    </row>
    <row r="126" spans="1:10" ht="38.25" outlineLevel="5" x14ac:dyDescent="0.25">
      <c r="A126" s="97"/>
      <c r="B126" s="33" t="s">
        <v>44</v>
      </c>
      <c r="C126" s="25" t="s">
        <v>45</v>
      </c>
      <c r="D126" s="10">
        <v>0</v>
      </c>
      <c r="E126" s="75">
        <v>0</v>
      </c>
      <c r="F126" s="72">
        <v>0</v>
      </c>
      <c r="G126" s="75">
        <v>0</v>
      </c>
      <c r="H126" s="72">
        <v>31500</v>
      </c>
      <c r="I126" s="72">
        <v>31500</v>
      </c>
      <c r="J126" s="2"/>
    </row>
    <row r="127" spans="1:10" ht="51" outlineLevel="5" x14ac:dyDescent="0.25">
      <c r="A127" s="97"/>
      <c r="B127" s="33" t="s">
        <v>108</v>
      </c>
      <c r="C127" s="25">
        <v>1700492629</v>
      </c>
      <c r="D127" s="10">
        <v>0</v>
      </c>
      <c r="E127" s="75">
        <v>0</v>
      </c>
      <c r="F127" s="72">
        <v>0</v>
      </c>
      <c r="G127" s="75">
        <v>0</v>
      </c>
      <c r="H127" s="72">
        <v>970000</v>
      </c>
      <c r="I127" s="72">
        <v>0</v>
      </c>
      <c r="J127" s="2"/>
    </row>
    <row r="128" spans="1:10" ht="38.25" outlineLevel="5" x14ac:dyDescent="0.25">
      <c r="A128" s="97"/>
      <c r="B128" s="33" t="s">
        <v>47</v>
      </c>
      <c r="C128" s="25" t="s">
        <v>46</v>
      </c>
      <c r="D128" s="10">
        <v>0</v>
      </c>
      <c r="E128" s="75">
        <v>0</v>
      </c>
      <c r="F128" s="72">
        <v>0</v>
      </c>
      <c r="G128" s="75">
        <v>0</v>
      </c>
      <c r="H128" s="72">
        <v>30000</v>
      </c>
      <c r="I128" s="72">
        <v>30000</v>
      </c>
      <c r="J128" s="2"/>
    </row>
    <row r="129" spans="1:10" ht="27" outlineLevel="5" x14ac:dyDescent="0.25">
      <c r="A129" s="97"/>
      <c r="B129" s="39" t="s">
        <v>147</v>
      </c>
      <c r="C129" s="25">
        <v>1700500000</v>
      </c>
      <c r="D129" s="10">
        <f t="shared" ref="D129:I129" si="17">SUM(D130:D135)</f>
        <v>0</v>
      </c>
      <c r="E129" s="72">
        <f t="shared" si="17"/>
        <v>0</v>
      </c>
      <c r="F129" s="72">
        <f t="shared" si="17"/>
        <v>0</v>
      </c>
      <c r="G129" s="72">
        <f t="shared" si="17"/>
        <v>0</v>
      </c>
      <c r="H129" s="72">
        <f t="shared" si="17"/>
        <v>1581766.24</v>
      </c>
      <c r="I129" s="72">
        <f t="shared" si="17"/>
        <v>47452.29</v>
      </c>
      <c r="J129" s="2"/>
    </row>
    <row r="130" spans="1:10" ht="38.25" outlineLevel="5" x14ac:dyDescent="0.25">
      <c r="A130" s="97"/>
      <c r="B130" s="33" t="s">
        <v>109</v>
      </c>
      <c r="C130" s="25">
        <v>1700592630</v>
      </c>
      <c r="D130" s="30">
        <v>0</v>
      </c>
      <c r="E130" s="75">
        <v>0</v>
      </c>
      <c r="F130" s="72">
        <v>0</v>
      </c>
      <c r="G130" s="75">
        <v>0</v>
      </c>
      <c r="H130" s="72">
        <v>524770</v>
      </c>
      <c r="I130" s="72">
        <v>0</v>
      </c>
      <c r="J130" s="2"/>
    </row>
    <row r="131" spans="1:10" ht="25.5" outlineLevel="5" x14ac:dyDescent="0.25">
      <c r="A131" s="97"/>
      <c r="B131" s="33" t="s">
        <v>111</v>
      </c>
      <c r="C131" s="25" t="s">
        <v>48</v>
      </c>
      <c r="D131" s="30">
        <v>0</v>
      </c>
      <c r="E131" s="75">
        <v>0</v>
      </c>
      <c r="F131" s="72">
        <v>0</v>
      </c>
      <c r="G131" s="75">
        <v>0</v>
      </c>
      <c r="H131" s="72">
        <v>16230</v>
      </c>
      <c r="I131" s="72">
        <v>16230</v>
      </c>
      <c r="J131" s="2"/>
    </row>
    <row r="132" spans="1:10" ht="38.25" outlineLevel="5" x14ac:dyDescent="0.25">
      <c r="A132" s="97"/>
      <c r="B132" s="33" t="s">
        <v>110</v>
      </c>
      <c r="C132" s="25">
        <v>1700592631</v>
      </c>
      <c r="D132" s="30">
        <v>0</v>
      </c>
      <c r="E132" s="75">
        <v>0</v>
      </c>
      <c r="F132" s="72">
        <v>0</v>
      </c>
      <c r="G132" s="75">
        <v>0</v>
      </c>
      <c r="H132" s="72">
        <v>485000</v>
      </c>
      <c r="I132" s="72">
        <v>0</v>
      </c>
      <c r="J132" s="2"/>
    </row>
    <row r="133" spans="1:10" outlineLevel="5" x14ac:dyDescent="0.25">
      <c r="A133" s="97"/>
      <c r="B133" s="33" t="s">
        <v>112</v>
      </c>
      <c r="C133" s="25" t="s">
        <v>49</v>
      </c>
      <c r="D133" s="30">
        <v>0</v>
      </c>
      <c r="E133" s="75">
        <v>0</v>
      </c>
      <c r="F133" s="72">
        <v>0</v>
      </c>
      <c r="G133" s="75">
        <v>0</v>
      </c>
      <c r="H133" s="72">
        <v>15000</v>
      </c>
      <c r="I133" s="72">
        <v>15000</v>
      </c>
      <c r="J133" s="2"/>
    </row>
    <row r="134" spans="1:10" ht="28.5" customHeight="1" outlineLevel="5" x14ac:dyDescent="0.25">
      <c r="A134" s="97"/>
      <c r="B134" s="33" t="s">
        <v>113</v>
      </c>
      <c r="C134" s="27">
        <v>1700592632</v>
      </c>
      <c r="D134" s="31">
        <v>0</v>
      </c>
      <c r="E134" s="76">
        <v>0</v>
      </c>
      <c r="F134" s="77">
        <v>0</v>
      </c>
      <c r="G134" s="76">
        <v>0</v>
      </c>
      <c r="H134" s="77">
        <v>524543.25</v>
      </c>
      <c r="I134" s="77">
        <v>0</v>
      </c>
      <c r="J134" s="2"/>
    </row>
    <row r="135" spans="1:10" ht="18" customHeight="1" outlineLevel="5" x14ac:dyDescent="0.25">
      <c r="A135" s="97"/>
      <c r="B135" s="35" t="s">
        <v>177</v>
      </c>
      <c r="C135" s="32" t="s">
        <v>50</v>
      </c>
      <c r="D135" s="31">
        <v>0</v>
      </c>
      <c r="E135" s="76">
        <v>0</v>
      </c>
      <c r="F135" s="77">
        <v>0</v>
      </c>
      <c r="G135" s="76">
        <v>0</v>
      </c>
      <c r="H135" s="77">
        <v>16222.99</v>
      </c>
      <c r="I135" s="77">
        <v>16222.29</v>
      </c>
      <c r="J135" s="2"/>
    </row>
    <row r="136" spans="1:10" ht="25.5" customHeight="1" outlineLevel="5" x14ac:dyDescent="0.25">
      <c r="A136" s="97"/>
      <c r="B136" s="48" t="s">
        <v>73</v>
      </c>
      <c r="C136" s="15">
        <v>1700600000</v>
      </c>
      <c r="D136" s="30">
        <f t="shared" ref="D136:I136" si="18">D137</f>
        <v>400000</v>
      </c>
      <c r="E136" s="72">
        <f t="shared" si="18"/>
        <v>400000</v>
      </c>
      <c r="F136" s="72">
        <f t="shared" si="18"/>
        <v>0</v>
      </c>
      <c r="G136" s="72">
        <f t="shared" si="18"/>
        <v>0</v>
      </c>
      <c r="H136" s="72">
        <f t="shared" si="18"/>
        <v>0</v>
      </c>
      <c r="I136" s="72">
        <f t="shared" si="18"/>
        <v>0</v>
      </c>
      <c r="J136" s="2"/>
    </row>
    <row r="137" spans="1:10" ht="19.5" customHeight="1" outlineLevel="5" x14ac:dyDescent="0.25">
      <c r="A137" s="97"/>
      <c r="B137" s="36" t="s">
        <v>74</v>
      </c>
      <c r="C137" s="15">
        <v>1700605033</v>
      </c>
      <c r="D137" s="30">
        <v>400000</v>
      </c>
      <c r="E137" s="75">
        <v>400000</v>
      </c>
      <c r="F137" s="72">
        <v>0</v>
      </c>
      <c r="G137" s="75">
        <v>0</v>
      </c>
      <c r="H137" s="72">
        <v>0</v>
      </c>
      <c r="I137" s="72">
        <v>0</v>
      </c>
      <c r="J137" s="2"/>
    </row>
    <row r="138" spans="1:10" ht="25.5" outlineLevel="6" x14ac:dyDescent="0.25">
      <c r="A138" s="97">
        <v>4</v>
      </c>
      <c r="B138" s="42" t="s">
        <v>339</v>
      </c>
      <c r="C138" s="20">
        <v>1800000000</v>
      </c>
      <c r="D138" s="21">
        <f t="shared" ref="D138:I139" si="19">D139</f>
        <v>500000</v>
      </c>
      <c r="E138" s="67">
        <f t="shared" si="19"/>
        <v>500000</v>
      </c>
      <c r="F138" s="67">
        <f t="shared" si="19"/>
        <v>0</v>
      </c>
      <c r="G138" s="67">
        <f t="shared" si="19"/>
        <v>0</v>
      </c>
      <c r="H138" s="67">
        <f t="shared" si="19"/>
        <v>0</v>
      </c>
      <c r="I138" s="67">
        <f t="shared" si="19"/>
        <v>0</v>
      </c>
      <c r="J138" s="2"/>
    </row>
    <row r="139" spans="1:10" outlineLevel="7" x14ac:dyDescent="0.25">
      <c r="A139" s="97"/>
      <c r="B139" s="39" t="s">
        <v>148</v>
      </c>
      <c r="C139" s="9">
        <v>1800100000</v>
      </c>
      <c r="D139" s="8">
        <f t="shared" si="19"/>
        <v>500000</v>
      </c>
      <c r="E139" s="68">
        <f t="shared" si="19"/>
        <v>500000</v>
      </c>
      <c r="F139" s="68">
        <f t="shared" si="19"/>
        <v>0</v>
      </c>
      <c r="G139" s="68">
        <f t="shared" si="19"/>
        <v>0</v>
      </c>
      <c r="H139" s="68">
        <f t="shared" si="19"/>
        <v>0</v>
      </c>
      <c r="I139" s="68">
        <f t="shared" si="19"/>
        <v>0</v>
      </c>
      <c r="J139" s="2"/>
    </row>
    <row r="140" spans="1:10" ht="25.5" outlineLevel="2" x14ac:dyDescent="0.25">
      <c r="A140" s="97"/>
      <c r="B140" s="33" t="s">
        <v>114</v>
      </c>
      <c r="C140" s="9">
        <v>1800106022</v>
      </c>
      <c r="D140" s="8">
        <v>500000</v>
      </c>
      <c r="E140" s="68">
        <v>500000</v>
      </c>
      <c r="F140" s="68">
        <v>0</v>
      </c>
      <c r="G140" s="68">
        <v>0</v>
      </c>
      <c r="H140" s="68">
        <v>0</v>
      </c>
      <c r="I140" s="68">
        <v>0</v>
      </c>
      <c r="J140" s="2"/>
    </row>
    <row r="141" spans="1:10" ht="25.5" outlineLevel="3" x14ac:dyDescent="0.25">
      <c r="A141" s="97">
        <v>5</v>
      </c>
      <c r="B141" s="38" t="s">
        <v>340</v>
      </c>
      <c r="C141" s="9">
        <v>1900000000</v>
      </c>
      <c r="D141" s="8">
        <f t="shared" ref="D141:I141" si="20">D142</f>
        <v>671843.65999999992</v>
      </c>
      <c r="E141" s="68">
        <f t="shared" si="20"/>
        <v>69780.19</v>
      </c>
      <c r="F141" s="68">
        <f t="shared" si="20"/>
        <v>0</v>
      </c>
      <c r="G141" s="68">
        <f t="shared" si="20"/>
        <v>0</v>
      </c>
      <c r="H141" s="68">
        <f t="shared" si="20"/>
        <v>0</v>
      </c>
      <c r="I141" s="68">
        <f t="shared" si="20"/>
        <v>0</v>
      </c>
      <c r="J141" s="2"/>
    </row>
    <row r="142" spans="1:10" ht="50.25" customHeight="1" outlineLevel="4" x14ac:dyDescent="0.25">
      <c r="A142" s="97"/>
      <c r="B142" s="39" t="s">
        <v>149</v>
      </c>
      <c r="C142" s="9">
        <v>1900100000</v>
      </c>
      <c r="D142" s="8">
        <f t="shared" ref="D142:I142" si="21">D143+D144</f>
        <v>671843.65999999992</v>
      </c>
      <c r="E142" s="68">
        <f t="shared" si="21"/>
        <v>69780.19</v>
      </c>
      <c r="F142" s="68">
        <f t="shared" si="21"/>
        <v>0</v>
      </c>
      <c r="G142" s="68">
        <f t="shared" si="21"/>
        <v>0</v>
      </c>
      <c r="H142" s="68">
        <f t="shared" si="21"/>
        <v>0</v>
      </c>
      <c r="I142" s="68">
        <f t="shared" si="21"/>
        <v>0</v>
      </c>
      <c r="J142" s="2"/>
    </row>
    <row r="143" spans="1:10" ht="25.5" outlineLevel="5" x14ac:dyDescent="0.25">
      <c r="A143" s="97"/>
      <c r="B143" s="33" t="s">
        <v>115</v>
      </c>
      <c r="C143" s="9">
        <v>1900192620</v>
      </c>
      <c r="D143" s="8">
        <v>602063.47</v>
      </c>
      <c r="E143" s="68"/>
      <c r="F143" s="68">
        <v>0</v>
      </c>
      <c r="G143" s="68">
        <v>0</v>
      </c>
      <c r="H143" s="68">
        <v>0</v>
      </c>
      <c r="I143" s="68">
        <v>0</v>
      </c>
      <c r="J143" s="2"/>
    </row>
    <row r="144" spans="1:10" ht="38.25" outlineLevel="6" x14ac:dyDescent="0.25">
      <c r="A144" s="97"/>
      <c r="B144" s="33" t="s">
        <v>341</v>
      </c>
      <c r="C144" s="9" t="s">
        <v>342</v>
      </c>
      <c r="D144" s="8">
        <v>69780.19</v>
      </c>
      <c r="E144" s="68">
        <v>69780.19</v>
      </c>
      <c r="F144" s="68">
        <v>0</v>
      </c>
      <c r="G144" s="68">
        <v>0</v>
      </c>
      <c r="H144" s="68">
        <v>0</v>
      </c>
      <c r="I144" s="68">
        <v>0</v>
      </c>
      <c r="J144" s="2"/>
    </row>
    <row r="145" spans="1:10" ht="25.5" outlineLevel="6" x14ac:dyDescent="0.25">
      <c r="A145" s="97">
        <v>6</v>
      </c>
      <c r="B145" s="38" t="s">
        <v>14</v>
      </c>
      <c r="C145" s="15">
        <v>2000000000</v>
      </c>
      <c r="D145" s="8">
        <f t="shared" ref="D145:I145" si="22">D146+D149</f>
        <v>5016098.6500000004</v>
      </c>
      <c r="E145" s="68">
        <f t="shared" si="22"/>
        <v>2049720.65</v>
      </c>
      <c r="F145" s="68">
        <f t="shared" si="22"/>
        <v>112300</v>
      </c>
      <c r="G145" s="68">
        <f t="shared" si="22"/>
        <v>3369</v>
      </c>
      <c r="H145" s="68">
        <f t="shared" si="22"/>
        <v>112300</v>
      </c>
      <c r="I145" s="68">
        <f t="shared" si="22"/>
        <v>3369</v>
      </c>
      <c r="J145" s="2"/>
    </row>
    <row r="146" spans="1:10" ht="27" outlineLevel="6" x14ac:dyDescent="0.25">
      <c r="A146" s="97"/>
      <c r="B146" s="39" t="s">
        <v>15</v>
      </c>
      <c r="C146" s="15">
        <v>2000100000</v>
      </c>
      <c r="D146" s="8">
        <f>D147+D148</f>
        <v>1293500</v>
      </c>
      <c r="E146" s="68">
        <f>E147+E148</f>
        <v>1293500</v>
      </c>
      <c r="F146" s="68">
        <f>F147</f>
        <v>0</v>
      </c>
      <c r="G146" s="68">
        <f>G147</f>
        <v>0</v>
      </c>
      <c r="H146" s="68">
        <f>H147</f>
        <v>0</v>
      </c>
      <c r="I146" s="68">
        <f>I147</f>
        <v>0</v>
      </c>
      <c r="J146" s="2"/>
    </row>
    <row r="147" spans="1:10" ht="38.25" outlineLevel="6" x14ac:dyDescent="0.25">
      <c r="A147" s="97"/>
      <c r="B147" s="33" t="s">
        <v>254</v>
      </c>
      <c r="C147" s="15">
        <v>2000100001</v>
      </c>
      <c r="D147" s="8">
        <v>793500</v>
      </c>
      <c r="E147" s="68">
        <v>793500</v>
      </c>
      <c r="F147" s="68">
        <v>0</v>
      </c>
      <c r="G147" s="68">
        <v>0</v>
      </c>
      <c r="H147" s="68">
        <v>0</v>
      </c>
      <c r="I147" s="68">
        <v>0</v>
      </c>
      <c r="J147" s="2"/>
    </row>
    <row r="148" spans="1:10" outlineLevel="6" x14ac:dyDescent="0.25">
      <c r="A148" s="97"/>
      <c r="B148" s="44" t="s">
        <v>256</v>
      </c>
      <c r="C148" s="57">
        <v>2000112196</v>
      </c>
      <c r="D148" s="8">
        <v>500000</v>
      </c>
      <c r="E148" s="68">
        <v>500000</v>
      </c>
      <c r="F148" s="68"/>
      <c r="G148" s="68"/>
      <c r="H148" s="68"/>
      <c r="I148" s="68"/>
      <c r="J148" s="2"/>
    </row>
    <row r="149" spans="1:10" ht="27" outlineLevel="6" x14ac:dyDescent="0.25">
      <c r="A149" s="97"/>
      <c r="B149" s="39" t="s">
        <v>150</v>
      </c>
      <c r="C149" s="9" t="s">
        <v>16</v>
      </c>
      <c r="D149" s="8">
        <f>D150+D152+D153+D151</f>
        <v>3722598.65</v>
      </c>
      <c r="E149" s="68">
        <f>E150+E152+E153+E151</f>
        <v>756220.65</v>
      </c>
      <c r="F149" s="68">
        <f>F150+F152+F153</f>
        <v>112300</v>
      </c>
      <c r="G149" s="68">
        <f>G150+G152+G153</f>
        <v>3369</v>
      </c>
      <c r="H149" s="68">
        <f>H150+H152+H153</f>
        <v>112300</v>
      </c>
      <c r="I149" s="68">
        <f>I150+I152+I153</f>
        <v>3369</v>
      </c>
      <c r="J149" s="2"/>
    </row>
    <row r="150" spans="1:10" ht="25.5" outlineLevel="6" x14ac:dyDescent="0.25">
      <c r="A150" s="97"/>
      <c r="B150" s="33" t="s">
        <v>178</v>
      </c>
      <c r="C150" s="9" t="s">
        <v>17</v>
      </c>
      <c r="D150" s="8">
        <v>65000</v>
      </c>
      <c r="E150" s="68">
        <v>65000</v>
      </c>
      <c r="F150" s="68">
        <v>0</v>
      </c>
      <c r="G150" s="68">
        <v>0</v>
      </c>
      <c r="H150" s="68">
        <v>0</v>
      </c>
      <c r="I150" s="68">
        <v>0</v>
      </c>
      <c r="J150" s="2"/>
    </row>
    <row r="151" spans="1:10" ht="36" customHeight="1" outlineLevel="6" x14ac:dyDescent="0.25">
      <c r="A151" s="97"/>
      <c r="B151" s="33" t="s">
        <v>211</v>
      </c>
      <c r="C151" s="9" t="s">
        <v>212</v>
      </c>
      <c r="D151" s="8">
        <v>599477</v>
      </c>
      <c r="E151" s="68">
        <v>599477</v>
      </c>
      <c r="F151" s="68"/>
      <c r="G151" s="68"/>
      <c r="H151" s="68"/>
      <c r="I151" s="68"/>
      <c r="J151" s="2"/>
    </row>
    <row r="152" spans="1:10" ht="38.25" outlineLevel="6" x14ac:dyDescent="0.25">
      <c r="A152" s="97"/>
      <c r="B152" s="33" t="s">
        <v>179</v>
      </c>
      <c r="C152" s="9" t="s">
        <v>18</v>
      </c>
      <c r="D152" s="8">
        <v>3058121.65</v>
      </c>
      <c r="E152" s="68">
        <v>91743.65</v>
      </c>
      <c r="F152" s="68">
        <v>0</v>
      </c>
      <c r="G152" s="68">
        <v>0</v>
      </c>
      <c r="H152" s="68">
        <v>0</v>
      </c>
      <c r="I152" s="68">
        <v>0</v>
      </c>
      <c r="J152" s="2"/>
    </row>
    <row r="153" spans="1:10" ht="38.25" outlineLevel="6" x14ac:dyDescent="0.25">
      <c r="A153" s="97"/>
      <c r="B153" s="33" t="s">
        <v>180</v>
      </c>
      <c r="C153" s="9" t="s">
        <v>19</v>
      </c>
      <c r="D153" s="8">
        <v>0</v>
      </c>
      <c r="E153" s="68">
        <v>0</v>
      </c>
      <c r="F153" s="68">
        <v>112300</v>
      </c>
      <c r="G153" s="68">
        <v>3369</v>
      </c>
      <c r="H153" s="68">
        <v>112300</v>
      </c>
      <c r="I153" s="68">
        <v>3369</v>
      </c>
      <c r="J153" s="2"/>
    </row>
    <row r="154" spans="1:10" ht="25.5" outlineLevel="7" x14ac:dyDescent="0.25">
      <c r="A154" s="97">
        <v>7</v>
      </c>
      <c r="B154" s="38" t="s">
        <v>0</v>
      </c>
      <c r="C154" s="9">
        <v>3300000000</v>
      </c>
      <c r="D154" s="8">
        <f t="shared" ref="D154:I155" si="23">D155</f>
        <v>5258421</v>
      </c>
      <c r="E154" s="68">
        <f t="shared" si="23"/>
        <v>1200000</v>
      </c>
      <c r="F154" s="68">
        <f t="shared" si="23"/>
        <v>5279882.6900000004</v>
      </c>
      <c r="G154" s="68">
        <f t="shared" si="23"/>
        <v>1200000</v>
      </c>
      <c r="H154" s="68">
        <f t="shared" si="23"/>
        <v>5552075.5</v>
      </c>
      <c r="I154" s="68">
        <f t="shared" si="23"/>
        <v>1200000</v>
      </c>
      <c r="J154" s="2"/>
    </row>
    <row r="155" spans="1:10" ht="32.25" customHeight="1" outlineLevel="2" x14ac:dyDescent="0.25">
      <c r="A155" s="97"/>
      <c r="B155" s="39" t="s">
        <v>151</v>
      </c>
      <c r="C155" s="9">
        <v>3000100000</v>
      </c>
      <c r="D155" s="8">
        <f t="shared" si="23"/>
        <v>5258421</v>
      </c>
      <c r="E155" s="68">
        <f t="shared" si="23"/>
        <v>1200000</v>
      </c>
      <c r="F155" s="68">
        <f t="shared" si="23"/>
        <v>5279882.6900000004</v>
      </c>
      <c r="G155" s="68">
        <f t="shared" si="23"/>
        <v>1200000</v>
      </c>
      <c r="H155" s="68">
        <f t="shared" si="23"/>
        <v>5552075.5</v>
      </c>
      <c r="I155" s="68">
        <f t="shared" si="23"/>
        <v>1200000</v>
      </c>
      <c r="J155" s="2"/>
    </row>
    <row r="156" spans="1:10" ht="46.5" customHeight="1" outlineLevel="3" x14ac:dyDescent="0.25">
      <c r="A156" s="97"/>
      <c r="B156" s="33" t="s">
        <v>116</v>
      </c>
      <c r="C156" s="9" t="s">
        <v>293</v>
      </c>
      <c r="D156" s="8">
        <v>5258421</v>
      </c>
      <c r="E156" s="68">
        <v>1200000</v>
      </c>
      <c r="F156" s="68">
        <v>5279882.6900000004</v>
      </c>
      <c r="G156" s="68">
        <v>1200000</v>
      </c>
      <c r="H156" s="68">
        <v>5552075.5</v>
      </c>
      <c r="I156" s="68">
        <v>1200000</v>
      </c>
      <c r="J156" s="2"/>
    </row>
    <row r="157" spans="1:10" ht="30" customHeight="1" outlineLevel="4" x14ac:dyDescent="0.25">
      <c r="A157" s="97">
        <v>8</v>
      </c>
      <c r="B157" s="38" t="s">
        <v>320</v>
      </c>
      <c r="C157" s="9">
        <v>4000000000</v>
      </c>
      <c r="D157" s="8">
        <f t="shared" ref="D157:I157" si="24">D158+D170+D187</f>
        <v>41024871.399999999</v>
      </c>
      <c r="E157" s="68">
        <f t="shared" si="24"/>
        <v>31024871.399999999</v>
      </c>
      <c r="F157" s="68">
        <f t="shared" si="24"/>
        <v>21317170</v>
      </c>
      <c r="G157" s="68">
        <f t="shared" si="24"/>
        <v>21317170</v>
      </c>
      <c r="H157" s="68">
        <f t="shared" si="24"/>
        <v>21317170</v>
      </c>
      <c r="I157" s="68">
        <f t="shared" si="24"/>
        <v>21317170</v>
      </c>
      <c r="J157" s="2"/>
    </row>
    <row r="158" spans="1:10" ht="27" outlineLevel="5" x14ac:dyDescent="0.25">
      <c r="A158" s="97"/>
      <c r="B158" s="39" t="s">
        <v>152</v>
      </c>
      <c r="C158" s="9">
        <v>4000100000</v>
      </c>
      <c r="D158" s="8">
        <f>SUM(D159:D169)</f>
        <v>17135581.039999999</v>
      </c>
      <c r="E158" s="68">
        <f>SUM(E159:E169)</f>
        <v>17135581.039999999</v>
      </c>
      <c r="F158" s="68">
        <f>SUM(F159:F167)</f>
        <v>14224070</v>
      </c>
      <c r="G158" s="68">
        <f>SUM(G159:G167)</f>
        <v>14224070</v>
      </c>
      <c r="H158" s="68">
        <f>SUM(H159:H167)</f>
        <v>15304840</v>
      </c>
      <c r="I158" s="68">
        <f>SUM(I159:I167)</f>
        <v>15304840</v>
      </c>
      <c r="J158" s="2"/>
    </row>
    <row r="159" spans="1:10" ht="25.5" outlineLevel="6" x14ac:dyDescent="0.25">
      <c r="A159" s="97"/>
      <c r="B159" s="33" t="s">
        <v>321</v>
      </c>
      <c r="C159" s="9">
        <v>4000100401</v>
      </c>
      <c r="D159" s="8">
        <v>3080000</v>
      </c>
      <c r="E159" s="68">
        <v>3080000</v>
      </c>
      <c r="F159" s="68">
        <v>1070000</v>
      </c>
      <c r="G159" s="68">
        <v>1070000</v>
      </c>
      <c r="H159" s="68">
        <v>1155600</v>
      </c>
      <c r="I159" s="68">
        <v>1155600</v>
      </c>
      <c r="J159" s="2"/>
    </row>
    <row r="160" spans="1:10" ht="25.5" outlineLevel="7" x14ac:dyDescent="0.25">
      <c r="A160" s="97"/>
      <c r="B160" s="33" t="s">
        <v>322</v>
      </c>
      <c r="C160" s="9">
        <v>4000100402</v>
      </c>
      <c r="D160" s="8">
        <v>1600000</v>
      </c>
      <c r="E160" s="68">
        <v>1600000</v>
      </c>
      <c r="F160" s="68">
        <v>1070000</v>
      </c>
      <c r="G160" s="68">
        <v>1070000</v>
      </c>
      <c r="H160" s="68">
        <v>1155600</v>
      </c>
      <c r="I160" s="68">
        <v>1155600</v>
      </c>
      <c r="J160" s="2"/>
    </row>
    <row r="161" spans="1:10" ht="25.5" outlineLevel="3" x14ac:dyDescent="0.25">
      <c r="A161" s="97"/>
      <c r="B161" s="33" t="s">
        <v>323</v>
      </c>
      <c r="C161" s="9">
        <v>4000100403</v>
      </c>
      <c r="D161" s="8">
        <v>1100000</v>
      </c>
      <c r="E161" s="68">
        <v>1100000</v>
      </c>
      <c r="F161" s="68">
        <v>535000</v>
      </c>
      <c r="G161" s="68">
        <v>535000</v>
      </c>
      <c r="H161" s="68">
        <v>577800</v>
      </c>
      <c r="I161" s="68">
        <v>577800</v>
      </c>
      <c r="J161" s="2"/>
    </row>
    <row r="162" spans="1:10" ht="38.25" outlineLevel="4" x14ac:dyDescent="0.25">
      <c r="A162" s="97"/>
      <c r="B162" s="33" t="s">
        <v>324</v>
      </c>
      <c r="C162" s="9">
        <v>4000100404</v>
      </c>
      <c r="D162" s="8">
        <v>4882924</v>
      </c>
      <c r="E162" s="68">
        <v>4882924</v>
      </c>
      <c r="F162" s="68">
        <v>8725970</v>
      </c>
      <c r="G162" s="68">
        <v>8725970</v>
      </c>
      <c r="H162" s="68">
        <v>9378780</v>
      </c>
      <c r="I162" s="68">
        <v>9378780</v>
      </c>
      <c r="J162" s="2"/>
    </row>
    <row r="163" spans="1:10" ht="35.25" customHeight="1" outlineLevel="5" x14ac:dyDescent="0.25">
      <c r="A163" s="97"/>
      <c r="B163" s="33" t="s">
        <v>325</v>
      </c>
      <c r="C163" s="9">
        <v>4000100405</v>
      </c>
      <c r="D163" s="8">
        <v>500000</v>
      </c>
      <c r="E163" s="68">
        <v>500000</v>
      </c>
      <c r="F163" s="68">
        <v>535000</v>
      </c>
      <c r="G163" s="68">
        <v>535000</v>
      </c>
      <c r="H163" s="68">
        <v>577800</v>
      </c>
      <c r="I163" s="68">
        <v>577800</v>
      </c>
      <c r="J163" s="2"/>
    </row>
    <row r="164" spans="1:10" ht="38.25" outlineLevel="6" x14ac:dyDescent="0.25">
      <c r="A164" s="97"/>
      <c r="B164" s="33" t="s">
        <v>117</v>
      </c>
      <c r="C164" s="9">
        <v>4000100406</v>
      </c>
      <c r="D164" s="8">
        <v>1319370</v>
      </c>
      <c r="E164" s="68">
        <v>1319370</v>
      </c>
      <c r="F164" s="68">
        <v>2288100</v>
      </c>
      <c r="G164" s="68">
        <v>2288100</v>
      </c>
      <c r="H164" s="68">
        <v>2459260</v>
      </c>
      <c r="I164" s="68">
        <v>2459260</v>
      </c>
      <c r="J164" s="2"/>
    </row>
    <row r="165" spans="1:10" ht="25.5" outlineLevel="6" x14ac:dyDescent="0.25">
      <c r="A165" s="97"/>
      <c r="B165" s="33" t="s">
        <v>75</v>
      </c>
      <c r="C165" s="9">
        <v>4000100420</v>
      </c>
      <c r="D165" s="8">
        <v>600000</v>
      </c>
      <c r="E165" s="68">
        <v>600000</v>
      </c>
      <c r="F165" s="68">
        <v>0</v>
      </c>
      <c r="G165" s="68">
        <v>0</v>
      </c>
      <c r="H165" s="68">
        <v>0</v>
      </c>
      <c r="I165" s="68">
        <v>0</v>
      </c>
      <c r="J165" s="2"/>
    </row>
    <row r="166" spans="1:10" outlineLevel="6" x14ac:dyDescent="0.25">
      <c r="A166" s="97"/>
      <c r="B166" s="33" t="s">
        <v>118</v>
      </c>
      <c r="C166" s="9">
        <v>4000100421</v>
      </c>
      <c r="D166" s="8">
        <v>3020000</v>
      </c>
      <c r="E166" s="68">
        <v>3020000</v>
      </c>
      <c r="F166" s="68">
        <v>0</v>
      </c>
      <c r="G166" s="68">
        <v>0</v>
      </c>
      <c r="H166" s="68">
        <v>0</v>
      </c>
      <c r="I166" s="68">
        <v>0</v>
      </c>
      <c r="J166" s="2"/>
    </row>
    <row r="167" spans="1:10" ht="25.5" outlineLevel="6" x14ac:dyDescent="0.25">
      <c r="A167" s="97"/>
      <c r="B167" s="33" t="s">
        <v>76</v>
      </c>
      <c r="C167" s="9">
        <v>4000100422</v>
      </c>
      <c r="D167" s="8">
        <v>485799.04</v>
      </c>
      <c r="E167" s="68">
        <v>485799.04</v>
      </c>
      <c r="F167" s="68">
        <v>0</v>
      </c>
      <c r="G167" s="68">
        <v>0</v>
      </c>
      <c r="H167" s="68">
        <v>0</v>
      </c>
      <c r="I167" s="68">
        <v>0</v>
      </c>
      <c r="J167" s="2"/>
    </row>
    <row r="168" spans="1:10" ht="29.45" customHeight="1" outlineLevel="6" x14ac:dyDescent="0.25">
      <c r="A168" s="97"/>
      <c r="B168" s="33" t="s">
        <v>233</v>
      </c>
      <c r="C168" s="51" t="s">
        <v>234</v>
      </c>
      <c r="D168" s="8">
        <v>500000</v>
      </c>
      <c r="E168" s="68">
        <v>500000</v>
      </c>
      <c r="F168" s="68"/>
      <c r="G168" s="68"/>
      <c r="H168" s="68"/>
      <c r="I168" s="68"/>
      <c r="J168" s="2"/>
    </row>
    <row r="169" spans="1:10" outlineLevel="6" x14ac:dyDescent="0.25">
      <c r="A169" s="97"/>
      <c r="B169" s="33" t="s">
        <v>235</v>
      </c>
      <c r="C169" s="51" t="s">
        <v>236</v>
      </c>
      <c r="D169" s="8">
        <v>47488</v>
      </c>
      <c r="E169" s="68">
        <v>47488</v>
      </c>
      <c r="F169" s="68"/>
      <c r="G169" s="68"/>
      <c r="H169" s="68"/>
      <c r="I169" s="68"/>
      <c r="J169" s="2"/>
    </row>
    <row r="170" spans="1:10" ht="40.5" outlineLevel="7" x14ac:dyDescent="0.25">
      <c r="A170" s="97"/>
      <c r="B170" s="39" t="s">
        <v>153</v>
      </c>
      <c r="C170" s="9">
        <v>4000200000</v>
      </c>
      <c r="D170" s="8">
        <f>D171+D172+D175+D176+D177+D183+D184+D185+D186+D178+D174+D179+D180+D181+D182+D173</f>
        <v>21404290.359999999</v>
      </c>
      <c r="E170" s="68">
        <f>E171+E172+E175+E176+E177+E183+E184+E185+E186+E178+E174+E179+E180+E181+E182+E173</f>
        <v>11404290.359999999</v>
      </c>
      <c r="F170" s="68">
        <f>F171+F172+F175+F176+F177+F183+F184+F185+F186</f>
        <v>4623100</v>
      </c>
      <c r="G170" s="68">
        <f>G171+G172+G175+G176+G177+G183+G184+G185+G186</f>
        <v>4623100</v>
      </c>
      <c r="H170" s="68">
        <f>H171+H172+H175+H176+H177+H183+H184+H185+H186</f>
        <v>3344730</v>
      </c>
      <c r="I170" s="68">
        <f>I171+I172+I175+I176+I177+I183+I184+I185+I186</f>
        <v>3344730</v>
      </c>
      <c r="J170" s="2"/>
    </row>
    <row r="171" spans="1:10" ht="25.5" outlineLevel="6" x14ac:dyDescent="0.25">
      <c r="A171" s="97"/>
      <c r="B171" s="33" t="s">
        <v>326</v>
      </c>
      <c r="C171" s="9">
        <v>4000200407</v>
      </c>
      <c r="D171" s="8">
        <v>0</v>
      </c>
      <c r="E171" s="68">
        <v>0</v>
      </c>
      <c r="F171" s="68">
        <v>0</v>
      </c>
      <c r="G171" s="68">
        <v>0</v>
      </c>
      <c r="H171" s="68">
        <v>0</v>
      </c>
      <c r="I171" s="68">
        <v>0</v>
      </c>
      <c r="J171" s="2"/>
    </row>
    <row r="172" spans="1:10" ht="25.5" outlineLevel="6" x14ac:dyDescent="0.25">
      <c r="A172" s="97"/>
      <c r="B172" s="33" t="s">
        <v>172</v>
      </c>
      <c r="C172" s="9">
        <v>4000200408</v>
      </c>
      <c r="D172" s="8">
        <v>461343</v>
      </c>
      <c r="E172" s="68">
        <v>461343</v>
      </c>
      <c r="F172" s="68">
        <v>4542292</v>
      </c>
      <c r="G172" s="68">
        <v>4542292</v>
      </c>
      <c r="H172" s="68">
        <v>3304326</v>
      </c>
      <c r="I172" s="68">
        <v>3304326</v>
      </c>
      <c r="J172" s="2"/>
    </row>
    <row r="173" spans="1:10" ht="25.5" outlineLevel="6" x14ac:dyDescent="0.25">
      <c r="A173" s="97"/>
      <c r="B173" s="52" t="s">
        <v>259</v>
      </c>
      <c r="C173" s="51" t="s">
        <v>237</v>
      </c>
      <c r="D173" s="8">
        <v>400052</v>
      </c>
      <c r="E173" s="68">
        <v>400052</v>
      </c>
      <c r="F173" s="68"/>
      <c r="G173" s="68"/>
      <c r="H173" s="68"/>
      <c r="I173" s="68"/>
      <c r="J173" s="2"/>
    </row>
    <row r="174" spans="1:10" ht="25.5" outlineLevel="6" x14ac:dyDescent="0.25">
      <c r="A174" s="97"/>
      <c r="B174" s="52" t="s">
        <v>238</v>
      </c>
      <c r="C174" s="51">
        <v>4000200410</v>
      </c>
      <c r="D174" s="8">
        <v>452375</v>
      </c>
      <c r="E174" s="68">
        <v>452375</v>
      </c>
      <c r="F174" s="68"/>
      <c r="G174" s="68"/>
      <c r="H174" s="68"/>
      <c r="I174" s="68"/>
      <c r="J174" s="2"/>
    </row>
    <row r="175" spans="1:10" ht="48" customHeight="1" outlineLevel="7" x14ac:dyDescent="0.25">
      <c r="A175" s="97"/>
      <c r="B175" s="33" t="s">
        <v>260</v>
      </c>
      <c r="C175" s="9">
        <v>4000200411</v>
      </c>
      <c r="D175" s="8">
        <v>0</v>
      </c>
      <c r="E175" s="68">
        <v>0</v>
      </c>
      <c r="F175" s="68">
        <v>40404</v>
      </c>
      <c r="G175" s="68">
        <v>40404</v>
      </c>
      <c r="H175" s="68">
        <v>0</v>
      </c>
      <c r="I175" s="68">
        <v>0</v>
      </c>
      <c r="J175" s="2"/>
    </row>
    <row r="176" spans="1:10" ht="25.5" outlineLevel="6" x14ac:dyDescent="0.25">
      <c r="A176" s="97"/>
      <c r="B176" s="33" t="s">
        <v>327</v>
      </c>
      <c r="C176" s="9">
        <v>4000200412</v>
      </c>
      <c r="D176" s="8">
        <v>0</v>
      </c>
      <c r="E176" s="68">
        <v>0</v>
      </c>
      <c r="F176" s="68">
        <v>40404</v>
      </c>
      <c r="G176" s="68">
        <v>40404</v>
      </c>
      <c r="H176" s="68">
        <v>0</v>
      </c>
      <c r="I176" s="68">
        <v>0</v>
      </c>
      <c r="J176" s="2"/>
    </row>
    <row r="177" spans="1:13" ht="25.5" outlineLevel="7" x14ac:dyDescent="0.25">
      <c r="A177" s="97"/>
      <c r="B177" s="54" t="s">
        <v>6</v>
      </c>
      <c r="C177" s="9">
        <v>4000200413</v>
      </c>
      <c r="D177" s="8">
        <v>0</v>
      </c>
      <c r="E177" s="68">
        <v>0</v>
      </c>
      <c r="F177" s="68">
        <v>0</v>
      </c>
      <c r="G177" s="68">
        <v>0</v>
      </c>
      <c r="H177" s="68">
        <v>40404</v>
      </c>
      <c r="I177" s="68">
        <v>40404</v>
      </c>
      <c r="J177" s="2"/>
    </row>
    <row r="178" spans="1:13" ht="26.25" outlineLevel="7" x14ac:dyDescent="0.25">
      <c r="A178" s="97"/>
      <c r="B178" s="56" t="s">
        <v>200</v>
      </c>
      <c r="C178" s="53">
        <v>4000200414</v>
      </c>
      <c r="D178" s="8">
        <f>D183</f>
        <v>5000000</v>
      </c>
      <c r="E178" s="68">
        <v>5000000</v>
      </c>
      <c r="F178" s="68">
        <v>0</v>
      </c>
      <c r="G178" s="68">
        <v>0</v>
      </c>
      <c r="H178" s="68">
        <v>0</v>
      </c>
      <c r="I178" s="68">
        <v>0</v>
      </c>
      <c r="J178" s="2"/>
    </row>
    <row r="179" spans="1:13" ht="25.5" outlineLevel="7" x14ac:dyDescent="0.25">
      <c r="A179" s="97"/>
      <c r="B179" s="52" t="s">
        <v>239</v>
      </c>
      <c r="C179" s="51" t="s">
        <v>240</v>
      </c>
      <c r="D179" s="8">
        <v>540268</v>
      </c>
      <c r="E179" s="68">
        <v>540268</v>
      </c>
      <c r="F179" s="68"/>
      <c r="G179" s="68"/>
      <c r="H179" s="68"/>
      <c r="I179" s="68"/>
      <c r="J179" s="2"/>
    </row>
    <row r="180" spans="1:13" ht="25.5" outlineLevel="7" x14ac:dyDescent="0.25">
      <c r="A180" s="97"/>
      <c r="B180" s="52" t="s">
        <v>241</v>
      </c>
      <c r="C180" s="51" t="s">
        <v>242</v>
      </c>
      <c r="D180" s="8">
        <v>1218000</v>
      </c>
      <c r="E180" s="68">
        <v>1218000</v>
      </c>
      <c r="F180" s="68"/>
      <c r="G180" s="68"/>
      <c r="H180" s="68"/>
      <c r="I180" s="68"/>
      <c r="J180" s="2"/>
    </row>
    <row r="181" spans="1:13" outlineLevel="7" x14ac:dyDescent="0.25">
      <c r="A181" s="97"/>
      <c r="B181" s="52" t="s">
        <v>243</v>
      </c>
      <c r="C181" s="51" t="s">
        <v>244</v>
      </c>
      <c r="D181" s="8">
        <v>400000</v>
      </c>
      <c r="E181" s="68">
        <v>400000</v>
      </c>
      <c r="F181" s="68"/>
      <c r="G181" s="68"/>
      <c r="H181" s="68"/>
      <c r="I181" s="68"/>
      <c r="J181" s="2"/>
    </row>
    <row r="182" spans="1:13" ht="34.9" customHeight="1" outlineLevel="7" x14ac:dyDescent="0.25">
      <c r="A182" s="97"/>
      <c r="B182" s="44" t="s">
        <v>202</v>
      </c>
      <c r="C182" s="51">
        <v>4000200418</v>
      </c>
      <c r="D182" s="8">
        <v>2622974</v>
      </c>
      <c r="E182" s="68">
        <v>2622974</v>
      </c>
      <c r="F182" s="68"/>
      <c r="G182" s="68"/>
      <c r="H182" s="68"/>
      <c r="I182" s="68"/>
      <c r="J182" s="2"/>
    </row>
    <row r="183" spans="1:13" ht="38.25" outlineLevel="7" x14ac:dyDescent="0.25">
      <c r="A183" s="97"/>
      <c r="B183" s="55" t="s">
        <v>262</v>
      </c>
      <c r="C183" s="9">
        <v>4000292391</v>
      </c>
      <c r="D183" s="8">
        <v>5000000</v>
      </c>
      <c r="E183" s="68">
        <v>0</v>
      </c>
      <c r="F183" s="68">
        <v>0</v>
      </c>
      <c r="G183" s="68">
        <v>0</v>
      </c>
      <c r="H183" s="68">
        <v>0</v>
      </c>
      <c r="I183" s="68">
        <v>0</v>
      </c>
      <c r="J183" s="2"/>
    </row>
    <row r="184" spans="1:13" ht="35.25" customHeight="1" outlineLevel="7" x14ac:dyDescent="0.25">
      <c r="A184" s="97"/>
      <c r="B184" s="33" t="s">
        <v>261</v>
      </c>
      <c r="C184" s="9" t="s">
        <v>7</v>
      </c>
      <c r="D184" s="8">
        <v>154639.18</v>
      </c>
      <c r="E184" s="68">
        <v>154639.18</v>
      </c>
      <c r="F184" s="68">
        <v>0</v>
      </c>
      <c r="G184" s="68">
        <v>0</v>
      </c>
      <c r="H184" s="68">
        <v>0</v>
      </c>
      <c r="I184" s="68">
        <v>0</v>
      </c>
      <c r="J184" s="2"/>
    </row>
    <row r="185" spans="1:13" ht="38.25" outlineLevel="7" x14ac:dyDescent="0.25">
      <c r="A185" s="97"/>
      <c r="B185" s="33" t="s">
        <v>213</v>
      </c>
      <c r="C185" s="9">
        <v>4000292392</v>
      </c>
      <c r="D185" s="8">
        <v>5000000</v>
      </c>
      <c r="E185" s="68">
        <v>0</v>
      </c>
      <c r="F185" s="68">
        <v>0</v>
      </c>
      <c r="G185" s="68">
        <v>0</v>
      </c>
      <c r="H185" s="68">
        <v>0</v>
      </c>
      <c r="I185" s="68">
        <v>0</v>
      </c>
      <c r="J185" s="2"/>
    </row>
    <row r="186" spans="1:13" ht="30.6" customHeight="1" outlineLevel="7" x14ac:dyDescent="0.25">
      <c r="A186" s="97"/>
      <c r="B186" s="33" t="s">
        <v>214</v>
      </c>
      <c r="C186" s="9" t="s">
        <v>8</v>
      </c>
      <c r="D186" s="8">
        <v>154639.18</v>
      </c>
      <c r="E186" s="68">
        <v>154639.18</v>
      </c>
      <c r="F186" s="68">
        <v>0</v>
      </c>
      <c r="G186" s="68">
        <v>0</v>
      </c>
      <c r="H186" s="68">
        <v>0</v>
      </c>
      <c r="I186" s="68">
        <v>0</v>
      </c>
      <c r="J186" s="2"/>
    </row>
    <row r="187" spans="1:13" ht="27" outlineLevel="7" x14ac:dyDescent="0.25">
      <c r="A187" s="97"/>
      <c r="B187" s="39" t="s">
        <v>154</v>
      </c>
      <c r="C187" s="9">
        <v>4000300000</v>
      </c>
      <c r="D187" s="8">
        <f t="shared" ref="D187:I187" si="25">SUM(D188:D194)</f>
        <v>2485000</v>
      </c>
      <c r="E187" s="68">
        <f t="shared" si="25"/>
        <v>2485000</v>
      </c>
      <c r="F187" s="68">
        <f t="shared" si="25"/>
        <v>2470000</v>
      </c>
      <c r="G187" s="68">
        <f t="shared" si="25"/>
        <v>2470000</v>
      </c>
      <c r="H187" s="68">
        <f t="shared" si="25"/>
        <v>2667600</v>
      </c>
      <c r="I187" s="68">
        <f t="shared" si="25"/>
        <v>2667600</v>
      </c>
      <c r="J187" s="2"/>
    </row>
    <row r="188" spans="1:13" ht="25.5" outlineLevel="7" x14ac:dyDescent="0.25">
      <c r="A188" s="97"/>
      <c r="B188" s="33" t="s">
        <v>328</v>
      </c>
      <c r="C188" s="9">
        <v>4000300414</v>
      </c>
      <c r="D188" s="8">
        <v>0</v>
      </c>
      <c r="E188" s="68">
        <v>0</v>
      </c>
      <c r="F188" s="68">
        <v>0</v>
      </c>
      <c r="G188" s="68">
        <v>0</v>
      </c>
      <c r="H188" s="68">
        <v>0</v>
      </c>
      <c r="I188" s="69">
        <v>0</v>
      </c>
      <c r="J188" s="2"/>
    </row>
    <row r="189" spans="1:13" ht="25.5" outlineLevel="7" x14ac:dyDescent="0.25">
      <c r="A189" s="97"/>
      <c r="B189" s="33" t="s">
        <v>329</v>
      </c>
      <c r="C189" s="13">
        <v>4000300415</v>
      </c>
      <c r="D189" s="12">
        <v>300000</v>
      </c>
      <c r="E189" s="69">
        <v>300000</v>
      </c>
      <c r="F189" s="69">
        <v>695500</v>
      </c>
      <c r="G189" s="69">
        <v>695500</v>
      </c>
      <c r="H189" s="81">
        <v>751140</v>
      </c>
      <c r="I189" s="72">
        <v>751140</v>
      </c>
      <c r="J189" s="2"/>
    </row>
    <row r="190" spans="1:13" ht="25.5" outlineLevel="7" x14ac:dyDescent="0.25">
      <c r="A190" s="97"/>
      <c r="B190" s="37" t="s">
        <v>330</v>
      </c>
      <c r="C190" s="16">
        <v>4000300416</v>
      </c>
      <c r="D190" s="8">
        <v>685000</v>
      </c>
      <c r="E190" s="68">
        <v>685000</v>
      </c>
      <c r="F190" s="68">
        <v>802500</v>
      </c>
      <c r="G190" s="68">
        <v>802500</v>
      </c>
      <c r="H190" s="82">
        <v>866700</v>
      </c>
      <c r="I190" s="72">
        <v>866700</v>
      </c>
      <c r="J190" s="11"/>
      <c r="K190" s="11"/>
      <c r="L190" s="11"/>
      <c r="M190" s="11"/>
    </row>
    <row r="191" spans="1:13" ht="25.5" outlineLevel="7" x14ac:dyDescent="0.25">
      <c r="A191" s="97"/>
      <c r="B191" s="37" t="s">
        <v>331</v>
      </c>
      <c r="C191" s="16">
        <v>4000300417</v>
      </c>
      <c r="D191" s="12">
        <v>300000</v>
      </c>
      <c r="E191" s="69">
        <v>300000</v>
      </c>
      <c r="F191" s="69">
        <v>486000</v>
      </c>
      <c r="G191" s="69">
        <v>486000</v>
      </c>
      <c r="H191" s="81">
        <v>524880</v>
      </c>
      <c r="I191" s="72">
        <v>524880</v>
      </c>
      <c r="J191" s="11"/>
      <c r="K191" s="11"/>
      <c r="L191" s="11"/>
      <c r="M191" s="11"/>
    </row>
    <row r="192" spans="1:13" ht="25.5" outlineLevel="7" x14ac:dyDescent="0.25">
      <c r="A192" s="97"/>
      <c r="B192" s="37" t="s">
        <v>332</v>
      </c>
      <c r="C192" s="16">
        <v>4000300418</v>
      </c>
      <c r="D192" s="10">
        <v>600000</v>
      </c>
      <c r="E192" s="72">
        <v>600000</v>
      </c>
      <c r="F192" s="72">
        <v>486000</v>
      </c>
      <c r="G192" s="72">
        <v>486000</v>
      </c>
      <c r="H192" s="83">
        <v>524880</v>
      </c>
      <c r="I192" s="72">
        <v>524880</v>
      </c>
      <c r="J192" s="11"/>
      <c r="K192" s="11"/>
      <c r="L192" s="11"/>
      <c r="M192" s="11"/>
    </row>
    <row r="193" spans="1:10" ht="25.5" outlineLevel="5" x14ac:dyDescent="0.25">
      <c r="A193" s="97"/>
      <c r="B193" s="33" t="s">
        <v>263</v>
      </c>
      <c r="C193" s="9">
        <v>4000300419</v>
      </c>
      <c r="D193" s="8">
        <v>400000</v>
      </c>
      <c r="E193" s="68">
        <v>400000</v>
      </c>
      <c r="F193" s="68">
        <v>0</v>
      </c>
      <c r="G193" s="68">
        <v>0</v>
      </c>
      <c r="H193" s="81">
        <v>0</v>
      </c>
      <c r="I193" s="77">
        <v>0</v>
      </c>
      <c r="J193" s="2"/>
    </row>
    <row r="194" spans="1:10" ht="25.5" outlineLevel="5" x14ac:dyDescent="0.25">
      <c r="A194" s="97"/>
      <c r="B194" s="33" t="s">
        <v>119</v>
      </c>
      <c r="C194" s="9">
        <v>4000300423</v>
      </c>
      <c r="D194" s="8">
        <v>200000</v>
      </c>
      <c r="E194" s="68">
        <v>200000</v>
      </c>
      <c r="F194" s="69">
        <v>0</v>
      </c>
      <c r="G194" s="81">
        <v>0</v>
      </c>
      <c r="H194" s="77">
        <v>0</v>
      </c>
      <c r="I194" s="77">
        <v>0</v>
      </c>
      <c r="J194" s="2"/>
    </row>
    <row r="195" spans="1:10" ht="38.25" outlineLevel="5" x14ac:dyDescent="0.25">
      <c r="A195" s="97"/>
      <c r="B195" s="98" t="s">
        <v>220</v>
      </c>
      <c r="C195" s="99" t="s">
        <v>227</v>
      </c>
      <c r="D195" s="50">
        <f>D196+D199</f>
        <v>22000</v>
      </c>
      <c r="E195" s="84">
        <f>E196+E199</f>
        <v>22000</v>
      </c>
      <c r="F195" s="72"/>
      <c r="G195" s="72"/>
      <c r="H195" s="72"/>
      <c r="I195" s="72"/>
      <c r="J195" s="2"/>
    </row>
    <row r="196" spans="1:10" outlineLevel="5" x14ac:dyDescent="0.25">
      <c r="A196" s="97"/>
      <c r="B196" s="98" t="s">
        <v>221</v>
      </c>
      <c r="C196" s="99">
        <v>4600100000</v>
      </c>
      <c r="D196" s="50">
        <f>D197+D198</f>
        <v>10000</v>
      </c>
      <c r="E196" s="84">
        <f>E197+E198</f>
        <v>10000</v>
      </c>
      <c r="F196" s="72"/>
      <c r="G196" s="72"/>
      <c r="H196" s="72"/>
      <c r="I196" s="72"/>
      <c r="J196" s="2"/>
    </row>
    <row r="197" spans="1:10" ht="38.25" outlineLevel="5" x14ac:dyDescent="0.25">
      <c r="A197" s="97"/>
      <c r="B197" s="98" t="s">
        <v>222</v>
      </c>
      <c r="C197" s="99">
        <v>4600104203</v>
      </c>
      <c r="D197" s="50">
        <v>3000</v>
      </c>
      <c r="E197" s="82">
        <v>3000</v>
      </c>
      <c r="F197" s="72"/>
      <c r="G197" s="72"/>
      <c r="H197" s="72"/>
      <c r="I197" s="72"/>
      <c r="J197" s="2"/>
    </row>
    <row r="198" spans="1:10" outlineLevel="5" x14ac:dyDescent="0.25">
      <c r="A198" s="97"/>
      <c r="B198" s="98" t="s">
        <v>223</v>
      </c>
      <c r="C198" s="99">
        <v>4600104207</v>
      </c>
      <c r="D198" s="50">
        <v>7000</v>
      </c>
      <c r="E198" s="82">
        <v>7000</v>
      </c>
      <c r="F198" s="72"/>
      <c r="G198" s="72"/>
      <c r="H198" s="72"/>
      <c r="I198" s="72"/>
      <c r="J198" s="2"/>
    </row>
    <row r="199" spans="1:10" ht="36.6" customHeight="1" outlineLevel="5" x14ac:dyDescent="0.25">
      <c r="A199" s="97"/>
      <c r="B199" s="98" t="s">
        <v>224</v>
      </c>
      <c r="C199" s="99">
        <v>4600200000</v>
      </c>
      <c r="D199" s="50">
        <f>D200+D201</f>
        <v>12000</v>
      </c>
      <c r="E199" s="84">
        <f>E200+E201</f>
        <v>12000</v>
      </c>
      <c r="F199" s="72"/>
      <c r="G199" s="72"/>
      <c r="H199" s="72"/>
      <c r="I199" s="72"/>
      <c r="J199" s="2"/>
    </row>
    <row r="200" spans="1:10" ht="25.5" outlineLevel="5" x14ac:dyDescent="0.25">
      <c r="A200" s="97"/>
      <c r="B200" s="98" t="s">
        <v>225</v>
      </c>
      <c r="C200" s="99">
        <v>4600240010</v>
      </c>
      <c r="D200" s="50">
        <v>10000</v>
      </c>
      <c r="E200" s="82">
        <v>10000</v>
      </c>
      <c r="F200" s="72"/>
      <c r="G200" s="72"/>
      <c r="H200" s="72"/>
      <c r="I200" s="72"/>
      <c r="J200" s="2"/>
    </row>
    <row r="201" spans="1:10" ht="25.5" outlineLevel="5" x14ac:dyDescent="0.25">
      <c r="A201" s="97"/>
      <c r="B201" s="100" t="s">
        <v>226</v>
      </c>
      <c r="C201" s="99">
        <v>4600240002</v>
      </c>
      <c r="D201" s="50">
        <v>2000</v>
      </c>
      <c r="E201" s="82">
        <v>2000</v>
      </c>
      <c r="F201" s="72"/>
      <c r="G201" s="72"/>
      <c r="H201" s="72"/>
      <c r="I201" s="72"/>
      <c r="J201" s="2"/>
    </row>
    <row r="202" spans="1:10" ht="25.5" outlineLevel="6" x14ac:dyDescent="0.25">
      <c r="A202" s="97">
        <v>9</v>
      </c>
      <c r="B202" s="38" t="s">
        <v>255</v>
      </c>
      <c r="C202" s="9">
        <v>5600000000</v>
      </c>
      <c r="D202" s="8">
        <f>D203+D208+D210+D214+D216+D220+D225+D205+D228+D230+D235+D237</f>
        <v>31770458.039999999</v>
      </c>
      <c r="E202" s="68">
        <f>E203+E208+E210+E214+E216+E220+E225+E205+E228+E230+E235+E237</f>
        <v>24059015.149999999</v>
      </c>
      <c r="F202" s="68">
        <f>F203+F208+F210+F214+F216+F220+F225+F205+F228</f>
        <v>17757412.619999997</v>
      </c>
      <c r="G202" s="68">
        <f>G203+G208+G210+G214+G216+G220+G225+G205+G228</f>
        <v>17589407.619999997</v>
      </c>
      <c r="H202" s="68">
        <f>H203+H208+H210+H214+H216+H220+H225+H205+H228</f>
        <v>18788340.460000001</v>
      </c>
      <c r="I202" s="68">
        <f>I203+I208+I210+I214+I216+I220+I225+I205+I228</f>
        <v>17620335.460000001</v>
      </c>
      <c r="J202" s="2"/>
    </row>
    <row r="203" spans="1:10" ht="27" outlineLevel="7" x14ac:dyDescent="0.25">
      <c r="A203" s="97"/>
      <c r="B203" s="39" t="s">
        <v>155</v>
      </c>
      <c r="C203" s="9">
        <v>5600100000</v>
      </c>
      <c r="D203" s="8">
        <f t="shared" ref="D203:I203" si="26">D204</f>
        <v>200000</v>
      </c>
      <c r="E203" s="68">
        <f t="shared" si="26"/>
        <v>200000</v>
      </c>
      <c r="F203" s="68">
        <f t="shared" si="26"/>
        <v>0</v>
      </c>
      <c r="G203" s="68">
        <f t="shared" si="26"/>
        <v>0</v>
      </c>
      <c r="H203" s="68">
        <f t="shared" si="26"/>
        <v>0</v>
      </c>
      <c r="I203" s="68">
        <f t="shared" si="26"/>
        <v>0</v>
      </c>
      <c r="J203" s="2"/>
    </row>
    <row r="204" spans="1:10" outlineLevel="6" x14ac:dyDescent="0.25">
      <c r="A204" s="97"/>
      <c r="B204" s="33" t="s">
        <v>286</v>
      </c>
      <c r="C204" s="9">
        <v>5600108010</v>
      </c>
      <c r="D204" s="8">
        <v>200000</v>
      </c>
      <c r="E204" s="68">
        <v>200000</v>
      </c>
      <c r="F204" s="68">
        <v>0</v>
      </c>
      <c r="G204" s="68">
        <v>0</v>
      </c>
      <c r="H204" s="68">
        <v>0</v>
      </c>
      <c r="I204" s="68">
        <v>0</v>
      </c>
      <c r="J204" s="2"/>
    </row>
    <row r="205" spans="1:10" ht="27" outlineLevel="6" x14ac:dyDescent="0.25">
      <c r="A205" s="97"/>
      <c r="B205" s="39" t="s">
        <v>156</v>
      </c>
      <c r="C205" s="9">
        <v>5600200000</v>
      </c>
      <c r="D205" s="8">
        <f>D206+D207</f>
        <v>1293693.94</v>
      </c>
      <c r="E205" s="68">
        <f>E206+E207</f>
        <v>1293693.94</v>
      </c>
      <c r="F205" s="68">
        <f>F206</f>
        <v>0</v>
      </c>
      <c r="G205" s="68">
        <f>G206</f>
        <v>0</v>
      </c>
      <c r="H205" s="68">
        <f>H206</f>
        <v>0</v>
      </c>
      <c r="I205" s="68">
        <f>I206</f>
        <v>0</v>
      </c>
      <c r="J205" s="2"/>
    </row>
    <row r="206" spans="1:10" ht="25.5" outlineLevel="6" x14ac:dyDescent="0.25">
      <c r="A206" s="97"/>
      <c r="B206" s="33" t="s">
        <v>120</v>
      </c>
      <c r="C206" s="9">
        <v>5600240991</v>
      </c>
      <c r="D206" s="8">
        <v>793693.94</v>
      </c>
      <c r="E206" s="68">
        <v>793693.94</v>
      </c>
      <c r="F206" s="68">
        <v>0</v>
      </c>
      <c r="G206" s="68">
        <v>0</v>
      </c>
      <c r="H206" s="68">
        <v>0</v>
      </c>
      <c r="I206" s="68">
        <v>0</v>
      </c>
      <c r="J206" s="2"/>
    </row>
    <row r="207" spans="1:10" ht="26.25" outlineLevel="6" x14ac:dyDescent="0.25">
      <c r="A207" s="97"/>
      <c r="B207" s="47" t="s">
        <v>199</v>
      </c>
      <c r="C207" s="9">
        <v>5600240992</v>
      </c>
      <c r="D207" s="8">
        <v>500000</v>
      </c>
      <c r="E207" s="68">
        <v>500000</v>
      </c>
      <c r="F207" s="68">
        <v>0</v>
      </c>
      <c r="G207" s="68">
        <v>0</v>
      </c>
      <c r="H207" s="68">
        <v>0</v>
      </c>
      <c r="I207" s="68">
        <v>0</v>
      </c>
      <c r="J207" s="2"/>
    </row>
    <row r="208" spans="1:10" outlineLevel="7" x14ac:dyDescent="0.25">
      <c r="A208" s="97"/>
      <c r="B208" s="39" t="s">
        <v>287</v>
      </c>
      <c r="C208" s="9">
        <v>5600300000</v>
      </c>
      <c r="D208" s="8">
        <f t="shared" ref="D208:I208" si="27">D209</f>
        <v>817823</v>
      </c>
      <c r="E208" s="68">
        <f t="shared" si="27"/>
        <v>817823</v>
      </c>
      <c r="F208" s="68">
        <f t="shared" si="27"/>
        <v>0</v>
      </c>
      <c r="G208" s="68">
        <f t="shared" si="27"/>
        <v>0</v>
      </c>
      <c r="H208" s="68">
        <f t="shared" si="27"/>
        <v>0</v>
      </c>
      <c r="I208" s="68">
        <f t="shared" si="27"/>
        <v>0</v>
      </c>
      <c r="J208" s="2"/>
    </row>
    <row r="209" spans="1:10" outlineLevel="6" x14ac:dyDescent="0.25">
      <c r="A209" s="97"/>
      <c r="B209" s="33" t="s">
        <v>121</v>
      </c>
      <c r="C209" s="9" t="s">
        <v>288</v>
      </c>
      <c r="D209" s="8">
        <f>E209</f>
        <v>817823</v>
      </c>
      <c r="E209" s="68">
        <v>817823</v>
      </c>
      <c r="F209" s="68">
        <v>0</v>
      </c>
      <c r="G209" s="68">
        <v>0</v>
      </c>
      <c r="H209" s="68">
        <v>0</v>
      </c>
      <c r="I209" s="68">
        <v>0</v>
      </c>
      <c r="J209" s="2"/>
    </row>
    <row r="210" spans="1:10" outlineLevel="7" x14ac:dyDescent="0.25">
      <c r="A210" s="97"/>
      <c r="B210" s="39" t="s">
        <v>280</v>
      </c>
      <c r="C210" s="9">
        <v>5600400000</v>
      </c>
      <c r="D210" s="8">
        <f t="shared" ref="D210:I210" si="28">D211+D212+D213</f>
        <v>1723957.62</v>
      </c>
      <c r="E210" s="68">
        <f t="shared" si="28"/>
        <v>12514.73</v>
      </c>
      <c r="F210" s="68">
        <f t="shared" si="28"/>
        <v>173201.03</v>
      </c>
      <c r="G210" s="68">
        <f t="shared" si="28"/>
        <v>5196.03</v>
      </c>
      <c r="H210" s="68">
        <f t="shared" si="28"/>
        <v>173201.03</v>
      </c>
      <c r="I210" s="68">
        <f t="shared" si="28"/>
        <v>5196.03</v>
      </c>
      <c r="J210" s="2"/>
    </row>
    <row r="211" spans="1:10" ht="25.5" outlineLevel="6" x14ac:dyDescent="0.25">
      <c r="A211" s="97"/>
      <c r="B211" s="33" t="s">
        <v>289</v>
      </c>
      <c r="C211" s="9">
        <v>5600492540</v>
      </c>
      <c r="D211" s="8">
        <v>226442.89</v>
      </c>
      <c r="E211" s="68">
        <v>0</v>
      </c>
      <c r="F211" s="68">
        <v>168005</v>
      </c>
      <c r="G211" s="68">
        <v>0</v>
      </c>
      <c r="H211" s="68">
        <v>168005</v>
      </c>
      <c r="I211" s="68">
        <v>0</v>
      </c>
      <c r="J211" s="2"/>
    </row>
    <row r="212" spans="1:10" ht="25.5" outlineLevel="7" x14ac:dyDescent="0.25">
      <c r="A212" s="97"/>
      <c r="B212" s="33" t="s">
        <v>290</v>
      </c>
      <c r="C212" s="9" t="s">
        <v>291</v>
      </c>
      <c r="D212" s="8">
        <v>7003.39</v>
      </c>
      <c r="E212" s="68">
        <v>7003.39</v>
      </c>
      <c r="F212" s="68">
        <v>5196.03</v>
      </c>
      <c r="G212" s="68">
        <v>5196.03</v>
      </c>
      <c r="H212" s="68">
        <v>5196.03</v>
      </c>
      <c r="I212" s="68">
        <v>5196.03</v>
      </c>
      <c r="J212" s="2"/>
    </row>
    <row r="213" spans="1:10" ht="60.6" customHeight="1" outlineLevel="5" x14ac:dyDescent="0.25">
      <c r="A213" s="97"/>
      <c r="B213" s="33" t="s">
        <v>122</v>
      </c>
      <c r="C213" s="9" t="s">
        <v>51</v>
      </c>
      <c r="D213" s="8">
        <v>1490511.34</v>
      </c>
      <c r="E213" s="68">
        <v>5511.34</v>
      </c>
      <c r="F213" s="68">
        <v>0</v>
      </c>
      <c r="G213" s="68">
        <v>0</v>
      </c>
      <c r="H213" s="68">
        <v>0</v>
      </c>
      <c r="I213" s="68"/>
      <c r="J213" s="2"/>
    </row>
    <row r="214" spans="1:10" ht="32.25" customHeight="1" outlineLevel="6" x14ac:dyDescent="0.25">
      <c r="A214" s="97"/>
      <c r="B214" s="39" t="s">
        <v>157</v>
      </c>
      <c r="C214" s="9">
        <v>5600500000</v>
      </c>
      <c r="D214" s="8">
        <f t="shared" ref="D214:I214" si="29">D215</f>
        <v>21303</v>
      </c>
      <c r="E214" s="68">
        <f t="shared" si="29"/>
        <v>21303</v>
      </c>
      <c r="F214" s="68">
        <f t="shared" si="29"/>
        <v>0</v>
      </c>
      <c r="G214" s="68">
        <f t="shared" si="29"/>
        <v>0</v>
      </c>
      <c r="H214" s="68">
        <f t="shared" si="29"/>
        <v>0</v>
      </c>
      <c r="I214" s="68">
        <f t="shared" si="29"/>
        <v>0</v>
      </c>
      <c r="J214" s="2"/>
    </row>
    <row r="215" spans="1:10" ht="30.75" customHeight="1" outlineLevel="7" x14ac:dyDescent="0.25">
      <c r="A215" s="97"/>
      <c r="B215" s="33" t="s">
        <v>292</v>
      </c>
      <c r="C215" s="9">
        <v>5600508014</v>
      </c>
      <c r="D215" s="8">
        <v>21303</v>
      </c>
      <c r="E215" s="68">
        <v>21303</v>
      </c>
      <c r="F215" s="68">
        <v>0</v>
      </c>
      <c r="G215" s="68">
        <v>0</v>
      </c>
      <c r="H215" s="68">
        <v>0</v>
      </c>
      <c r="I215" s="68">
        <v>0</v>
      </c>
      <c r="J215" s="2"/>
    </row>
    <row r="216" spans="1:10" ht="27" outlineLevel="6" x14ac:dyDescent="0.25">
      <c r="A216" s="97"/>
      <c r="B216" s="39" t="s">
        <v>158</v>
      </c>
      <c r="C216" s="9">
        <v>5600600000</v>
      </c>
      <c r="D216" s="8">
        <f t="shared" ref="D216:I216" si="30">D217+D218+D219</f>
        <v>209876</v>
      </c>
      <c r="E216" s="68">
        <f t="shared" si="30"/>
        <v>209876</v>
      </c>
      <c r="F216" s="68">
        <f t="shared" si="30"/>
        <v>0</v>
      </c>
      <c r="G216" s="68">
        <f t="shared" si="30"/>
        <v>0</v>
      </c>
      <c r="H216" s="68">
        <f t="shared" si="30"/>
        <v>0</v>
      </c>
      <c r="I216" s="68">
        <f t="shared" si="30"/>
        <v>0</v>
      </c>
      <c r="J216" s="2"/>
    </row>
    <row r="217" spans="1:10" ht="25.5" outlineLevel="7" x14ac:dyDescent="0.25">
      <c r="A217" s="97"/>
      <c r="B217" s="33" t="s">
        <v>123</v>
      </c>
      <c r="C217" s="9">
        <v>5600608015</v>
      </c>
      <c r="D217" s="8">
        <v>90000</v>
      </c>
      <c r="E217" s="68">
        <v>90000</v>
      </c>
      <c r="F217" s="68">
        <v>0</v>
      </c>
      <c r="G217" s="68">
        <v>0</v>
      </c>
      <c r="H217" s="68">
        <v>0</v>
      </c>
      <c r="I217" s="68">
        <v>0</v>
      </c>
      <c r="J217" s="2"/>
    </row>
    <row r="218" spans="1:10" ht="31.5" customHeight="1" outlineLevel="5" x14ac:dyDescent="0.25">
      <c r="A218" s="97"/>
      <c r="B218" s="33" t="s">
        <v>257</v>
      </c>
      <c r="C218" s="9">
        <v>5600608016</v>
      </c>
      <c r="D218" s="8">
        <v>13000</v>
      </c>
      <c r="E218" s="68">
        <v>13000</v>
      </c>
      <c r="F218" s="68">
        <v>0</v>
      </c>
      <c r="G218" s="68">
        <v>0</v>
      </c>
      <c r="H218" s="68">
        <v>0</v>
      </c>
      <c r="I218" s="68">
        <v>0</v>
      </c>
      <c r="J218" s="2"/>
    </row>
    <row r="219" spans="1:10" ht="31.5" customHeight="1" outlineLevel="5" x14ac:dyDescent="0.25">
      <c r="A219" s="97"/>
      <c r="B219" s="33" t="s">
        <v>124</v>
      </c>
      <c r="C219" s="9">
        <v>5600608017</v>
      </c>
      <c r="D219" s="8">
        <v>106876</v>
      </c>
      <c r="E219" s="68">
        <v>106876</v>
      </c>
      <c r="F219" s="68">
        <v>0</v>
      </c>
      <c r="G219" s="68">
        <v>0</v>
      </c>
      <c r="H219" s="68">
        <v>0</v>
      </c>
      <c r="I219" s="68">
        <v>0</v>
      </c>
      <c r="J219" s="2"/>
    </row>
    <row r="220" spans="1:10" ht="39" customHeight="1" outlineLevel="6" x14ac:dyDescent="0.25">
      <c r="A220" s="97"/>
      <c r="B220" s="39" t="s">
        <v>159</v>
      </c>
      <c r="C220" s="9">
        <v>5600700000</v>
      </c>
      <c r="D220" s="8">
        <f t="shared" ref="D220:I220" si="31">D221+D222+D223+D224</f>
        <v>13582932</v>
      </c>
      <c r="E220" s="68">
        <f t="shared" si="31"/>
        <v>13582932</v>
      </c>
      <c r="F220" s="68">
        <f t="shared" si="31"/>
        <v>10610233</v>
      </c>
      <c r="G220" s="68">
        <f t="shared" si="31"/>
        <v>10610233</v>
      </c>
      <c r="H220" s="68">
        <f t="shared" si="31"/>
        <v>11641160.84</v>
      </c>
      <c r="I220" s="68">
        <f t="shared" si="31"/>
        <v>10641160.84</v>
      </c>
      <c r="J220" s="2"/>
    </row>
    <row r="221" spans="1:10" ht="33" customHeight="1" outlineLevel="7" x14ac:dyDescent="0.25">
      <c r="A221" s="97"/>
      <c r="B221" s="33" t="s">
        <v>125</v>
      </c>
      <c r="C221" s="9">
        <v>5600740700</v>
      </c>
      <c r="D221" s="8">
        <v>50000</v>
      </c>
      <c r="E221" s="68">
        <v>50000</v>
      </c>
      <c r="F221" s="68">
        <v>50000</v>
      </c>
      <c r="G221" s="68">
        <v>50000</v>
      </c>
      <c r="H221" s="68">
        <v>50000</v>
      </c>
      <c r="I221" s="68">
        <v>50000</v>
      </c>
      <c r="J221" s="2"/>
    </row>
    <row r="222" spans="1:10" ht="31.9" customHeight="1" outlineLevel="6" x14ac:dyDescent="0.25">
      <c r="A222" s="97"/>
      <c r="B222" s="33" t="s">
        <v>201</v>
      </c>
      <c r="C222" s="9">
        <v>5600740990</v>
      </c>
      <c r="D222" s="8">
        <v>13532932</v>
      </c>
      <c r="E222" s="68">
        <v>13532932</v>
      </c>
      <c r="F222" s="68">
        <v>10560233</v>
      </c>
      <c r="G222" s="68">
        <v>10560233</v>
      </c>
      <c r="H222" s="68">
        <v>10560233</v>
      </c>
      <c r="I222" s="68">
        <v>10560233</v>
      </c>
      <c r="J222" s="2"/>
    </row>
    <row r="223" spans="1:10" ht="47.25" customHeight="1" outlineLevel="7" x14ac:dyDescent="0.25">
      <c r="A223" s="97"/>
      <c r="B223" s="33" t="s">
        <v>126</v>
      </c>
      <c r="C223" s="9">
        <v>5600792480</v>
      </c>
      <c r="D223" s="8">
        <v>0</v>
      </c>
      <c r="E223" s="68">
        <v>0</v>
      </c>
      <c r="F223" s="68">
        <v>0</v>
      </c>
      <c r="G223" s="68">
        <v>0</v>
      </c>
      <c r="H223" s="68">
        <v>1000000</v>
      </c>
      <c r="I223" s="68">
        <v>0</v>
      </c>
      <c r="J223" s="2"/>
    </row>
    <row r="224" spans="1:10" ht="37.15" customHeight="1" outlineLevel="4" x14ac:dyDescent="0.25">
      <c r="A224" s="97"/>
      <c r="B224" s="33" t="s">
        <v>127</v>
      </c>
      <c r="C224" s="9" t="s">
        <v>1</v>
      </c>
      <c r="D224" s="8">
        <v>0</v>
      </c>
      <c r="E224" s="68">
        <v>0</v>
      </c>
      <c r="F224" s="68">
        <v>0</v>
      </c>
      <c r="G224" s="68">
        <v>0</v>
      </c>
      <c r="H224" s="68">
        <v>30927.84</v>
      </c>
      <c r="I224" s="68">
        <v>30927.84</v>
      </c>
      <c r="J224" s="2"/>
    </row>
    <row r="225" spans="1:10" ht="37.15" customHeight="1" outlineLevel="6" x14ac:dyDescent="0.25">
      <c r="A225" s="97"/>
      <c r="B225" s="39" t="s">
        <v>160</v>
      </c>
      <c r="C225" s="9">
        <v>5600800000</v>
      </c>
      <c r="D225" s="8">
        <f t="shared" ref="D225:I225" si="32">D226+D227</f>
        <v>6460763.4199999999</v>
      </c>
      <c r="E225" s="68">
        <f t="shared" si="32"/>
        <v>6460763.4199999999</v>
      </c>
      <c r="F225" s="68">
        <f t="shared" si="32"/>
        <v>6973978.5899999999</v>
      </c>
      <c r="G225" s="68">
        <f t="shared" si="32"/>
        <v>6973978.5899999999</v>
      </c>
      <c r="H225" s="68">
        <f t="shared" si="32"/>
        <v>6973978.5899999999</v>
      </c>
      <c r="I225" s="68">
        <f t="shared" si="32"/>
        <v>6973978.5899999999</v>
      </c>
      <c r="J225" s="2"/>
    </row>
    <row r="226" spans="1:10" ht="39.6" customHeight="1" outlineLevel="7" x14ac:dyDescent="0.25">
      <c r="A226" s="97"/>
      <c r="B226" s="33" t="s">
        <v>128</v>
      </c>
      <c r="C226" s="9">
        <v>5600842990</v>
      </c>
      <c r="D226" s="8">
        <v>6454763.4199999999</v>
      </c>
      <c r="E226" s="68">
        <v>6454763.4199999999</v>
      </c>
      <c r="F226" s="68">
        <v>6966478.5899999999</v>
      </c>
      <c r="G226" s="68">
        <v>6966478.5899999999</v>
      </c>
      <c r="H226" s="68">
        <v>6966478.5899999999</v>
      </c>
      <c r="I226" s="68">
        <v>6966478.5899999999</v>
      </c>
      <c r="J226" s="2"/>
    </row>
    <row r="227" spans="1:10" ht="25.5" outlineLevel="7" x14ac:dyDescent="0.25">
      <c r="A227" s="97"/>
      <c r="B227" s="34" t="s">
        <v>335</v>
      </c>
      <c r="C227" s="14" t="s">
        <v>9</v>
      </c>
      <c r="D227" s="8">
        <v>6000</v>
      </c>
      <c r="E227" s="68">
        <v>6000</v>
      </c>
      <c r="F227" s="68">
        <v>7500</v>
      </c>
      <c r="G227" s="68">
        <v>7500</v>
      </c>
      <c r="H227" s="68">
        <v>7500</v>
      </c>
      <c r="I227" s="68">
        <v>7500</v>
      </c>
      <c r="J227" s="2"/>
    </row>
    <row r="228" spans="1:10" ht="40.5" outlineLevel="7" x14ac:dyDescent="0.25">
      <c r="A228" s="97"/>
      <c r="B228" s="40" t="s">
        <v>129</v>
      </c>
      <c r="C228" s="14">
        <v>5600900000</v>
      </c>
      <c r="D228" s="8">
        <f t="shared" ref="D228:I228" si="33">D229</f>
        <v>800000</v>
      </c>
      <c r="E228" s="68">
        <f t="shared" si="33"/>
        <v>800000</v>
      </c>
      <c r="F228" s="68">
        <f t="shared" si="33"/>
        <v>0</v>
      </c>
      <c r="G228" s="68">
        <f t="shared" si="33"/>
        <v>0</v>
      </c>
      <c r="H228" s="68">
        <f t="shared" si="33"/>
        <v>0</v>
      </c>
      <c r="I228" s="68">
        <f t="shared" si="33"/>
        <v>0</v>
      </c>
      <c r="J228" s="2"/>
    </row>
    <row r="229" spans="1:10" ht="25.5" outlineLevel="7" x14ac:dyDescent="0.25">
      <c r="A229" s="97"/>
      <c r="B229" s="34" t="s">
        <v>130</v>
      </c>
      <c r="C229" s="14">
        <v>5600924301</v>
      </c>
      <c r="D229" s="8">
        <v>800000</v>
      </c>
      <c r="E229" s="68">
        <v>800000</v>
      </c>
      <c r="F229" s="68"/>
      <c r="G229" s="68"/>
      <c r="H229" s="68"/>
      <c r="I229" s="68"/>
      <c r="J229" s="2"/>
    </row>
    <row r="230" spans="1:10" ht="54" outlineLevel="7" x14ac:dyDescent="0.25">
      <c r="A230" s="97"/>
      <c r="B230" s="45" t="s">
        <v>167</v>
      </c>
      <c r="C230" s="9">
        <v>5601000000</v>
      </c>
      <c r="D230" s="8">
        <f>D232+D234+D231+D233</f>
        <v>6060606.0600000005</v>
      </c>
      <c r="E230" s="68">
        <f>E232+E234</f>
        <v>60606.06</v>
      </c>
      <c r="F230" s="68"/>
      <c r="G230" s="68"/>
      <c r="H230" s="68"/>
      <c r="I230" s="68"/>
      <c r="J230" s="2"/>
    </row>
    <row r="231" spans="1:10" ht="38.25" outlineLevel="7" x14ac:dyDescent="0.25">
      <c r="A231" s="97"/>
      <c r="B231" s="44" t="s">
        <v>203</v>
      </c>
      <c r="C231" s="9">
        <v>5601092361</v>
      </c>
      <c r="D231" s="8">
        <v>3000000</v>
      </c>
      <c r="E231" s="68">
        <v>0</v>
      </c>
      <c r="F231" s="68">
        <v>0</v>
      </c>
      <c r="G231" s="68">
        <v>0</v>
      </c>
      <c r="H231" s="68">
        <v>0</v>
      </c>
      <c r="I231" s="68">
        <v>0</v>
      </c>
      <c r="J231" s="2"/>
    </row>
    <row r="232" spans="1:10" outlineLevel="7" x14ac:dyDescent="0.25">
      <c r="A232" s="97"/>
      <c r="B232" s="44" t="s">
        <v>168</v>
      </c>
      <c r="C232" s="9" t="s">
        <v>169</v>
      </c>
      <c r="D232" s="8">
        <v>30303.03</v>
      </c>
      <c r="E232" s="68">
        <v>30303.03</v>
      </c>
      <c r="F232" s="68"/>
      <c r="G232" s="68"/>
      <c r="H232" s="68"/>
      <c r="I232" s="68"/>
      <c r="J232" s="2"/>
    </row>
    <row r="233" spans="1:10" ht="38.25" outlineLevel="7" x14ac:dyDescent="0.25">
      <c r="A233" s="97"/>
      <c r="B233" s="44" t="s">
        <v>204</v>
      </c>
      <c r="C233" s="9">
        <v>5601092362</v>
      </c>
      <c r="D233" s="8">
        <v>3000000</v>
      </c>
      <c r="E233" s="68">
        <v>0</v>
      </c>
      <c r="F233" s="68">
        <v>0</v>
      </c>
      <c r="G233" s="68">
        <v>0</v>
      </c>
      <c r="H233" s="68">
        <v>0</v>
      </c>
      <c r="I233" s="68">
        <v>0</v>
      </c>
      <c r="J233" s="2"/>
    </row>
    <row r="234" spans="1:10" outlineLevel="7" x14ac:dyDescent="0.25">
      <c r="A234" s="97"/>
      <c r="B234" s="44" t="s">
        <v>170</v>
      </c>
      <c r="C234" s="9" t="s">
        <v>171</v>
      </c>
      <c r="D234" s="8">
        <v>30303.03</v>
      </c>
      <c r="E234" s="68">
        <v>30303.03</v>
      </c>
      <c r="F234" s="68"/>
      <c r="G234" s="68"/>
      <c r="H234" s="68"/>
      <c r="I234" s="68"/>
      <c r="J234" s="2"/>
    </row>
    <row r="235" spans="1:10" ht="18.600000000000001" customHeight="1" outlineLevel="7" x14ac:dyDescent="0.25">
      <c r="A235" s="97"/>
      <c r="B235" s="62" t="s">
        <v>264</v>
      </c>
      <c r="C235" s="60">
        <v>5601100000</v>
      </c>
      <c r="D235" s="61">
        <f>D236</f>
        <v>512153</v>
      </c>
      <c r="E235" s="85">
        <f>E236</f>
        <v>512153</v>
      </c>
      <c r="F235" s="68"/>
      <c r="G235" s="68"/>
      <c r="H235" s="68"/>
      <c r="I235" s="68"/>
      <c r="J235" s="2"/>
    </row>
    <row r="236" spans="1:10" outlineLevel="7" x14ac:dyDescent="0.25">
      <c r="A236" s="97"/>
      <c r="B236" s="59" t="s">
        <v>265</v>
      </c>
      <c r="C236" s="60">
        <v>5601140995</v>
      </c>
      <c r="D236" s="61">
        <v>512153</v>
      </c>
      <c r="E236" s="85">
        <v>512153</v>
      </c>
      <c r="F236" s="68"/>
      <c r="G236" s="68"/>
      <c r="H236" s="68"/>
      <c r="I236" s="68"/>
      <c r="J236" s="2"/>
    </row>
    <row r="237" spans="1:10" ht="19.899999999999999" customHeight="1" outlineLevel="7" x14ac:dyDescent="0.25">
      <c r="A237" s="97"/>
      <c r="B237" s="62" t="s">
        <v>266</v>
      </c>
      <c r="C237" s="60">
        <v>5601200000</v>
      </c>
      <c r="D237" s="61">
        <f>D238</f>
        <v>87350</v>
      </c>
      <c r="E237" s="85">
        <f>E238</f>
        <v>87350</v>
      </c>
      <c r="F237" s="68"/>
      <c r="G237" s="68"/>
      <c r="H237" s="68"/>
      <c r="I237" s="68"/>
      <c r="J237" s="2"/>
    </row>
    <row r="238" spans="1:10" outlineLevel="7" x14ac:dyDescent="0.25">
      <c r="A238" s="97"/>
      <c r="B238" s="59" t="s">
        <v>267</v>
      </c>
      <c r="C238" s="60">
        <v>5601240996</v>
      </c>
      <c r="D238" s="61">
        <v>87350</v>
      </c>
      <c r="E238" s="85">
        <v>87350</v>
      </c>
      <c r="F238" s="68"/>
      <c r="G238" s="68"/>
      <c r="H238" s="68"/>
      <c r="I238" s="68"/>
      <c r="J238" s="2"/>
    </row>
    <row r="239" spans="1:10" ht="25.5" outlineLevel="7" x14ac:dyDescent="0.25">
      <c r="A239" s="97">
        <v>10</v>
      </c>
      <c r="B239" s="43" t="s">
        <v>272</v>
      </c>
      <c r="C239" s="14" t="s">
        <v>273</v>
      </c>
      <c r="D239" s="8">
        <f t="shared" ref="D239:I240" si="34">D240</f>
        <v>2500000</v>
      </c>
      <c r="E239" s="68">
        <f t="shared" si="34"/>
        <v>2500000</v>
      </c>
      <c r="F239" s="68">
        <f t="shared" si="34"/>
        <v>0</v>
      </c>
      <c r="G239" s="68">
        <f t="shared" si="34"/>
        <v>0</v>
      </c>
      <c r="H239" s="68">
        <f t="shared" si="34"/>
        <v>0</v>
      </c>
      <c r="I239" s="68">
        <f t="shared" si="34"/>
        <v>0</v>
      </c>
      <c r="J239" s="2"/>
    </row>
    <row r="240" spans="1:10" outlineLevel="7" x14ac:dyDescent="0.25">
      <c r="A240" s="97"/>
      <c r="B240" s="40" t="s">
        <v>161</v>
      </c>
      <c r="C240" s="15">
        <v>5700100000</v>
      </c>
      <c r="D240" s="8">
        <f t="shared" si="34"/>
        <v>2500000</v>
      </c>
      <c r="E240" s="68">
        <f t="shared" si="34"/>
        <v>2500000</v>
      </c>
      <c r="F240" s="68">
        <f t="shared" si="34"/>
        <v>0</v>
      </c>
      <c r="G240" s="68">
        <f t="shared" si="34"/>
        <v>0</v>
      </c>
      <c r="H240" s="68">
        <f t="shared" si="34"/>
        <v>0</v>
      </c>
      <c r="I240" s="68">
        <f t="shared" si="34"/>
        <v>0</v>
      </c>
      <c r="J240" s="2"/>
    </row>
    <row r="241" spans="1:10" ht="19.149999999999999" customHeight="1" outlineLevel="7" x14ac:dyDescent="0.25">
      <c r="A241" s="97"/>
      <c r="B241" s="34" t="s">
        <v>274</v>
      </c>
      <c r="C241" s="15">
        <v>5700105011</v>
      </c>
      <c r="D241" s="8">
        <v>2500000</v>
      </c>
      <c r="E241" s="68">
        <v>2500000</v>
      </c>
      <c r="F241" s="68">
        <v>0</v>
      </c>
      <c r="G241" s="68">
        <v>0</v>
      </c>
      <c r="H241" s="68">
        <v>0</v>
      </c>
      <c r="I241" s="68">
        <v>0</v>
      </c>
      <c r="J241" s="2"/>
    </row>
    <row r="242" spans="1:10" ht="30.75" customHeight="1" outlineLevel="7" x14ac:dyDescent="0.25">
      <c r="A242" s="97">
        <v>11</v>
      </c>
      <c r="B242" s="38" t="s">
        <v>343</v>
      </c>
      <c r="C242" s="9">
        <v>6200000000</v>
      </c>
      <c r="D242" s="8">
        <f t="shared" ref="D242:I242" si="35">D243+D248</f>
        <v>2489595.5</v>
      </c>
      <c r="E242" s="68">
        <f t="shared" si="35"/>
        <v>1780000</v>
      </c>
      <c r="F242" s="68">
        <f t="shared" si="35"/>
        <v>0</v>
      </c>
      <c r="G242" s="68">
        <f t="shared" si="35"/>
        <v>0</v>
      </c>
      <c r="H242" s="68">
        <f t="shared" si="35"/>
        <v>0</v>
      </c>
      <c r="I242" s="68">
        <f t="shared" si="35"/>
        <v>0</v>
      </c>
      <c r="J242" s="2"/>
    </row>
    <row r="243" spans="1:10" ht="27" outlineLevel="7" x14ac:dyDescent="0.25">
      <c r="A243" s="97"/>
      <c r="B243" s="39" t="s">
        <v>162</v>
      </c>
      <c r="C243" s="9">
        <v>6200100000</v>
      </c>
      <c r="D243" s="8">
        <f t="shared" ref="D243:I243" si="36">D244+D245+D246+D247</f>
        <v>1609844.31</v>
      </c>
      <c r="E243" s="68">
        <f t="shared" si="36"/>
        <v>900248.81</v>
      </c>
      <c r="F243" s="68">
        <f t="shared" si="36"/>
        <v>0</v>
      </c>
      <c r="G243" s="68">
        <f t="shared" si="36"/>
        <v>0</v>
      </c>
      <c r="H243" s="68">
        <f t="shared" si="36"/>
        <v>0</v>
      </c>
      <c r="I243" s="68">
        <f t="shared" si="36"/>
        <v>0</v>
      </c>
      <c r="J243" s="2"/>
    </row>
    <row r="244" spans="1:10" outlineLevel="7" x14ac:dyDescent="0.25">
      <c r="A244" s="97"/>
      <c r="B244" s="33" t="s">
        <v>281</v>
      </c>
      <c r="C244" s="9">
        <v>6200100001</v>
      </c>
      <c r="D244" s="8">
        <v>658827</v>
      </c>
      <c r="E244" s="68">
        <v>658827</v>
      </c>
      <c r="F244" s="68">
        <v>0</v>
      </c>
      <c r="G244" s="68">
        <v>0</v>
      </c>
      <c r="H244" s="68">
        <v>0</v>
      </c>
      <c r="I244" s="68">
        <v>0</v>
      </c>
      <c r="J244" s="2"/>
    </row>
    <row r="245" spans="1:10" ht="25.5" outlineLevel="7" x14ac:dyDescent="0.25">
      <c r="A245" s="97"/>
      <c r="B245" s="33" t="s">
        <v>282</v>
      </c>
      <c r="C245" s="9">
        <v>6200100002</v>
      </c>
      <c r="D245" s="8">
        <v>67571.81</v>
      </c>
      <c r="E245" s="68">
        <v>67571.81</v>
      </c>
      <c r="F245" s="68">
        <v>0</v>
      </c>
      <c r="G245" s="68">
        <v>0</v>
      </c>
      <c r="H245" s="68">
        <v>0</v>
      </c>
      <c r="I245" s="68">
        <v>0</v>
      </c>
      <c r="J245" s="2"/>
    </row>
    <row r="246" spans="1:10" outlineLevel="7" x14ac:dyDescent="0.25">
      <c r="A246" s="97"/>
      <c r="B246" s="33" t="s">
        <v>283</v>
      </c>
      <c r="C246" s="9">
        <v>6200100003</v>
      </c>
      <c r="D246" s="8">
        <v>173850</v>
      </c>
      <c r="E246" s="68">
        <v>173850</v>
      </c>
      <c r="F246" s="68">
        <v>0</v>
      </c>
      <c r="G246" s="68">
        <v>0</v>
      </c>
      <c r="H246" s="68">
        <v>0</v>
      </c>
      <c r="I246" s="68">
        <v>0</v>
      </c>
      <c r="J246" s="2"/>
    </row>
    <row r="247" spans="1:10" ht="51" outlineLevel="7" x14ac:dyDescent="0.25">
      <c r="A247" s="97"/>
      <c r="B247" s="33" t="s">
        <v>284</v>
      </c>
      <c r="C247" s="9">
        <v>6200193080</v>
      </c>
      <c r="D247" s="8">
        <v>709595.5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2"/>
    </row>
    <row r="248" spans="1:10" ht="27" outlineLevel="1" x14ac:dyDescent="0.25">
      <c r="A248" s="97"/>
      <c r="B248" s="39" t="s">
        <v>163</v>
      </c>
      <c r="C248" s="9">
        <v>6200200000</v>
      </c>
      <c r="D248" s="8">
        <f t="shared" ref="D248:I248" si="37">D249</f>
        <v>879751.19</v>
      </c>
      <c r="E248" s="68">
        <f t="shared" si="37"/>
        <v>879751.19</v>
      </c>
      <c r="F248" s="68">
        <f t="shared" si="37"/>
        <v>0</v>
      </c>
      <c r="G248" s="68">
        <f t="shared" si="37"/>
        <v>0</v>
      </c>
      <c r="H248" s="68">
        <f t="shared" si="37"/>
        <v>0</v>
      </c>
      <c r="I248" s="68">
        <f t="shared" si="37"/>
        <v>0</v>
      </c>
      <c r="J248" s="2"/>
    </row>
    <row r="249" spans="1:10" outlineLevel="2" x14ac:dyDescent="0.25">
      <c r="A249" s="97"/>
      <c r="B249" s="33" t="s">
        <v>285</v>
      </c>
      <c r="C249" s="9">
        <v>6200200001</v>
      </c>
      <c r="D249" s="8">
        <v>879751.19</v>
      </c>
      <c r="E249" s="68">
        <v>879751.19</v>
      </c>
      <c r="F249" s="68">
        <v>0</v>
      </c>
      <c r="G249" s="68">
        <v>0</v>
      </c>
      <c r="H249" s="68">
        <v>0</v>
      </c>
      <c r="I249" s="68">
        <v>0</v>
      </c>
      <c r="J249" s="2"/>
    </row>
    <row r="250" spans="1:10" ht="25.5" outlineLevel="3" x14ac:dyDescent="0.25">
      <c r="A250" s="97">
        <v>12</v>
      </c>
      <c r="B250" s="38" t="s">
        <v>319</v>
      </c>
      <c r="C250" s="9">
        <v>6300000000</v>
      </c>
      <c r="D250" s="8">
        <f t="shared" ref="D250:I251" si="38">D251</f>
        <v>488349.4</v>
      </c>
      <c r="E250" s="68">
        <f t="shared" si="38"/>
        <v>4883.49</v>
      </c>
      <c r="F250" s="68">
        <f t="shared" si="38"/>
        <v>475208.64</v>
      </c>
      <c r="G250" s="68">
        <f t="shared" si="38"/>
        <v>14256.26</v>
      </c>
      <c r="H250" s="68">
        <f t="shared" si="38"/>
        <v>471680.16</v>
      </c>
      <c r="I250" s="68">
        <f t="shared" si="38"/>
        <v>14150.4</v>
      </c>
      <c r="J250" s="2"/>
    </row>
    <row r="251" spans="1:10" ht="54" outlineLevel="4" x14ac:dyDescent="0.25">
      <c r="A251" s="97"/>
      <c r="B251" s="39" t="s">
        <v>164</v>
      </c>
      <c r="C251" s="9">
        <v>6300100000</v>
      </c>
      <c r="D251" s="8">
        <f t="shared" si="38"/>
        <v>488349.4</v>
      </c>
      <c r="E251" s="68">
        <f t="shared" si="38"/>
        <v>4883.49</v>
      </c>
      <c r="F251" s="68">
        <f t="shared" si="38"/>
        <v>475208.64</v>
      </c>
      <c r="G251" s="68">
        <f t="shared" si="38"/>
        <v>14256.26</v>
      </c>
      <c r="H251" s="68">
        <f t="shared" si="38"/>
        <v>471680.16</v>
      </c>
      <c r="I251" s="68">
        <f t="shared" si="38"/>
        <v>14150.4</v>
      </c>
      <c r="J251" s="2"/>
    </row>
    <row r="252" spans="1:10" ht="61.5" customHeight="1" outlineLevel="5" x14ac:dyDescent="0.25">
      <c r="A252" s="97"/>
      <c r="B252" s="33" t="s">
        <v>10</v>
      </c>
      <c r="C252" s="9" t="s">
        <v>271</v>
      </c>
      <c r="D252" s="8">
        <v>488349.4</v>
      </c>
      <c r="E252" s="68">
        <v>4883.49</v>
      </c>
      <c r="F252" s="68">
        <v>475208.64</v>
      </c>
      <c r="G252" s="68">
        <v>14256.26</v>
      </c>
      <c r="H252" s="68">
        <v>471680.16</v>
      </c>
      <c r="I252" s="68">
        <v>14150.4</v>
      </c>
      <c r="J252" s="2"/>
    </row>
    <row r="253" spans="1:10" ht="31.9" customHeight="1" outlineLevel="6" x14ac:dyDescent="0.25">
      <c r="A253" s="97">
        <v>13</v>
      </c>
      <c r="B253" s="38" t="s">
        <v>131</v>
      </c>
      <c r="C253" s="9">
        <v>6700000000</v>
      </c>
      <c r="D253" s="8">
        <f>D254+D259+D264+D266</f>
        <v>2300000</v>
      </c>
      <c r="E253" s="68">
        <f>E254+E259+E264+E266</f>
        <v>2300000</v>
      </c>
      <c r="F253" s="68">
        <f>F254+F259+F264</f>
        <v>0</v>
      </c>
      <c r="G253" s="68">
        <f>G254+G259+G264</f>
        <v>0</v>
      </c>
      <c r="H253" s="68">
        <f>H254+H259+H264</f>
        <v>0</v>
      </c>
      <c r="I253" s="68">
        <f>I254+I259+I264</f>
        <v>0</v>
      </c>
      <c r="J253" s="2"/>
    </row>
    <row r="254" spans="1:10" ht="27" outlineLevel="7" x14ac:dyDescent="0.25">
      <c r="A254" s="97"/>
      <c r="B254" s="45" t="s">
        <v>186</v>
      </c>
      <c r="C254" s="9" t="s">
        <v>182</v>
      </c>
      <c r="D254" s="8">
        <f>D255+D256+D257+D258</f>
        <v>350000</v>
      </c>
      <c r="E254" s="68">
        <f>E255+E256+E257+E258</f>
        <v>350000</v>
      </c>
      <c r="F254" s="68"/>
      <c r="G254" s="68"/>
      <c r="H254" s="68"/>
      <c r="I254" s="68"/>
      <c r="J254" s="2"/>
    </row>
    <row r="255" spans="1:10" ht="38.25" outlineLevel="2" x14ac:dyDescent="0.25">
      <c r="A255" s="97"/>
      <c r="B255" s="44" t="s">
        <v>187</v>
      </c>
      <c r="C255" s="9" t="s">
        <v>183</v>
      </c>
      <c r="D255" s="8">
        <v>35000</v>
      </c>
      <c r="E255" s="68">
        <v>35000</v>
      </c>
      <c r="F255" s="68"/>
      <c r="G255" s="68"/>
      <c r="H255" s="68"/>
      <c r="I255" s="68"/>
      <c r="J255" s="2"/>
    </row>
    <row r="256" spans="1:10" ht="25.5" outlineLevel="2" x14ac:dyDescent="0.25">
      <c r="A256" s="97"/>
      <c r="B256" s="44" t="s">
        <v>196</v>
      </c>
      <c r="C256" s="9">
        <v>6700103101</v>
      </c>
      <c r="D256" s="8">
        <v>10000</v>
      </c>
      <c r="E256" s="68">
        <v>10000</v>
      </c>
      <c r="F256" s="68"/>
      <c r="G256" s="68"/>
      <c r="H256" s="68"/>
      <c r="I256" s="68"/>
      <c r="J256" s="2"/>
    </row>
    <row r="257" spans="1:10" ht="25.5" outlineLevel="2" x14ac:dyDescent="0.25">
      <c r="A257" s="97"/>
      <c r="B257" s="44" t="s">
        <v>188</v>
      </c>
      <c r="C257" s="9">
        <v>6700103102</v>
      </c>
      <c r="D257" s="8">
        <v>60000</v>
      </c>
      <c r="E257" s="68">
        <v>60000</v>
      </c>
      <c r="F257" s="68"/>
      <c r="G257" s="68"/>
      <c r="H257" s="68"/>
      <c r="I257" s="68"/>
      <c r="J257" s="2"/>
    </row>
    <row r="258" spans="1:10" ht="38.25" outlineLevel="2" x14ac:dyDescent="0.25">
      <c r="A258" s="97"/>
      <c r="B258" s="44" t="s">
        <v>189</v>
      </c>
      <c r="C258" s="9">
        <v>6700103103</v>
      </c>
      <c r="D258" s="8">
        <v>245000</v>
      </c>
      <c r="E258" s="68">
        <v>245000</v>
      </c>
      <c r="F258" s="68"/>
      <c r="G258" s="68"/>
      <c r="H258" s="68"/>
      <c r="I258" s="68"/>
      <c r="J258" s="2"/>
    </row>
    <row r="259" spans="1:10" ht="27" outlineLevel="2" x14ac:dyDescent="0.25">
      <c r="A259" s="97"/>
      <c r="B259" s="45" t="s">
        <v>190</v>
      </c>
      <c r="C259" s="9" t="s">
        <v>184</v>
      </c>
      <c r="D259" s="8">
        <f>D260+D261+D262+D263</f>
        <v>550000</v>
      </c>
      <c r="E259" s="68">
        <f>E260+E261+E262+E263</f>
        <v>550000</v>
      </c>
      <c r="F259" s="68"/>
      <c r="G259" s="68"/>
      <c r="H259" s="68"/>
      <c r="I259" s="68"/>
      <c r="J259" s="2"/>
    </row>
    <row r="260" spans="1:10" ht="51" outlineLevel="2" x14ac:dyDescent="0.25">
      <c r="A260" s="97"/>
      <c r="B260" s="44" t="s">
        <v>191</v>
      </c>
      <c r="C260" s="9" t="s">
        <v>185</v>
      </c>
      <c r="D260" s="8">
        <v>430000</v>
      </c>
      <c r="E260" s="68">
        <v>430000</v>
      </c>
      <c r="F260" s="68"/>
      <c r="G260" s="68"/>
      <c r="H260" s="68"/>
      <c r="I260" s="68"/>
      <c r="J260" s="2"/>
    </row>
    <row r="261" spans="1:10" ht="25.5" outlineLevel="2" x14ac:dyDescent="0.25">
      <c r="A261" s="97"/>
      <c r="B261" s="44" t="s">
        <v>192</v>
      </c>
      <c r="C261" s="9">
        <v>6700203111</v>
      </c>
      <c r="D261" s="8">
        <v>10000</v>
      </c>
      <c r="E261" s="68">
        <v>10000</v>
      </c>
      <c r="F261" s="68"/>
      <c r="G261" s="68"/>
      <c r="H261" s="68"/>
      <c r="I261" s="68"/>
      <c r="J261" s="2"/>
    </row>
    <row r="262" spans="1:10" ht="25.5" outlineLevel="2" x14ac:dyDescent="0.25">
      <c r="A262" s="97"/>
      <c r="B262" s="44" t="s">
        <v>197</v>
      </c>
      <c r="C262" s="9">
        <v>6700203112</v>
      </c>
      <c r="D262" s="8">
        <v>10000</v>
      </c>
      <c r="E262" s="68">
        <v>10000</v>
      </c>
      <c r="F262" s="68"/>
      <c r="G262" s="68"/>
      <c r="H262" s="68"/>
      <c r="I262" s="68"/>
      <c r="J262" s="2"/>
    </row>
    <row r="263" spans="1:10" outlineLevel="2" x14ac:dyDescent="0.25">
      <c r="A263" s="97"/>
      <c r="B263" s="44" t="s">
        <v>193</v>
      </c>
      <c r="C263" s="9">
        <v>6700203113</v>
      </c>
      <c r="D263" s="8">
        <v>100000</v>
      </c>
      <c r="E263" s="68">
        <v>100000</v>
      </c>
      <c r="F263" s="68"/>
      <c r="G263" s="68"/>
      <c r="H263" s="68"/>
      <c r="I263" s="68"/>
      <c r="J263" s="2"/>
    </row>
    <row r="264" spans="1:10" ht="27" outlineLevel="2" x14ac:dyDescent="0.25">
      <c r="A264" s="97"/>
      <c r="B264" s="45" t="s">
        <v>194</v>
      </c>
      <c r="C264" s="9">
        <v>6700300000</v>
      </c>
      <c r="D264" s="8">
        <f>D265</f>
        <v>100000</v>
      </c>
      <c r="E264" s="68">
        <f>E265</f>
        <v>100000</v>
      </c>
      <c r="F264" s="68"/>
      <c r="G264" s="68"/>
      <c r="H264" s="68"/>
      <c r="I264" s="68"/>
      <c r="J264" s="2"/>
    </row>
    <row r="265" spans="1:10" ht="51" outlineLevel="2" x14ac:dyDescent="0.25">
      <c r="A265" s="97"/>
      <c r="B265" s="44" t="s">
        <v>195</v>
      </c>
      <c r="C265" s="9">
        <v>6700303114</v>
      </c>
      <c r="D265" s="8">
        <v>100000</v>
      </c>
      <c r="E265" s="68">
        <v>100000</v>
      </c>
      <c r="F265" s="68"/>
      <c r="G265" s="68"/>
      <c r="H265" s="68"/>
      <c r="I265" s="68"/>
      <c r="J265" s="2"/>
    </row>
    <row r="266" spans="1:10" ht="40.5" outlineLevel="2" x14ac:dyDescent="0.25">
      <c r="A266" s="97"/>
      <c r="B266" s="45" t="s">
        <v>231</v>
      </c>
      <c r="C266" s="9">
        <v>6700400000</v>
      </c>
      <c r="D266" s="8">
        <f>D267</f>
        <v>1300000</v>
      </c>
      <c r="E266" s="68">
        <f>E267</f>
        <v>1300000</v>
      </c>
      <c r="F266" s="68"/>
      <c r="G266" s="68"/>
      <c r="H266" s="68"/>
      <c r="I266" s="68"/>
      <c r="J266" s="2"/>
    </row>
    <row r="267" spans="1:10" ht="38.25" outlineLevel="2" x14ac:dyDescent="0.25">
      <c r="A267" s="97"/>
      <c r="B267" s="44" t="s">
        <v>232</v>
      </c>
      <c r="C267" s="9">
        <v>6700403115</v>
      </c>
      <c r="D267" s="8">
        <v>1300000</v>
      </c>
      <c r="E267" s="68">
        <v>1300000</v>
      </c>
      <c r="F267" s="68"/>
      <c r="G267" s="68"/>
      <c r="H267" s="68"/>
      <c r="I267" s="68"/>
      <c r="J267" s="2"/>
    </row>
    <row r="268" spans="1:10" ht="25.5" outlineLevel="4" x14ac:dyDescent="0.25">
      <c r="A268" s="97">
        <v>14</v>
      </c>
      <c r="B268" s="38" t="s">
        <v>132</v>
      </c>
      <c r="C268" s="9">
        <v>6800000000</v>
      </c>
      <c r="D268" s="8">
        <f>D274+D269</f>
        <v>2058135</v>
      </c>
      <c r="E268" s="68">
        <f>E274+E269</f>
        <v>2058135</v>
      </c>
      <c r="F268" s="68">
        <f>F274</f>
        <v>0</v>
      </c>
      <c r="G268" s="68">
        <f>G274</f>
        <v>0</v>
      </c>
      <c r="H268" s="68">
        <f>H274</f>
        <v>0</v>
      </c>
      <c r="I268" s="68">
        <f>I274</f>
        <v>0</v>
      </c>
      <c r="J268" s="2"/>
    </row>
    <row r="269" spans="1:10" ht="40.5" outlineLevel="4" x14ac:dyDescent="0.25">
      <c r="A269" s="97"/>
      <c r="B269" s="45" t="s">
        <v>215</v>
      </c>
      <c r="C269" s="9">
        <v>6800100000</v>
      </c>
      <c r="D269" s="49">
        <f>D270+D271+D272+D273</f>
        <v>1942585</v>
      </c>
      <c r="E269" s="85">
        <f>E270+E271+E272+E273</f>
        <v>1942585</v>
      </c>
      <c r="F269" s="68"/>
      <c r="G269" s="68"/>
      <c r="H269" s="68"/>
      <c r="I269" s="68"/>
      <c r="J269" s="2"/>
    </row>
    <row r="270" spans="1:10" outlineLevel="4" x14ac:dyDescent="0.25">
      <c r="A270" s="97"/>
      <c r="B270" s="44" t="s">
        <v>216</v>
      </c>
      <c r="C270" s="9">
        <v>6800168021</v>
      </c>
      <c r="D270" s="49">
        <v>868185</v>
      </c>
      <c r="E270" s="68">
        <v>868185</v>
      </c>
      <c r="F270" s="68"/>
      <c r="G270" s="68"/>
      <c r="H270" s="68"/>
      <c r="I270" s="68"/>
      <c r="J270" s="2"/>
    </row>
    <row r="271" spans="1:10" ht="25.5" outlineLevel="4" x14ac:dyDescent="0.25">
      <c r="A271" s="97"/>
      <c r="B271" s="44" t="s">
        <v>217</v>
      </c>
      <c r="C271" s="9">
        <v>6800168022</v>
      </c>
      <c r="D271" s="49">
        <v>735000</v>
      </c>
      <c r="E271" s="68">
        <v>735000</v>
      </c>
      <c r="F271" s="68"/>
      <c r="G271" s="68"/>
      <c r="H271" s="68"/>
      <c r="I271" s="68"/>
      <c r="J271" s="2"/>
    </row>
    <row r="272" spans="1:10" ht="38.25" outlineLevel="4" x14ac:dyDescent="0.25">
      <c r="A272" s="97"/>
      <c r="B272" s="44" t="s">
        <v>218</v>
      </c>
      <c r="C272" s="9">
        <v>6800168023</v>
      </c>
      <c r="D272" s="49">
        <v>229400</v>
      </c>
      <c r="E272" s="68">
        <v>229400</v>
      </c>
      <c r="F272" s="68"/>
      <c r="G272" s="68"/>
      <c r="H272" s="68"/>
      <c r="I272" s="68"/>
      <c r="J272" s="2"/>
    </row>
    <row r="273" spans="1:10" outlineLevel="4" x14ac:dyDescent="0.25">
      <c r="A273" s="97"/>
      <c r="B273" s="44" t="s">
        <v>219</v>
      </c>
      <c r="C273" s="9">
        <v>6800168024</v>
      </c>
      <c r="D273" s="49">
        <v>110000</v>
      </c>
      <c r="E273" s="68">
        <v>110000</v>
      </c>
      <c r="F273" s="68"/>
      <c r="G273" s="68"/>
      <c r="H273" s="68"/>
      <c r="I273" s="68"/>
      <c r="J273" s="2"/>
    </row>
    <row r="274" spans="1:10" ht="54" outlineLevel="4" x14ac:dyDescent="0.25">
      <c r="A274" s="97"/>
      <c r="B274" s="39" t="s">
        <v>165</v>
      </c>
      <c r="C274" s="9">
        <v>6800200000</v>
      </c>
      <c r="D274" s="8">
        <f t="shared" ref="D274:I274" si="39">D275</f>
        <v>115550</v>
      </c>
      <c r="E274" s="68">
        <f t="shared" si="39"/>
        <v>115550</v>
      </c>
      <c r="F274" s="68">
        <f t="shared" si="39"/>
        <v>0</v>
      </c>
      <c r="G274" s="68">
        <f t="shared" si="39"/>
        <v>0</v>
      </c>
      <c r="H274" s="68">
        <f t="shared" si="39"/>
        <v>0</v>
      </c>
      <c r="I274" s="68">
        <f t="shared" si="39"/>
        <v>0</v>
      </c>
      <c r="J274" s="2"/>
    </row>
    <row r="275" spans="1:10" ht="20.45" customHeight="1" outlineLevel="4" x14ac:dyDescent="0.25">
      <c r="A275" s="97"/>
      <c r="B275" s="33" t="s">
        <v>77</v>
      </c>
      <c r="C275" s="9">
        <v>6800268001</v>
      </c>
      <c r="D275" s="8">
        <v>115550</v>
      </c>
      <c r="E275" s="68">
        <v>115550</v>
      </c>
      <c r="F275" s="68">
        <v>0</v>
      </c>
      <c r="G275" s="68">
        <v>0</v>
      </c>
      <c r="H275" s="68">
        <v>0</v>
      </c>
      <c r="I275" s="68">
        <v>0</v>
      </c>
      <c r="J275" s="2"/>
    </row>
    <row r="276" spans="1:10" ht="38.25" outlineLevel="4" x14ac:dyDescent="0.25">
      <c r="A276" s="97">
        <v>15</v>
      </c>
      <c r="B276" s="38" t="s">
        <v>78</v>
      </c>
      <c r="C276" s="9">
        <v>7000000000</v>
      </c>
      <c r="D276" s="8">
        <f>D277</f>
        <v>50000</v>
      </c>
      <c r="E276" s="68">
        <f t="shared" ref="E276:I277" si="40">E277</f>
        <v>50000</v>
      </c>
      <c r="F276" s="68">
        <f t="shared" si="40"/>
        <v>0</v>
      </c>
      <c r="G276" s="68">
        <f t="shared" si="40"/>
        <v>0</v>
      </c>
      <c r="H276" s="68">
        <f t="shared" si="40"/>
        <v>0</v>
      </c>
      <c r="I276" s="68">
        <f t="shared" si="40"/>
        <v>0</v>
      </c>
      <c r="J276" s="2"/>
    </row>
    <row r="277" spans="1:10" ht="40.5" outlineLevel="4" x14ac:dyDescent="0.25">
      <c r="A277" s="97"/>
      <c r="B277" s="39" t="s">
        <v>79</v>
      </c>
      <c r="C277" s="9">
        <v>7000100000</v>
      </c>
      <c r="D277" s="8">
        <f>D278</f>
        <v>50000</v>
      </c>
      <c r="E277" s="68">
        <f t="shared" si="40"/>
        <v>50000</v>
      </c>
      <c r="F277" s="68">
        <f t="shared" si="40"/>
        <v>0</v>
      </c>
      <c r="G277" s="68">
        <f t="shared" si="40"/>
        <v>0</v>
      </c>
      <c r="H277" s="68">
        <f t="shared" si="40"/>
        <v>0</v>
      </c>
      <c r="I277" s="68">
        <f t="shared" si="40"/>
        <v>0</v>
      </c>
      <c r="J277" s="2"/>
    </row>
    <row r="278" spans="1:10" ht="25.5" outlineLevel="4" x14ac:dyDescent="0.25">
      <c r="A278" s="97"/>
      <c r="B278" s="33" t="s">
        <v>80</v>
      </c>
      <c r="C278" s="9">
        <v>7000108011</v>
      </c>
      <c r="D278" s="8">
        <v>50000</v>
      </c>
      <c r="E278" s="68">
        <v>50000</v>
      </c>
      <c r="F278" s="68">
        <v>0</v>
      </c>
      <c r="G278" s="68">
        <v>0</v>
      </c>
      <c r="H278" s="68">
        <v>0</v>
      </c>
      <c r="I278" s="68">
        <v>0</v>
      </c>
      <c r="J278" s="2"/>
    </row>
    <row r="279" spans="1:10" ht="38.25" outlineLevel="4" x14ac:dyDescent="0.25">
      <c r="A279" s="97">
        <v>16</v>
      </c>
      <c r="B279" s="38" t="s">
        <v>133</v>
      </c>
      <c r="C279" s="9">
        <v>7100000000</v>
      </c>
      <c r="D279" s="8">
        <f>D280</f>
        <v>915260</v>
      </c>
      <c r="E279" s="68">
        <f t="shared" ref="E279:I280" si="41">E280</f>
        <v>915260</v>
      </c>
      <c r="F279" s="68">
        <f t="shared" si="41"/>
        <v>0</v>
      </c>
      <c r="G279" s="68">
        <f t="shared" si="41"/>
        <v>0</v>
      </c>
      <c r="H279" s="68">
        <f t="shared" si="41"/>
        <v>0</v>
      </c>
      <c r="I279" s="68">
        <f t="shared" si="41"/>
        <v>0</v>
      </c>
      <c r="J279" s="2"/>
    </row>
    <row r="280" spans="1:10" outlineLevel="4" x14ac:dyDescent="0.25">
      <c r="A280" s="97"/>
      <c r="B280" s="39" t="s">
        <v>166</v>
      </c>
      <c r="C280" s="9">
        <v>7100100000</v>
      </c>
      <c r="D280" s="8">
        <f>D281+D282+D283+D284+D285</f>
        <v>915260</v>
      </c>
      <c r="E280" s="68">
        <f>E281+E282+E283+E284+E285</f>
        <v>915260</v>
      </c>
      <c r="F280" s="68">
        <f t="shared" si="41"/>
        <v>0</v>
      </c>
      <c r="G280" s="68">
        <f t="shared" si="41"/>
        <v>0</v>
      </c>
      <c r="H280" s="68">
        <f t="shared" si="41"/>
        <v>0</v>
      </c>
      <c r="I280" s="68">
        <f t="shared" si="41"/>
        <v>0</v>
      </c>
      <c r="J280" s="2"/>
    </row>
    <row r="281" spans="1:10" outlineLevel="4" x14ac:dyDescent="0.25">
      <c r="A281" s="97"/>
      <c r="B281" s="33" t="s">
        <v>134</v>
      </c>
      <c r="C281" s="9">
        <v>7100101131</v>
      </c>
      <c r="D281" s="8">
        <v>126760</v>
      </c>
      <c r="E281" s="68">
        <v>126760</v>
      </c>
      <c r="F281" s="68">
        <v>0</v>
      </c>
      <c r="G281" s="68">
        <v>0</v>
      </c>
      <c r="H281" s="68">
        <v>0</v>
      </c>
      <c r="I281" s="68">
        <v>0</v>
      </c>
      <c r="J281" s="2"/>
    </row>
    <row r="282" spans="1:10" ht="25.5" outlineLevel="4" x14ac:dyDescent="0.25">
      <c r="A282" s="97"/>
      <c r="B282" s="44" t="s">
        <v>228</v>
      </c>
      <c r="C282" s="9">
        <v>7100101132</v>
      </c>
      <c r="D282" s="8">
        <v>27280</v>
      </c>
      <c r="E282" s="68">
        <v>27280</v>
      </c>
      <c r="F282" s="68"/>
      <c r="G282" s="68"/>
      <c r="H282" s="68"/>
      <c r="I282" s="68"/>
      <c r="J282" s="2"/>
    </row>
    <row r="283" spans="1:10" ht="25.5" outlineLevel="4" x14ac:dyDescent="0.25">
      <c r="A283" s="97"/>
      <c r="B283" s="44" t="s">
        <v>229</v>
      </c>
      <c r="C283" s="9">
        <v>7100101133</v>
      </c>
      <c r="D283" s="8">
        <v>61220</v>
      </c>
      <c r="E283" s="68">
        <v>61220</v>
      </c>
      <c r="F283" s="68"/>
      <c r="G283" s="68"/>
      <c r="H283" s="68"/>
      <c r="I283" s="68"/>
      <c r="J283" s="2"/>
    </row>
    <row r="284" spans="1:10" ht="25.5" outlineLevel="4" x14ac:dyDescent="0.25">
      <c r="A284" s="97"/>
      <c r="B284" s="44" t="s">
        <v>230</v>
      </c>
      <c r="C284" s="9">
        <v>7100101134</v>
      </c>
      <c r="D284" s="8">
        <v>500000</v>
      </c>
      <c r="E284" s="68">
        <v>500000</v>
      </c>
      <c r="F284" s="68"/>
      <c r="G284" s="68"/>
      <c r="H284" s="68"/>
      <c r="I284" s="68"/>
      <c r="J284" s="2"/>
    </row>
    <row r="285" spans="1:10" ht="25.5" outlineLevel="4" x14ac:dyDescent="0.25">
      <c r="A285" s="97"/>
      <c r="B285" s="44" t="s">
        <v>269</v>
      </c>
      <c r="C285" s="9">
        <v>7100101135</v>
      </c>
      <c r="D285" s="8">
        <v>200000</v>
      </c>
      <c r="E285" s="68">
        <v>200000</v>
      </c>
      <c r="F285" s="68"/>
      <c r="G285" s="68"/>
      <c r="H285" s="68"/>
      <c r="I285" s="68"/>
      <c r="J285" s="2"/>
    </row>
    <row r="286" spans="1:10" ht="24" customHeight="1" outlineLevel="5" x14ac:dyDescent="0.25">
      <c r="A286" s="101"/>
      <c r="B286" s="90" t="s">
        <v>11</v>
      </c>
      <c r="C286" s="91"/>
      <c r="D286" s="8">
        <f>D19+D75+D138+D84+D141+D145+D154+D157+D202+D239+D242+D250+D253+D268+D276+D279+D195</f>
        <v>654707148.79999983</v>
      </c>
      <c r="E286" s="68">
        <f>E19+E75+E138+E84+E141+E145+E154+E157+E202+E239+E242+E250+E253+E268+E276+E279+E195</f>
        <v>234072982.30000001</v>
      </c>
      <c r="F286" s="68">
        <f>F19+F75+F138+F84+F141+F145+F154+F157+F202+F239+F242+F250+F253+F268+F276+F279</f>
        <v>383839977.25</v>
      </c>
      <c r="G286" s="68">
        <f>G19+G75+G138+G84+G141+G145+G154+G157+G202+G239+G242+G250+G253+G268+G276+G279</f>
        <v>165384343</v>
      </c>
      <c r="H286" s="68">
        <f>H19+H75+H138+H84+H141+H145+H154+H157+H202+H239+H242+H250+H253+H268+H276+H279</f>
        <v>393948476.56</v>
      </c>
      <c r="I286" s="68">
        <f>I19+I75+I138+I84+I141+I145+I154+I157+I202+I239+I242+I250+I253+I268+I276+I279</f>
        <v>164246142.30000001</v>
      </c>
      <c r="J286" s="2"/>
    </row>
  </sheetData>
  <mergeCells count="7">
    <mergeCell ref="H16:I16"/>
    <mergeCell ref="B14:H14"/>
    <mergeCell ref="B286:C286"/>
    <mergeCell ref="C16:C17"/>
    <mergeCell ref="B16:B17"/>
    <mergeCell ref="D16:E16"/>
    <mergeCell ref="F16:G16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2021-07-30T03:18:21Z</cp:lastPrinted>
  <dcterms:created xsi:type="dcterms:W3CDTF">2020-11-30T03:43:02Z</dcterms:created>
  <dcterms:modified xsi:type="dcterms:W3CDTF">2021-08-02T23:52:18Z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