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256" windowHeight="12036" tabRatio="598"/>
  </bookViews>
  <sheets>
    <sheet name="Документ" sheetId="2" r:id="rId1"/>
  </sheets>
  <definedNames>
    <definedName name="_xlnm._FilterDatabase" localSheetId="0" hidden="1">Документ!$A$20:$H$662</definedName>
    <definedName name="_xlnm.Print_Titles" localSheetId="0">Документ!$19:$19</definedName>
  </definedNames>
  <calcPr calcId="114210" fullCalcOnLoad="1"/>
</workbook>
</file>

<file path=xl/calcChain.xml><?xml version="1.0" encoding="utf-8"?>
<calcChain xmlns="http://schemas.openxmlformats.org/spreadsheetml/2006/main">
  <c r="G446" i="2"/>
  <c r="H446"/>
  <c r="F446"/>
  <c r="F282"/>
  <c r="F281"/>
  <c r="F280"/>
  <c r="F279"/>
  <c r="F278"/>
  <c r="F236"/>
  <c r="F235"/>
  <c r="F233"/>
  <c r="F232"/>
  <c r="F276"/>
  <c r="F275"/>
  <c r="F242"/>
  <c r="F241"/>
  <c r="F239"/>
  <c r="F238"/>
  <c r="H316"/>
  <c r="F288"/>
  <c r="F287"/>
  <c r="F286"/>
  <c r="F285"/>
  <c r="F611"/>
  <c r="F610"/>
  <c r="F609"/>
  <c r="F608"/>
  <c r="F565"/>
  <c r="F564"/>
  <c r="F563"/>
  <c r="F442"/>
  <c r="F441"/>
  <c r="F436"/>
  <c r="F375"/>
  <c r="F374"/>
  <c r="F373"/>
  <c r="F140"/>
  <c r="F139"/>
  <c r="F138"/>
  <c r="F137"/>
  <c r="F136"/>
  <c r="F562"/>
  <c r="F435"/>
  <c r="F434"/>
  <c r="F33"/>
  <c r="F32"/>
  <c r="F31"/>
  <c r="F30"/>
  <c r="F341"/>
  <c r="F340"/>
  <c r="F428"/>
  <c r="F531"/>
  <c r="F530"/>
  <c r="F95"/>
  <c r="F97"/>
  <c r="F65"/>
  <c r="F64"/>
  <c r="F63"/>
  <c r="F62"/>
  <c r="F61"/>
  <c r="F94"/>
  <c r="G462"/>
  <c r="G461"/>
  <c r="G460"/>
  <c r="H462"/>
  <c r="H461"/>
  <c r="H460"/>
  <c r="F462"/>
  <c r="F461"/>
  <c r="F460"/>
  <c r="G420"/>
  <c r="G419"/>
  <c r="H420"/>
  <c r="H419"/>
  <c r="F420"/>
  <c r="F419"/>
  <c r="G540"/>
  <c r="G539"/>
  <c r="H540"/>
  <c r="H539"/>
  <c r="F540"/>
  <c r="F539"/>
  <c r="F408"/>
  <c r="F407"/>
  <c r="F406"/>
  <c r="H408"/>
  <c r="H407"/>
  <c r="H406"/>
  <c r="G408"/>
  <c r="G407"/>
  <c r="G406"/>
  <c r="G159"/>
  <c r="H159"/>
  <c r="G157"/>
  <c r="H157"/>
  <c r="H156"/>
  <c r="G156"/>
  <c r="G155"/>
  <c r="H155"/>
  <c r="G45"/>
  <c r="H45"/>
  <c r="H270"/>
  <c r="G270"/>
  <c r="F270"/>
  <c r="H267"/>
  <c r="G267"/>
  <c r="F267"/>
  <c r="F266"/>
  <c r="H296"/>
  <c r="H295"/>
  <c r="G296"/>
  <c r="G295"/>
  <c r="F296"/>
  <c r="F295"/>
  <c r="G338"/>
  <c r="G337"/>
  <c r="H338"/>
  <c r="H337"/>
  <c r="F338"/>
  <c r="F337"/>
  <c r="G335"/>
  <c r="G334"/>
  <c r="H335"/>
  <c r="H334"/>
  <c r="G333"/>
  <c r="H333"/>
  <c r="G509"/>
  <c r="G508"/>
  <c r="G507"/>
  <c r="H509"/>
  <c r="H508"/>
  <c r="H507"/>
  <c r="F509"/>
  <c r="F508"/>
  <c r="F507"/>
  <c r="G537"/>
  <c r="G536"/>
  <c r="H537"/>
  <c r="H536"/>
  <c r="F537"/>
  <c r="F536"/>
  <c r="H117"/>
  <c r="G117"/>
  <c r="F117"/>
  <c r="H656"/>
  <c r="H655"/>
  <c r="G656"/>
  <c r="G655"/>
  <c r="F656"/>
  <c r="F655"/>
  <c r="H653"/>
  <c r="G653"/>
  <c r="F653"/>
  <c r="H651"/>
  <c r="G651"/>
  <c r="F651"/>
  <c r="H643"/>
  <c r="H642"/>
  <c r="G643"/>
  <c r="G642"/>
  <c r="F643"/>
  <c r="F642"/>
  <c r="H640"/>
  <c r="G640"/>
  <c r="F640"/>
  <c r="H638"/>
  <c r="H637"/>
  <c r="G638"/>
  <c r="G637"/>
  <c r="F638"/>
  <c r="F637"/>
  <c r="F650"/>
  <c r="F649"/>
  <c r="F648"/>
  <c r="F647"/>
  <c r="F646"/>
  <c r="F645"/>
  <c r="H650"/>
  <c r="H649"/>
  <c r="H648"/>
  <c r="H647"/>
  <c r="H646"/>
  <c r="H645"/>
  <c r="F636"/>
  <c r="F635"/>
  <c r="F634"/>
  <c r="F633"/>
  <c r="F632"/>
  <c r="H636"/>
  <c r="H635"/>
  <c r="H634"/>
  <c r="H633"/>
  <c r="H632"/>
  <c r="G636"/>
  <c r="G635"/>
  <c r="G634"/>
  <c r="G633"/>
  <c r="G632"/>
  <c r="G650"/>
  <c r="G649"/>
  <c r="G648"/>
  <c r="G647"/>
  <c r="G646"/>
  <c r="G645"/>
  <c r="G59"/>
  <c r="H59"/>
  <c r="G57"/>
  <c r="H57"/>
  <c r="G56"/>
  <c r="G55"/>
  <c r="H56"/>
  <c r="H55"/>
  <c r="G54"/>
  <c r="G53"/>
  <c r="H54"/>
  <c r="H53"/>
  <c r="F474"/>
  <c r="F473"/>
  <c r="F248"/>
  <c r="F247"/>
  <c r="H293"/>
  <c r="H292"/>
  <c r="G293"/>
  <c r="G292"/>
  <c r="F293"/>
  <c r="F292"/>
  <c r="G344"/>
  <c r="H291"/>
  <c r="H290"/>
  <c r="G291"/>
  <c r="G290"/>
  <c r="F291"/>
  <c r="F290"/>
  <c r="F284"/>
  <c r="F157"/>
  <c r="F159"/>
  <c r="F156"/>
  <c r="F155"/>
  <c r="F153"/>
  <c r="F152"/>
  <c r="F335"/>
  <c r="F334"/>
  <c r="F333"/>
  <c r="H471"/>
  <c r="G471"/>
  <c r="F471"/>
  <c r="F470"/>
  <c r="F469"/>
  <c r="H469"/>
  <c r="H468"/>
  <c r="G469"/>
  <c r="G468"/>
  <c r="F251"/>
  <c r="F250"/>
  <c r="G318"/>
  <c r="G317"/>
  <c r="G316"/>
  <c r="F318"/>
  <c r="F317"/>
  <c r="F316"/>
  <c r="H331"/>
  <c r="H330"/>
  <c r="G331"/>
  <c r="G330"/>
  <c r="F331"/>
  <c r="F330"/>
  <c r="H328"/>
  <c r="H327"/>
  <c r="F328"/>
  <c r="F327"/>
  <c r="F322"/>
  <c r="F321"/>
  <c r="G322"/>
  <c r="G321"/>
  <c r="H325"/>
  <c r="H324"/>
  <c r="F325"/>
  <c r="F324"/>
  <c r="F320"/>
  <c r="H320"/>
  <c r="F468"/>
  <c r="H393"/>
  <c r="H392"/>
  <c r="G393"/>
  <c r="G392"/>
  <c r="F393"/>
  <c r="F392"/>
  <c r="I658"/>
  <c r="I660"/>
  <c r="I662"/>
  <c r="H314"/>
  <c r="H313"/>
  <c r="H312"/>
  <c r="H311"/>
  <c r="G343"/>
  <c r="F57"/>
  <c r="H346"/>
  <c r="H345"/>
  <c r="H344"/>
  <c r="H343"/>
  <c r="H310"/>
  <c r="F346"/>
  <c r="F345"/>
  <c r="F344"/>
  <c r="F343"/>
  <c r="H285"/>
  <c r="H284"/>
  <c r="G285"/>
  <c r="G284"/>
  <c r="H423"/>
  <c r="H422"/>
  <c r="G423"/>
  <c r="G422"/>
  <c r="F423"/>
  <c r="F422"/>
  <c r="H303"/>
  <c r="H302"/>
  <c r="H301"/>
  <c r="H300"/>
  <c r="H299"/>
  <c r="G303"/>
  <c r="G302"/>
  <c r="G301"/>
  <c r="G300"/>
  <c r="G299"/>
  <c r="F606"/>
  <c r="F605"/>
  <c r="H273"/>
  <c r="H272"/>
  <c r="G273"/>
  <c r="G272"/>
  <c r="F273"/>
  <c r="F272"/>
  <c r="G199"/>
  <c r="G198"/>
  <c r="H199"/>
  <c r="H198"/>
  <c r="F199"/>
  <c r="F198"/>
  <c r="H230"/>
  <c r="H229"/>
  <c r="G230"/>
  <c r="G229"/>
  <c r="F230"/>
  <c r="F229"/>
  <c r="H227"/>
  <c r="H226"/>
  <c r="G227"/>
  <c r="G226"/>
  <c r="F227"/>
  <c r="F226"/>
  <c r="H224"/>
  <c r="H223"/>
  <c r="G224"/>
  <c r="G223"/>
  <c r="F224"/>
  <c r="F223"/>
  <c r="H215"/>
  <c r="H214"/>
  <c r="G215"/>
  <c r="G214"/>
  <c r="F215"/>
  <c r="F214"/>
  <c r="H618"/>
  <c r="H490"/>
  <c r="G618"/>
  <c r="G314"/>
  <c r="G313"/>
  <c r="G312"/>
  <c r="G51"/>
  <c r="G50"/>
  <c r="G49"/>
  <c r="G48"/>
  <c r="H51"/>
  <c r="H50"/>
  <c r="H49"/>
  <c r="H48"/>
  <c r="G105"/>
  <c r="H105"/>
  <c r="I23"/>
  <c r="F416"/>
  <c r="F415"/>
  <c r="F414"/>
  <c r="G480"/>
  <c r="G479"/>
  <c r="G478"/>
  <c r="G477"/>
  <c r="G476"/>
  <c r="H480"/>
  <c r="H479"/>
  <c r="H478"/>
  <c r="H477"/>
  <c r="H476"/>
  <c r="F480"/>
  <c r="F479"/>
  <c r="F478"/>
  <c r="F477"/>
  <c r="F476"/>
  <c r="G328"/>
  <c r="G327"/>
  <c r="G320"/>
  <c r="G311"/>
  <c r="G150"/>
  <c r="G149"/>
  <c r="H150"/>
  <c r="H149"/>
  <c r="F150"/>
  <c r="F149"/>
  <c r="G112"/>
  <c r="H112"/>
  <c r="F112"/>
  <c r="G269"/>
  <c r="H269"/>
  <c r="F269"/>
  <c r="G266"/>
  <c r="H266"/>
  <c r="G221"/>
  <c r="G220"/>
  <c r="H221"/>
  <c r="H220"/>
  <c r="F221"/>
  <c r="F220"/>
  <c r="G218"/>
  <c r="G217"/>
  <c r="H218"/>
  <c r="H217"/>
  <c r="F218"/>
  <c r="F217"/>
  <c r="G212"/>
  <c r="G211"/>
  <c r="H212"/>
  <c r="H211"/>
  <c r="F212"/>
  <c r="F211"/>
  <c r="G209"/>
  <c r="G208"/>
  <c r="H209"/>
  <c r="H208"/>
  <c r="F209"/>
  <c r="F208"/>
  <c r="H206"/>
  <c r="H205"/>
  <c r="G206"/>
  <c r="G205"/>
  <c r="F206"/>
  <c r="F205"/>
  <c r="H196"/>
  <c r="H195"/>
  <c r="G448"/>
  <c r="H448"/>
  <c r="F448"/>
  <c r="F618"/>
  <c r="H623"/>
  <c r="H622"/>
  <c r="G623"/>
  <c r="G622"/>
  <c r="F623"/>
  <c r="F622"/>
  <c r="G310"/>
  <c r="G147"/>
  <c r="G146"/>
  <c r="G145"/>
  <c r="G144"/>
  <c r="H147"/>
  <c r="H146"/>
  <c r="H145"/>
  <c r="H144"/>
  <c r="G523"/>
  <c r="H523"/>
  <c r="G495"/>
  <c r="H495"/>
  <c r="G497"/>
  <c r="H497"/>
  <c r="G500"/>
  <c r="G499"/>
  <c r="H500"/>
  <c r="H499"/>
  <c r="G522"/>
  <c r="G521"/>
  <c r="H522"/>
  <c r="H521"/>
  <c r="H494"/>
  <c r="G494"/>
  <c r="G85"/>
  <c r="H85"/>
  <c r="G38"/>
  <c r="H38"/>
  <c r="G27"/>
  <c r="H27"/>
  <c r="H143"/>
  <c r="H142"/>
  <c r="G143"/>
  <c r="G142"/>
  <c r="G87"/>
  <c r="H87"/>
  <c r="H89"/>
  <c r="H84"/>
  <c r="G125"/>
  <c r="G124"/>
  <c r="H125"/>
  <c r="H124"/>
  <c r="G92"/>
  <c r="G91"/>
  <c r="H92"/>
  <c r="H91"/>
  <c r="G95"/>
  <c r="G94"/>
  <c r="H95"/>
  <c r="H94"/>
  <c r="H172"/>
  <c r="H171"/>
  <c r="H170"/>
  <c r="H169"/>
  <c r="H168"/>
  <c r="G172"/>
  <c r="G171"/>
  <c r="G170"/>
  <c r="G169"/>
  <c r="G168"/>
  <c r="G166"/>
  <c r="G165"/>
  <c r="G164"/>
  <c r="G163"/>
  <c r="G162"/>
  <c r="H166"/>
  <c r="H165"/>
  <c r="H164"/>
  <c r="H163"/>
  <c r="H162"/>
  <c r="G132"/>
  <c r="H132"/>
  <c r="G134"/>
  <c r="H134"/>
  <c r="H115"/>
  <c r="H114"/>
  <c r="G115"/>
  <c r="G114"/>
  <c r="G110"/>
  <c r="G109"/>
  <c r="H110"/>
  <c r="H109"/>
  <c r="G107"/>
  <c r="H107"/>
  <c r="G120"/>
  <c r="H120"/>
  <c r="G122"/>
  <c r="H122"/>
  <c r="H119"/>
  <c r="G119"/>
  <c r="H131"/>
  <c r="H130"/>
  <c r="H129"/>
  <c r="H128"/>
  <c r="H127"/>
  <c r="G131"/>
  <c r="G130"/>
  <c r="G129"/>
  <c r="G128"/>
  <c r="G127"/>
  <c r="H264"/>
  <c r="H263"/>
  <c r="G264"/>
  <c r="G263"/>
  <c r="H261"/>
  <c r="H260"/>
  <c r="G261"/>
  <c r="G260"/>
  <c r="G258"/>
  <c r="G257"/>
  <c r="H258"/>
  <c r="H257"/>
  <c r="G255"/>
  <c r="G254"/>
  <c r="H255"/>
  <c r="H254"/>
  <c r="H203"/>
  <c r="H202"/>
  <c r="H201"/>
  <c r="G203"/>
  <c r="G202"/>
  <c r="G201"/>
  <c r="H178"/>
  <c r="H177"/>
  <c r="G178"/>
  <c r="G177"/>
  <c r="H181"/>
  <c r="H180"/>
  <c r="G181"/>
  <c r="G180"/>
  <c r="H184"/>
  <c r="H183"/>
  <c r="G184"/>
  <c r="G183"/>
  <c r="H187"/>
  <c r="H186"/>
  <c r="G187"/>
  <c r="G186"/>
  <c r="H190"/>
  <c r="H189"/>
  <c r="G190"/>
  <c r="G189"/>
  <c r="H193"/>
  <c r="H192"/>
  <c r="G193"/>
  <c r="G192"/>
  <c r="G196"/>
  <c r="G195"/>
  <c r="F245"/>
  <c r="F244"/>
  <c r="H253"/>
  <c r="H176"/>
  <c r="G253"/>
  <c r="G176"/>
  <c r="H466"/>
  <c r="H465"/>
  <c r="H464"/>
  <c r="H459"/>
  <c r="G466"/>
  <c r="G465"/>
  <c r="G464"/>
  <c r="G459"/>
  <c r="G503"/>
  <c r="H503"/>
  <c r="G505"/>
  <c r="H505"/>
  <c r="H175"/>
  <c r="H174"/>
  <c r="H161"/>
  <c r="G502"/>
  <c r="G493"/>
  <c r="H502"/>
  <c r="H493"/>
  <c r="G26"/>
  <c r="G25"/>
  <c r="G24"/>
  <c r="G23"/>
  <c r="H26"/>
  <c r="H25"/>
  <c r="H24"/>
  <c r="H23"/>
  <c r="G40"/>
  <c r="G37"/>
  <c r="H40"/>
  <c r="H37"/>
  <c r="G43"/>
  <c r="G42"/>
  <c r="H43"/>
  <c r="H42"/>
  <c r="G47"/>
  <c r="H47"/>
  <c r="G71"/>
  <c r="G70"/>
  <c r="G69"/>
  <c r="G68"/>
  <c r="G67"/>
  <c r="H71"/>
  <c r="H70"/>
  <c r="H69"/>
  <c r="H68"/>
  <c r="H67"/>
  <c r="G77"/>
  <c r="G76"/>
  <c r="G75"/>
  <c r="G74"/>
  <c r="H77"/>
  <c r="H76"/>
  <c r="H75"/>
  <c r="H74"/>
  <c r="G82"/>
  <c r="G81"/>
  <c r="H82"/>
  <c r="H81"/>
  <c r="G89"/>
  <c r="G84"/>
  <c r="G100"/>
  <c r="H100"/>
  <c r="G102"/>
  <c r="H102"/>
  <c r="F102"/>
  <c r="G104"/>
  <c r="H104"/>
  <c r="G352"/>
  <c r="G351"/>
  <c r="H352"/>
  <c r="H351"/>
  <c r="G359"/>
  <c r="G358"/>
  <c r="H359"/>
  <c r="H358"/>
  <c r="G362"/>
  <c r="H362"/>
  <c r="G364"/>
  <c r="H364"/>
  <c r="G366"/>
  <c r="H366"/>
  <c r="G369"/>
  <c r="H369"/>
  <c r="G371"/>
  <c r="H371"/>
  <c r="G381"/>
  <c r="H381"/>
  <c r="G383"/>
  <c r="H383"/>
  <c r="G386"/>
  <c r="H386"/>
  <c r="G388"/>
  <c r="H388"/>
  <c r="G390"/>
  <c r="H390"/>
  <c r="G426"/>
  <c r="G425"/>
  <c r="G418"/>
  <c r="H426"/>
  <c r="H425"/>
  <c r="H418"/>
  <c r="G396"/>
  <c r="H396"/>
  <c r="G398"/>
  <c r="H398"/>
  <c r="G401"/>
  <c r="G400"/>
  <c r="H401"/>
  <c r="H400"/>
  <c r="G404"/>
  <c r="G403"/>
  <c r="H404"/>
  <c r="H403"/>
  <c r="G412"/>
  <c r="G411"/>
  <c r="H412"/>
  <c r="H411"/>
  <c r="G450"/>
  <c r="G447"/>
  <c r="H450"/>
  <c r="H447"/>
  <c r="G453"/>
  <c r="H453"/>
  <c r="G457"/>
  <c r="H457"/>
  <c r="G455"/>
  <c r="H455"/>
  <c r="G486"/>
  <c r="H486"/>
  <c r="G488"/>
  <c r="H488"/>
  <c r="G490"/>
  <c r="G514"/>
  <c r="H514"/>
  <c r="G516"/>
  <c r="H516"/>
  <c r="G527"/>
  <c r="H527"/>
  <c r="G534"/>
  <c r="G533"/>
  <c r="G529"/>
  <c r="H534"/>
  <c r="H533"/>
  <c r="H529"/>
  <c r="H544"/>
  <c r="H543"/>
  <c r="G544"/>
  <c r="G543"/>
  <c r="G547"/>
  <c r="H547"/>
  <c r="G549"/>
  <c r="H549"/>
  <c r="G551"/>
  <c r="H551"/>
  <c r="G555"/>
  <c r="G554"/>
  <c r="H555"/>
  <c r="H554"/>
  <c r="G558"/>
  <c r="H558"/>
  <c r="G560"/>
  <c r="H560"/>
  <c r="G572"/>
  <c r="G571"/>
  <c r="H572"/>
  <c r="H571"/>
  <c r="G578"/>
  <c r="G577"/>
  <c r="G576"/>
  <c r="G575"/>
  <c r="H578"/>
  <c r="H577"/>
  <c r="H576"/>
  <c r="H575"/>
  <c r="G583"/>
  <c r="G582"/>
  <c r="H583"/>
  <c r="H582"/>
  <c r="G587"/>
  <c r="H587"/>
  <c r="G589"/>
  <c r="H589"/>
  <c r="G592"/>
  <c r="G591"/>
  <c r="H592"/>
  <c r="H591"/>
  <c r="G599"/>
  <c r="H599"/>
  <c r="G601"/>
  <c r="H601"/>
  <c r="G603"/>
  <c r="H603"/>
  <c r="G620"/>
  <c r="G617"/>
  <c r="G616"/>
  <c r="H620"/>
  <c r="H617"/>
  <c r="H616"/>
  <c r="G630"/>
  <c r="G629"/>
  <c r="G628"/>
  <c r="G627"/>
  <c r="H630"/>
  <c r="H629"/>
  <c r="H628"/>
  <c r="H627"/>
  <c r="G36"/>
  <c r="G35"/>
  <c r="G29"/>
  <c r="G361"/>
  <c r="H385"/>
  <c r="H557"/>
  <c r="H553"/>
  <c r="G557"/>
  <c r="G553"/>
  <c r="H361"/>
  <c r="G385"/>
  <c r="H36"/>
  <c r="H35"/>
  <c r="H29"/>
  <c r="G570"/>
  <c r="G569"/>
  <c r="G568"/>
  <c r="H570"/>
  <c r="H569"/>
  <c r="H568"/>
  <c r="G99"/>
  <c r="G80"/>
  <c r="H615"/>
  <c r="H614"/>
  <c r="H613"/>
  <c r="G615"/>
  <c r="G614"/>
  <c r="G613"/>
  <c r="H626"/>
  <c r="H625"/>
  <c r="G626"/>
  <c r="G625"/>
  <c r="H526"/>
  <c r="H525"/>
  <c r="G526"/>
  <c r="G525"/>
  <c r="G485"/>
  <c r="G484"/>
  <c r="G483"/>
  <c r="H485"/>
  <c r="H484"/>
  <c r="H483"/>
  <c r="H380"/>
  <c r="H368"/>
  <c r="G368"/>
  <c r="H492"/>
  <c r="G492"/>
  <c r="H598"/>
  <c r="H597"/>
  <c r="H596"/>
  <c r="H595"/>
  <c r="H594"/>
  <c r="H546"/>
  <c r="H542"/>
  <c r="H513"/>
  <c r="H512"/>
  <c r="H511"/>
  <c r="H452"/>
  <c r="H410"/>
  <c r="H350"/>
  <c r="H349"/>
  <c r="G598"/>
  <c r="G597"/>
  <c r="G596"/>
  <c r="G595"/>
  <c r="G594"/>
  <c r="G546"/>
  <c r="G542"/>
  <c r="G513"/>
  <c r="G512"/>
  <c r="G511"/>
  <c r="G452"/>
  <c r="G410"/>
  <c r="G350"/>
  <c r="G349"/>
  <c r="H99"/>
  <c r="H80"/>
  <c r="H586"/>
  <c r="G586"/>
  <c r="G581"/>
  <c r="H395"/>
  <c r="G395"/>
  <c r="G380"/>
  <c r="G379"/>
  <c r="H379"/>
  <c r="H378"/>
  <c r="G378"/>
  <c r="G377"/>
  <c r="H357"/>
  <c r="G357"/>
  <c r="G520"/>
  <c r="G519"/>
  <c r="G518"/>
  <c r="H520"/>
  <c r="H519"/>
  <c r="H518"/>
  <c r="H445"/>
  <c r="H444"/>
  <c r="G445"/>
  <c r="G444"/>
  <c r="H79"/>
  <c r="H73"/>
  <c r="G79"/>
  <c r="G73"/>
  <c r="G580"/>
  <c r="G574"/>
  <c r="G567"/>
  <c r="H581"/>
  <c r="H580"/>
  <c r="H574"/>
  <c r="H567"/>
  <c r="H482"/>
  <c r="G482"/>
  <c r="H348"/>
  <c r="H298"/>
  <c r="G348"/>
  <c r="G298"/>
  <c r="G175"/>
  <c r="G174"/>
  <c r="G161"/>
  <c r="G356"/>
  <c r="G355"/>
  <c r="H356"/>
  <c r="H355"/>
  <c r="H377"/>
  <c r="H22"/>
  <c r="G22"/>
  <c r="F27"/>
  <c r="F38"/>
  <c r="F40"/>
  <c r="F43"/>
  <c r="F45"/>
  <c r="F51"/>
  <c r="F59"/>
  <c r="F71"/>
  <c r="F77"/>
  <c r="F82"/>
  <c r="F81"/>
  <c r="F85"/>
  <c r="F87"/>
  <c r="F89"/>
  <c r="F92"/>
  <c r="F100"/>
  <c r="F105"/>
  <c r="F107"/>
  <c r="F110"/>
  <c r="F109"/>
  <c r="F115"/>
  <c r="F114"/>
  <c r="F120"/>
  <c r="F122"/>
  <c r="F125"/>
  <c r="F132"/>
  <c r="F134"/>
  <c r="F147"/>
  <c r="F166"/>
  <c r="F172"/>
  <c r="F178"/>
  <c r="F181"/>
  <c r="F184"/>
  <c r="F187"/>
  <c r="F190"/>
  <c r="F193"/>
  <c r="F192"/>
  <c r="F196"/>
  <c r="F203"/>
  <c r="F255"/>
  <c r="F258"/>
  <c r="F261"/>
  <c r="F264"/>
  <c r="F303"/>
  <c r="F308"/>
  <c r="F314"/>
  <c r="F352"/>
  <c r="F351"/>
  <c r="F350"/>
  <c r="F359"/>
  <c r="F362"/>
  <c r="F364"/>
  <c r="F366"/>
  <c r="F369"/>
  <c r="F371"/>
  <c r="F381"/>
  <c r="F383"/>
  <c r="F386"/>
  <c r="F388"/>
  <c r="F390"/>
  <c r="F426"/>
  <c r="F396"/>
  <c r="F398"/>
  <c r="F401"/>
  <c r="F404"/>
  <c r="F412"/>
  <c r="F450"/>
  <c r="F447"/>
  <c r="F453"/>
  <c r="F455"/>
  <c r="F457"/>
  <c r="F466"/>
  <c r="F495"/>
  <c r="F497"/>
  <c r="F500"/>
  <c r="F499"/>
  <c r="F503"/>
  <c r="F505"/>
  <c r="F486"/>
  <c r="F488"/>
  <c r="F490"/>
  <c r="F514"/>
  <c r="F516"/>
  <c r="F523"/>
  <c r="F527"/>
  <c r="F534"/>
  <c r="F544"/>
  <c r="F37"/>
  <c r="H354"/>
  <c r="H21"/>
  <c r="H658"/>
  <c r="G354"/>
  <c r="G21"/>
  <c r="G658"/>
  <c r="F84"/>
  <c r="F411"/>
  <c r="F385"/>
  <c r="F485"/>
  <c r="F484"/>
  <c r="F513"/>
  <c r="F403"/>
  <c r="F165"/>
  <c r="F400"/>
  <c r="F313"/>
  <c r="F312"/>
  <c r="F311"/>
  <c r="F124"/>
  <c r="F425"/>
  <c r="F418"/>
  <c r="F260"/>
  <c r="F257"/>
  <c r="F189"/>
  <c r="F146"/>
  <c r="F145"/>
  <c r="F144"/>
  <c r="F50"/>
  <c r="F26"/>
  <c r="F177"/>
  <c r="F522"/>
  <c r="F183"/>
  <c r="F494"/>
  <c r="F180"/>
  <c r="F533"/>
  <c r="F529"/>
  <c r="F104"/>
  <c r="F195"/>
  <c r="F99"/>
  <c r="F368"/>
  <c r="F395"/>
  <c r="F171"/>
  <c r="F543"/>
  <c r="F452"/>
  <c r="F502"/>
  <c r="F380"/>
  <c r="F361"/>
  <c r="F302"/>
  <c r="F131"/>
  <c r="F76"/>
  <c r="F42"/>
  <c r="F186"/>
  <c r="F70"/>
  <c r="F526"/>
  <c r="F525"/>
  <c r="F307"/>
  <c r="F306"/>
  <c r="F263"/>
  <c r="F119"/>
  <c r="F358"/>
  <c r="F202"/>
  <c r="F201"/>
  <c r="F56"/>
  <c r="F55"/>
  <c r="F91"/>
  <c r="F465"/>
  <c r="F464"/>
  <c r="F459"/>
  <c r="F254"/>
  <c r="F547"/>
  <c r="F549"/>
  <c r="F551"/>
  <c r="F555"/>
  <c r="F558"/>
  <c r="F560"/>
  <c r="F379"/>
  <c r="F253"/>
  <c r="F357"/>
  <c r="F80"/>
  <c r="H660"/>
  <c r="G660"/>
  <c r="F546"/>
  <c r="F542"/>
  <c r="F36"/>
  <c r="F176"/>
  <c r="F493"/>
  <c r="F445"/>
  <c r="F444"/>
  <c r="F557"/>
  <c r="F25"/>
  <c r="F24"/>
  <c r="F164"/>
  <c r="F49"/>
  <c r="F310"/>
  <c r="F130"/>
  <c r="F521"/>
  <c r="F75"/>
  <c r="F170"/>
  <c r="F410"/>
  <c r="F378"/>
  <c r="F377"/>
  <c r="F301"/>
  <c r="F300"/>
  <c r="F69"/>
  <c r="F512"/>
  <c r="F554"/>
  <c r="F54"/>
  <c r="F53"/>
  <c r="F572"/>
  <c r="F578"/>
  <c r="F583"/>
  <c r="F587"/>
  <c r="F589"/>
  <c r="F592"/>
  <c r="F591"/>
  <c r="F599"/>
  <c r="F601"/>
  <c r="F603"/>
  <c r="F620"/>
  <c r="F617"/>
  <c r="F616"/>
  <c r="F630"/>
  <c r="F356"/>
  <c r="F355"/>
  <c r="F143"/>
  <c r="F492"/>
  <c r="F175"/>
  <c r="F174"/>
  <c r="F553"/>
  <c r="F520"/>
  <c r="F519"/>
  <c r="F129"/>
  <c r="F163"/>
  <c r="F305"/>
  <c r="F299"/>
  <c r="F48"/>
  <c r="F169"/>
  <c r="F483"/>
  <c r="F35"/>
  <c r="F29"/>
  <c r="F74"/>
  <c r="F582"/>
  <c r="F598"/>
  <c r="F597"/>
  <c r="F629"/>
  <c r="F586"/>
  <c r="F571"/>
  <c r="F570"/>
  <c r="F349"/>
  <c r="F577"/>
  <c r="F511"/>
  <c r="F68"/>
  <c r="F79"/>
  <c r="F73"/>
  <c r="F482"/>
  <c r="F354"/>
  <c r="F581"/>
  <c r="F596"/>
  <c r="F595"/>
  <c r="F162"/>
  <c r="F128"/>
  <c r="F127"/>
  <c r="F23"/>
  <c r="F22"/>
  <c r="F47"/>
  <c r="F168"/>
  <c r="F576"/>
  <c r="F569"/>
  <c r="F568"/>
  <c r="F348"/>
  <c r="F298"/>
  <c r="F67"/>
  <c r="F628"/>
  <c r="F161"/>
  <c r="F580"/>
  <c r="F575"/>
  <c r="F627"/>
  <c r="F142"/>
  <c r="F615"/>
  <c r="F574"/>
  <c r="F567"/>
  <c r="F614"/>
  <c r="F626"/>
  <c r="F625"/>
  <c r="F518"/>
  <c r="F613"/>
  <c r="F594"/>
  <c r="F21"/>
  <c r="F658"/>
  <c r="F660"/>
</calcChain>
</file>

<file path=xl/sharedStrings.xml><?xml version="1.0" encoding="utf-8"?>
<sst xmlns="http://schemas.openxmlformats.org/spreadsheetml/2006/main" count="2497" uniqueCount="500">
  <si>
    <t>17005S2751</t>
  </si>
  <si>
    <t xml:space="preserve">                  Прочая закупка товаров, работ и услуг для обеспечения государственных (муниципальных) нужд</t>
  </si>
  <si>
    <t>244</t>
  </si>
  <si>
    <t xml:space="preserve">            Реализация проекта "Асфальтированная дорожка вокруг школы" инициативного бюджетирования по направлению "Молодежный бюджет"</t>
  </si>
  <si>
    <t>17005S2362</t>
  </si>
  <si>
    <t>17005S2361</t>
  </si>
  <si>
    <t xml:space="preserve">            Реализация проекта инициативного бюджетирования по направлению "Твой проект" "Храним память"</t>
  </si>
  <si>
    <t xml:space="preserve">            Реализация проекта "Благоустройство территории МКУ ДОУ "Тернейская детская школа искусств" инициативного бюджетирования по направлению "Твой проект"</t>
  </si>
  <si>
    <t xml:space="preserve">      Связь и информатика</t>
  </si>
  <si>
    <t>0410</t>
  </si>
  <si>
    <t xml:space="preserve">        Муниципальная программа "Информатизация администрации Тернейского муниципального округа на 2024 - 2027 гг."</t>
  </si>
  <si>
    <t>6800000000</t>
  </si>
  <si>
    <t xml:space="preserve">          Оказание услуг по созданию условий для развития услуг широкополосного доступа к информационно-телекоммукационной сети интернет в Тернейском муниципальном округе.</t>
  </si>
  <si>
    <t>6800300000</t>
  </si>
  <si>
    <t xml:space="preserve">            Оказание услуг по созданию условий для развития услуг широкополосного доступа к информационно-телекоммуникационной сети интернет в пгт. Терней Тернейского муниципального округа Приморского края.</t>
  </si>
  <si>
    <t>68003S2740</t>
  </si>
  <si>
    <t xml:space="preserve">Основное мероприятие: Выполнение требований по информационной безопасности </t>
  </si>
  <si>
    <t>Приобретение, услуги по настройке и техническому обслуживанию сертифицированного серверного и сетевого оборудования</t>
  </si>
  <si>
    <t>МОБИЛИЗАЦИОННАЯ ПОДГОТОВКА ЭКОНОМИКИ</t>
  </si>
  <si>
    <t xml:space="preserve">   Основное мероприятие: Проверка оценки эффективности систем защиты информации</t>
  </si>
  <si>
    <t>0204</t>
  </si>
  <si>
    <t>Муниципальная программа "Мобилизационная подготовка Тернейского муниципального округа на 2023 - 2025 годы"</t>
  </si>
  <si>
    <t>Проведение аттестации объекта информации, предназначенного для обработки информации, составляющей государственную тайну, на соответствие требованиям по  защите информации в кабинете №22 здания администрации Тернейского муниципального округа</t>
  </si>
  <si>
    <t xml:space="preserve">          Основное мероприятие: Ремонт и капитальный ремонт  учреждений</t>
  </si>
  <si>
    <t xml:space="preserve">Ремонт здпния МКДОУ "Детский сад №13 с.Перетычиха" за счёт прочих безвозмездных поступлений </t>
  </si>
  <si>
    <t xml:space="preserve">            Расходы на оплату проезда в этапе всероссийских соревнований в г.Спасск-Дальний команды учащихся "Восток" в турнире по мини-футболу "Кожаный мяч-Школьная футбольная лига" (МКОУ ДО ДЮСШ) за счет средств добровольных пожертвований</t>
  </si>
  <si>
    <t xml:space="preserve">            Обеспечение деятельности школьного лесничества "Потапыч" в рамках договора о сотрудничестве по организации деятельности школьного лесничества за счёт добровольных пожертвований.</t>
  </si>
  <si>
    <t>9999921998</t>
  </si>
  <si>
    <t xml:space="preserve">            Обеспечение деятельности школьного лесничества "Созидатель" (МКОУ СОШ с. Амгу) в рамках договора о сотрудничестве по организации деятельности школьного лесничества за счёт добровольных пожертвований</t>
  </si>
  <si>
    <t>9999921999</t>
  </si>
  <si>
    <t>Оплата проезда команды «Восток» обучающихся в МКОУ ДО ДЮСШ п. Пластун к месту проведения кубка Приморского края по мини-футболу среди юношей (третья лига), проходящем в г. Спасск-Дальний</t>
  </si>
  <si>
    <t xml:space="preserve">Организация и проведение культурно-массовых мероприятий и спортивных мероприятий, участие в краевых, межмуниципальных мероприятиях и на укрепление материально-технической базы муниципальных учреждений Тернейского муниципального округа   за счёт добровольных пожертвований (договор 4.04.2025) </t>
  </si>
  <si>
    <t xml:space="preserve">          Основное мероприятие: "Обеспечение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округа"</t>
  </si>
  <si>
    <t>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</t>
  </si>
  <si>
    <t xml:space="preserve">        Муниципальная программа "Внесение в Единый государственный реестр недвижимости сведений о границах территориальных зон населённых пунктов  Тернейского муниципального округа" на  2025 - 2028 годы</t>
  </si>
  <si>
    <t>Устройство водоотводных канав вдоль пролётных строений на автомобильных дорогах местного значения в пгт.Терней Тернейского муниципального округа</t>
  </si>
  <si>
    <t>Устройство водоотводных канав вдоль пролётных строений на автомобильных дорогах местного значения в пгт.Пластун Тернейского муниципального округа</t>
  </si>
  <si>
    <t>400029Д121</t>
  </si>
  <si>
    <t>Мероприятия по обеспечению транспортной безопасности</t>
  </si>
  <si>
    <t>400039Д058</t>
  </si>
  <si>
    <t>400029Д122</t>
  </si>
  <si>
    <t>400029Д123</t>
  </si>
  <si>
    <t>Ремонт тротуара по пер.Школьный  в пгт.Пластун Тернейского муниципального округа</t>
  </si>
  <si>
    <t>Ремонт автомобильной дороги местного значения по ул.Пушкина (от д.5а до д.5в) в пгт.Пластун Тернейского муниципального округа</t>
  </si>
  <si>
    <t xml:space="preserve">               Основное мероприятие: Реализация национального проекта "Молодёжь и дети", федерального проекта  "Педагоги и наставники" </t>
  </si>
  <si>
    <t>150Ю600000</t>
  </si>
  <si>
    <t>150Ю650500</t>
  </si>
  <si>
    <t>150Ю651790</t>
  </si>
  <si>
    <t>150Ю653030</t>
  </si>
  <si>
    <t xml:space="preserve">               Основное мероприятие: Реализация национального проекта "Семья", федерального проекта  "Семейные ценности и инфраструктура культуры" </t>
  </si>
  <si>
    <t>560Я500000</t>
  </si>
  <si>
    <t>560Я555191</t>
  </si>
  <si>
    <t>150Ю693140</t>
  </si>
  <si>
    <t>62002S4050</t>
  </si>
  <si>
    <t xml:space="preserve">          Основное мероприятие: Субсидии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приобретение материально-технического обеспечения за счёт местного, краевого и федерального бюджетов</t>
  </si>
  <si>
    <t xml:space="preserve">  Субсидии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приобретение материально-технического обеспечения за счёт местного, краевого и федерального бюджетов</t>
  </si>
  <si>
    <t>Функционирование высшего должностного лица субъекта Российской Федерации и муниципального образования</t>
  </si>
  <si>
    <t>от  29.05.2025 г. №637</t>
  </si>
  <si>
    <t>0000000000</t>
  </si>
  <si>
    <t>000</t>
  </si>
  <si>
    <t xml:space="preserve">    ОБЩЕГОСУДАРСТВЕННЫЕ ВОПРОСЫ</t>
  </si>
  <si>
    <t>0100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</si>
  <si>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</si>
  <si>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</si>
  <si>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</si>
  <si>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</si>
  <si>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</si>
  <si>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</si>
  <si>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</si>
  <si>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</si>
  <si>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</si>
  <si>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</si>
  <si>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</si>
  <si>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</si>
  <si>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</si>
  <si>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</si>
  <si>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</si>
  <si>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</si>
  <si>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</si>
  <si>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</si>
  <si>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</si>
  <si>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</si>
  <si>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</si>
  <si>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</si>
  <si>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</si>
  <si>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</si>
  <si>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</si>
  <si>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</si>
  <si>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</si>
  <si>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</si>
  <si>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</si>
  <si>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</si>
  <si>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</si>
  <si>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</si>
  <si>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</si>
  <si>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</si>
  <si>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</si>
  <si>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</si>
  <si>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</si>
  <si>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</si>
  <si>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</si>
  <si>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</si>
  <si>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</si>
  <si>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</si>
  <si>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</si>
  <si>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</si>
  <si>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</si>
  <si>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</si>
  <si>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</si>
  <si>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</si>
  <si>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</si>
  <si>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</si>
  <si>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</si>
  <si>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</si>
  <si>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</si>
  <si>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</si>
  <si>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</si>
  <si>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</si>
  <si>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</si>
  <si>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</si>
  <si>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</si>
  <si>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</si>
  <si>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</si>
  <si>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</si>
  <si>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</si>
  <si>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</si>
  <si>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</si>
  <si>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</si>
  <si>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</si>
  <si>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</si>
  <si>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</si>
  <si>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</si>
  <si>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</si>
  <si>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</si>
  <si>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</si>
  <si>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</si>
  <si>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</si>
  <si>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</si>
  <si>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</si>
  <si>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</si>
  <si>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</si>
  <si>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</si>
  <si>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</si>
  <si>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</si>
  <si>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</si>
  <si>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</si>
  <si>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</si>
  <si>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</si>
  <si>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</si>
  <si>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</si>
  <si>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</si>
  <si>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</si>
  <si>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</si>
  <si>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</si>
  <si>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</si>
  <si>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</si>
  <si>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</si>
  <si>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</si>
  <si>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</si>
  <si>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>4000300000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</si>
  <si>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</si>
  <si>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</si>
  <si>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</si>
  <si>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</si>
  <si>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</si>
  <si>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</si>
  <si>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</si>
  <si>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</si>
  <si>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</si>
  <si>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</si>
  <si>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810</t>
  </si>
  <si>
    <t>19001S2620</t>
  </si>
  <si>
    <t xml:space="preserve">      Благоустройство</t>
  </si>
  <si>
    <t>0503</t>
  </si>
  <si>
    <t>1700000000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</si>
  <si>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</si>
  <si>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</si>
  <si>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</si>
  <si>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</si>
  <si>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</si>
  <si>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</si>
  <si>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</si>
  <si>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</si>
  <si>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</si>
  <si>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</si>
  <si>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</si>
  <si>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</si>
  <si>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</si>
  <si>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</si>
  <si>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</si>
  <si>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</si>
  <si>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</si>
  <si>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</si>
  <si>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</si>
  <si>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</si>
  <si>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</si>
  <si>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</si>
  <si>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</si>
  <si>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</si>
  <si>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</si>
  <si>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</si>
  <si>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</si>
  <si>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</si>
  <si>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</si>
  <si>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</si>
  <si>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</si>
  <si>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</si>
  <si>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</si>
  <si>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</si>
  <si>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</si>
  <si>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</si>
  <si>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</si>
  <si>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</si>
  <si>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</si>
  <si>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</si>
  <si>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</si>
  <si>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</si>
  <si>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</si>
  <si>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</si>
  <si>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</si>
  <si>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</si>
  <si>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</si>
  <si>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</si>
  <si>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</si>
  <si>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</si>
  <si>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</si>
  <si>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</si>
  <si>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</si>
  <si>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</si>
  <si>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</si>
  <si>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</si>
  <si>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</si>
  <si>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</si>
  <si>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</si>
  <si>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</si>
  <si>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</si>
  <si>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</si>
  <si>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</si>
  <si>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</si>
  <si>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</si>
  <si>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</si>
  <si>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</si>
  <si>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</si>
  <si>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</si>
  <si>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</si>
  <si>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</si>
  <si>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</si>
  <si>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</si>
  <si>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</si>
  <si>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</si>
  <si>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</si>
  <si>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</si>
  <si>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</si>
  <si>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</si>
  <si>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</si>
  <si>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</si>
  <si>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</si>
  <si>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</si>
  <si>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</si>
  <si>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</si>
  <si>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</si>
  <si>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</si>
  <si>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</si>
  <si>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</si>
  <si>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</si>
  <si>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</si>
  <si>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</si>
  <si>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</si>
  <si>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</si>
  <si>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</si>
  <si>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</si>
  <si>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</si>
  <si>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</si>
  <si>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</si>
  <si>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>3300100000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</si>
  <si>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</si>
  <si>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</si>
  <si>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</si>
  <si>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</si>
  <si>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</si>
  <si>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</si>
  <si>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</si>
  <si>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</si>
  <si>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</si>
  <si>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</si>
  <si>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</si>
  <si>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</si>
  <si>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</si>
  <si>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</si>
  <si>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</si>
  <si>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</si>
  <si>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</si>
  <si>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</si>
  <si>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</si>
  <si>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</si>
  <si>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</si>
  <si>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</si>
  <si>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</si>
  <si>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</si>
  <si>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</si>
  <si>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</si>
  <si>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</si>
  <si>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</si>
  <si>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</si>
  <si>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</si>
  <si>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</si>
  <si>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</si>
  <si>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</si>
  <si>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</si>
  <si>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</si>
  <si>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</si>
  <si>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</si>
  <si>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</si>
  <si>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</si>
  <si>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</si>
  <si>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</si>
  <si>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</si>
  <si>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</si>
  <si>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</si>
  <si>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</si>
  <si>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</si>
  <si>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</si>
  <si>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</si>
  <si>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</si>
  <si>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</si>
  <si>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</si>
  <si>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</si>
  <si>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</si>
  <si>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</si>
  <si>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</si>
  <si>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</si>
  <si>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</si>
  <si>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</si>
  <si>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</si>
  <si>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</si>
  <si>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</si>
  <si>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Исполнение судебных актов РФ и мировых соглашений по возмещению причинённого вреда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</si>
  <si>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</si>
  <si>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</si>
  <si>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>17003S2610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</si>
  <si>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</si>
  <si>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</si>
  <si>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</si>
  <si>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</si>
  <si>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</si>
  <si>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</si>
  <si>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</si>
  <si>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</si>
  <si>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</si>
  <si>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</si>
  <si>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</si>
  <si>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</si>
  <si>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</si>
  <si>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20001S2230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</si>
  <si>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</si>
  <si>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</si>
  <si>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</si>
  <si>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</si>
  <si>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</si>
  <si>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</si>
  <si>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</si>
  <si>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</si>
  <si>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</si>
  <si>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</si>
  <si>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</si>
  <si>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Обеспечение деятельности контрольно-счетной комиссии Тернейского муниципального округа</t>
  </si>
  <si>
    <t>Разд., подраздел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</si>
  <si>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</si>
  <si>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</si>
  <si>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</si>
  <si>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</si>
  <si>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</si>
  <si>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</si>
  <si>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</si>
  <si>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</si>
  <si>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</si>
  <si>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</si>
  <si>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</si>
  <si>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</si>
  <si>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</si>
  <si>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</si>
  <si>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</si>
  <si>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</si>
  <si>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</si>
  <si>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</si>
  <si>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</si>
  <si>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</si>
  <si>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</si>
  <si>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</si>
  <si>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>17004S261С</t>
  </si>
  <si>
    <t>17004S261Т</t>
  </si>
  <si>
    <t>17004S261Ш</t>
  </si>
  <si>
    <t>17004S261Ж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</si>
  <si>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</si>
  <si>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</si>
  <si>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</si>
  <si>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</si>
  <si>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</si>
  <si>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</si>
  <si>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</si>
  <si>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</si>
  <si>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</si>
  <si>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</si>
  <si>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</si>
  <si>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</si>
  <si>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</si>
  <si>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99999L5990</t>
  </si>
  <si>
    <t xml:space="preserve">Подготовка проектов межевания земельных участков и на проведение кадастровых работ за счёт субсидии из бюджета Приморского края </t>
  </si>
  <si>
    <t xml:space="preserve">         Участие учащихся общеобразовательных учреждений в общественнозначимых мероприятиях всех уровней</t>
  </si>
  <si>
    <t xml:space="preserve">              Исполнение судебных актов </t>
  </si>
  <si>
    <t>Непрограммное направление расходов бюджета Тернейского муниципального округа</t>
  </si>
  <si>
    <t>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</si>
  <si>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>Основное мероприятие: "Мероприятия по повышению безопасности дорожного движения "</t>
  </si>
  <si>
    <t xml:space="preserve">Устройство уличного освещения в пгт. Терней Тернейского муниципального округа </t>
  </si>
  <si>
    <t xml:space="preserve"> Непрограммное направление расходов бюджета Тернейского муниципального округа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</si>
  <si>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</si>
  <si>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>Ведомство</t>
  </si>
  <si>
    <t xml:space="preserve">Администрация Тернейского муниципального округа Приморского края </t>
  </si>
  <si>
    <t>0000</t>
  </si>
  <si>
    <t>Контрольно-счётная комиссия  Тернейского муниципального округа Приморского края</t>
  </si>
  <si>
    <t xml:space="preserve">  Дума Тернейского муниципального округа Приморского края</t>
  </si>
  <si>
    <t>235</t>
  </si>
  <si>
    <t>Приложение №4</t>
  </si>
  <si>
    <t>Распределение бюджетных ассигнований из  бюджета Тернейского муниципального округа   на 2025 год и плановый период 2026 и 2027 годов в ведомственной структуре расходов</t>
  </si>
  <si>
    <t>2025 год</t>
  </si>
  <si>
    <t xml:space="preserve"> 2027 год</t>
  </si>
  <si>
    <t xml:space="preserve">Модернизация муниципальных библиотек за счет субсидии из краевого бюджета, в том числе софинансирование </t>
  </si>
  <si>
    <t>56004S2510</t>
  </si>
  <si>
    <t>Софинансирование за счёт местного бюджета на реализацию проектов инициативного бюджетирования по направлению "Молодежный бюджет"</t>
  </si>
  <si>
    <t xml:space="preserve">Основное мероприятие: "Реализация  проектов инициативного бюджетирования"  </t>
  </si>
  <si>
    <t>17005S2750</t>
  </si>
  <si>
    <t xml:space="preserve">Предоставление поддержки субъектам малого и среднего предпринимательства, осуществляющим розничную и (или) оптовую продажу товаров, на возмещение затрат (транспортных расходов) в связи с доставкой продовольственных товаров первой необходимости в отдаленные населенные пункты, расположенные в районах Крайнего Севера или приравненных к ним местностям, начиная с 11 км от районных центров за счёт субсидии из бюджета Приморского края </t>
  </si>
  <si>
    <t>99999S2840</t>
  </si>
  <si>
    <t xml:space="preserve">Ремонт автомобильной дороги Амгу-Максимовка км 24-29   в Тернейском муниципальном округе Приморского края (ремонт мостов на км 24+400, км 26+000,труб на км 24+600, км 25+200, км 25+900, км 26+700, км 27+400км 27+700км 28+300км 28+600) за счёт субсидии из краевого бюджета, в том числе  софинансирование  </t>
  </si>
  <si>
    <t>40002SД004</t>
  </si>
  <si>
    <t>Содержание пешеходных переходов, тротуаров и остановочных павильонов в пгт. Терней  Тернейского муниципального округа</t>
  </si>
  <si>
    <t>Содержание пешеходных переходов, тротуаров и остановочных павильонов в пгт. Пластун  Тернейского муниципального округа</t>
  </si>
  <si>
    <t xml:space="preserve">Благоустройство дворовой территории пгт. Терней ул. Комсомольская, 1 за счёт субсидии из краевого бюджета, в том числе софинансирование  </t>
  </si>
  <si>
    <t xml:space="preserve">Благоустройство общественной территории (Сквер) пгт.Терней, ул.Ивановская 2 за счёт субсидии из краевого бюджета, в том числе софинансирование  </t>
  </si>
  <si>
    <t>40002SД018</t>
  </si>
  <si>
    <t>40002SД028</t>
  </si>
  <si>
    <t>Ремонт асфальтобетонногопокрытия  по ул. Юбилейная  в пгт. Терней (от жилого д. №4б  по ул. Юбилейная  до д. № 2а по ул. Приморская) софинансирование за счет местного бюджета</t>
  </si>
  <si>
    <t>Ремонт асфальтобетонного покрытия  по ул. Пушкина  в пгт. Пластун (от д. № 1А по ул. Пушкина до перекрёстка на ул. Гидростроителей и от д.№ 9/1Г  до д. № 2 по ул. Пушкина) софинансирование за счет местного бюджета</t>
  </si>
  <si>
    <t>Содержание сети уличного освещения на дорогах общего пользования в пгт. Терней , в населенных пунктах Тернейского муниципального округа</t>
  </si>
  <si>
    <t>контроль</t>
  </si>
  <si>
    <t>разница</t>
  </si>
  <si>
    <t>400029Д120</t>
  </si>
  <si>
    <t>400019Д001</t>
  </si>
  <si>
    <t>400019Д002</t>
  </si>
  <si>
    <t>400019Д003</t>
  </si>
  <si>
    <t>400019Д004</t>
  </si>
  <si>
    <t>400019Д005</t>
  </si>
  <si>
    <t>400019Д006</t>
  </si>
  <si>
    <t>400019Д007</t>
  </si>
  <si>
    <t>400019Д008</t>
  </si>
  <si>
    <t>400029Д110</t>
  </si>
  <si>
    <t>400029Д112</t>
  </si>
  <si>
    <t>400029Д113</t>
  </si>
  <si>
    <t>400029Д114</t>
  </si>
  <si>
    <t>400029Д115</t>
  </si>
  <si>
    <t>400029Д116</t>
  </si>
  <si>
    <t>400029Д117</t>
  </si>
  <si>
    <t>400029Д118</t>
  </si>
  <si>
    <t>400029Д119</t>
  </si>
  <si>
    <t>400039Д051</t>
  </si>
  <si>
    <t>400039Д052</t>
  </si>
  <si>
    <t>400039Д053</t>
  </si>
  <si>
    <t>400039Д054</t>
  </si>
  <si>
    <t>400039Д055</t>
  </si>
  <si>
    <t>400039Д056</t>
  </si>
  <si>
    <t>400039Д057</t>
  </si>
  <si>
    <t>Иные закупки товаров, работ и услуг для обеспечения муниципальных нужд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</si>
  <si>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</si>
  <si>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Муниципальная программа "Защита населения и территории Тернейского муниципального округа от чрезвычайных ситуаций на 2025 - 2029 годы"</t>
  </si>
  <si>
    <t>Предоставление социальных выплат молодым семьям - участникам программы на приобретение жилого помещения или создание объекта индивидуального жилищного строительстват за счёт местного, краевого и федерального бюджетов</t>
  </si>
  <si>
    <t>Основное мероприятие: Предоставление социальных выплат молодым семьям - участникам программы на приобретение жилого помещения или создания объекта индивидуального жилищного строительства</t>
  </si>
  <si>
    <t>400029Д111</t>
  </si>
  <si>
    <t xml:space="preserve">  Капитальные вложения в объекты государственной (муниципальной) собственности</t>
  </si>
  <si>
    <t xml:space="preserve">    Бюджетные инвестиции</t>
  </si>
  <si>
    <t>56004L4670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</si>
  <si>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 за счёт местного, краевого и федерального бюджетов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</si>
  <si>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гос.общеобраз. организаций, профессиональных образовательных организаций ПК, муниципальных общеобразовательных организаций и профессиональных образовательных организаций</t>
  </si>
  <si>
    <t xml:space="preserve">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</si>
  <si>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</si>
  <si>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Субсидия государственная поддержка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учебными материалами) за счёт местного, краевого и федерального бюджетов</t>
  </si>
  <si>
    <t>15003S2040</t>
  </si>
  <si>
    <t xml:space="preserve"> Основное мероприятие: Строительство средней общеобразовательной школы на 80 мест пгт.Светлая  </t>
  </si>
  <si>
    <t>Строительство средней общеобразовательной школы на 80 мест пгт.Светлая  включая софинансирование с местного бюджета</t>
  </si>
  <si>
    <t>от  24.12.2024 г. №593</t>
  </si>
  <si>
    <t xml:space="preserve">    Иные межбюджетные трансферты на реализацию основных мер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</si>
  <si>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 xml:space="preserve">             Обеспечение проведения выборов и референдумов</t>
  </si>
  <si>
    <t>228</t>
  </si>
  <si>
    <t>0107</t>
  </si>
  <si>
    <t xml:space="preserve">Проведение выборов ( дополнительных выборов) в Думу Тернейского муниципального округа </t>
  </si>
  <si>
    <t>Иные бюджетные ассигнования</t>
  </si>
  <si>
    <t xml:space="preserve"> Специальные расходы</t>
  </si>
  <si>
    <t xml:space="preserve">Обеспечение развития и укрепления материально-технической базы муниципальных домов культуры за счёт субсидии, в том числе софинансирование  </t>
  </si>
  <si>
    <t>56004S2470</t>
  </si>
  <si>
    <t xml:space="preserve">          Основное мероприятие: "Реализация проектов инициативного бюджетирования"</t>
  </si>
  <si>
    <t>1700500000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</si>
</sst>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.0000\ _₽_-;\-* #,##0.0000\ _₽_-;_-* &quot;-&quot;??\ _₽_-;_-@_-"/>
  </numFmts>
  <fonts count="17">
    <font>
      <sz val="11"/>
      <name val="Calibri"/>
      <family val="2"/>
    </font>
    <font>
      <sz val="11"/>
      <name val="Calibri"/>
      <family val="2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</font>
    <font>
      <sz val="10"/>
      <color indexed="8"/>
      <name val="Times New Roman"/>
      <family val="1"/>
      <charset val="204"/>
    </font>
    <font>
      <sz val="8"/>
      <name val="Calibri"/>
      <family val="2"/>
    </font>
    <font>
      <sz val="12"/>
      <name val="Calibri"/>
      <family val="2"/>
    </font>
    <font>
      <sz val="11"/>
      <name val="Calibri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6">
    <xf numFmtId="0" fontId="0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3" borderId="0"/>
    <xf numFmtId="0" fontId="14" fillId="0" borderId="8">
      <alignment horizontal="center" vertical="center" wrapText="1"/>
    </xf>
    <xf numFmtId="0" fontId="14" fillId="0" borderId="0"/>
    <xf numFmtId="0" fontId="14" fillId="0" borderId="0">
      <alignment wrapText="1"/>
    </xf>
    <xf numFmtId="0" fontId="15" fillId="0" borderId="9">
      <alignment horizontal="right"/>
    </xf>
    <xf numFmtId="0" fontId="14" fillId="3" borderId="0">
      <alignment shrinkToFit="1"/>
    </xf>
    <xf numFmtId="4" fontId="15" fillId="4" borderId="9">
      <alignment horizontal="right" vertical="top" shrinkToFit="1"/>
    </xf>
    <xf numFmtId="4" fontId="15" fillId="5" borderId="9">
      <alignment horizontal="right" vertical="top" shrinkToFit="1"/>
    </xf>
    <xf numFmtId="0" fontId="16" fillId="0" borderId="0">
      <alignment horizontal="center"/>
    </xf>
    <xf numFmtId="0" fontId="14" fillId="0" borderId="0">
      <alignment horizontal="right"/>
    </xf>
    <xf numFmtId="0" fontId="14" fillId="0" borderId="0">
      <alignment horizontal="left" wrapText="1"/>
    </xf>
    <xf numFmtId="0" fontId="15" fillId="0" borderId="8">
      <alignment vertical="top" wrapText="1"/>
    </xf>
    <xf numFmtId="1" fontId="14" fillId="0" borderId="8">
      <alignment horizontal="left" vertical="top" wrapText="1" indent="2"/>
    </xf>
    <xf numFmtId="1" fontId="14" fillId="0" borderId="8">
      <alignment horizontal="center" vertical="top" shrinkToFit="1"/>
    </xf>
    <xf numFmtId="0" fontId="14" fillId="3" borderId="0">
      <alignment horizontal="center"/>
    </xf>
    <xf numFmtId="4" fontId="15" fillId="4" borderId="8">
      <alignment horizontal="right" vertical="top" shrinkToFit="1"/>
    </xf>
    <xf numFmtId="4" fontId="15" fillId="0" borderId="8">
      <alignment horizontal="right" vertical="top" shrinkToFit="1"/>
    </xf>
    <xf numFmtId="4" fontId="14" fillId="0" borderId="8">
      <alignment horizontal="right" vertical="top" shrinkToFit="1"/>
    </xf>
    <xf numFmtId="4" fontId="15" fillId="5" borderId="8">
      <alignment horizontal="right" vertical="top" shrinkToFit="1"/>
    </xf>
    <xf numFmtId="164" fontId="1" fillId="0" borderId="0" applyFont="0" applyFill="0" applyBorder="0" applyAlignment="0" applyProtection="0"/>
  </cellStyleXfs>
  <cellXfs count="101">
    <xf numFmtId="0" fontId="0" fillId="0" borderId="0" xfId="0"/>
    <xf numFmtId="0" fontId="0" fillId="0" borderId="0" xfId="0" applyProtection="1">
      <protection locked="0"/>
    </xf>
    <xf numFmtId="0" fontId="14" fillId="0" borderId="0" xfId="8" applyNumberFormat="1" applyProtection="1"/>
    <xf numFmtId="4" fontId="14" fillId="0" borderId="0" xfId="8" applyNumberFormat="1" applyAlignment="1" applyProtection="1">
      <alignment vertical="top"/>
    </xf>
    <xf numFmtId="4" fontId="6" fillId="0" borderId="0" xfId="0" applyNumberFormat="1" applyFont="1" applyAlignment="1" applyProtection="1">
      <alignment vertical="top"/>
      <protection locked="0"/>
    </xf>
    <xf numFmtId="4" fontId="3" fillId="0" borderId="1" xfId="10" applyNumberFormat="1" applyFont="1" applyFill="1" applyBorder="1" applyAlignment="1"/>
    <xf numFmtId="4" fontId="3" fillId="0" borderId="1" xfId="19" applyNumberFormat="1" applyFont="1" applyFill="1" applyBorder="1" applyAlignment="1" applyProtection="1">
      <alignment vertical="top" shrinkToFit="1"/>
    </xf>
    <xf numFmtId="4" fontId="3" fillId="0" borderId="1" xfId="21" applyNumberFormat="1" applyFont="1" applyFill="1" applyBorder="1" applyAlignment="1" applyProtection="1">
      <alignment vertical="top" shrinkToFit="1"/>
    </xf>
    <xf numFmtId="164" fontId="0" fillId="0" borderId="0" xfId="25" applyFont="1" applyProtection="1">
      <protection locked="0"/>
    </xf>
    <xf numFmtId="0" fontId="3" fillId="0" borderId="1" xfId="17" applyNumberFormat="1" applyFont="1" applyFill="1" applyBorder="1" applyAlignment="1" applyProtection="1">
      <alignment vertical="top" wrapText="1"/>
    </xf>
    <xf numFmtId="1" fontId="3" fillId="0" borderId="1" xfId="19" applyNumberFormat="1" applyFont="1" applyFill="1" applyBorder="1" applyAlignment="1" applyProtection="1">
      <alignment vertical="top" shrinkToFit="1"/>
    </xf>
    <xf numFmtId="1" fontId="3" fillId="0" borderId="1" xfId="19" applyNumberFormat="1" applyFont="1" applyFill="1" applyBorder="1" applyAlignment="1" applyProtection="1">
      <alignment horizontal="center" vertical="top" shrinkToFit="1"/>
    </xf>
    <xf numFmtId="1" fontId="3" fillId="0" borderId="1" xfId="19" applyNumberFormat="1" applyFont="1" applyFill="1" applyBorder="1" applyAlignment="1" applyProtection="1">
      <alignment horizontal="left" vertical="top" shrinkToFit="1"/>
    </xf>
    <xf numFmtId="49" fontId="3" fillId="0" borderId="1" xfId="19" applyNumberFormat="1" applyFont="1" applyFill="1" applyBorder="1" applyAlignment="1" applyProtection="1">
      <alignment vertical="top" shrinkToFit="1"/>
    </xf>
    <xf numFmtId="0" fontId="0" fillId="0" borderId="0" xfId="0" applyFill="1" applyProtection="1">
      <protection locked="0"/>
    </xf>
    <xf numFmtId="164" fontId="0" fillId="0" borderId="0" xfId="25" applyFon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43" fontId="0" fillId="0" borderId="0" xfId="0" applyNumberFormat="1" applyAlignment="1" applyProtection="1">
      <alignment horizontal="right"/>
      <protection locked="0"/>
    </xf>
    <xf numFmtId="0" fontId="3" fillId="0" borderId="1" xfId="7" applyNumberFormat="1" applyFont="1" applyFill="1" applyBorder="1" applyProtection="1">
      <alignment horizontal="center" vertical="center" wrapText="1"/>
    </xf>
    <xf numFmtId="0" fontId="3" fillId="0" borderId="1" xfId="17" applyFont="1" applyFill="1" applyBorder="1">
      <alignment vertical="top" wrapText="1"/>
    </xf>
    <xf numFmtId="165" fontId="0" fillId="0" borderId="0" xfId="0" applyNumberFormat="1" applyFill="1" applyProtection="1">
      <protection locked="0"/>
    </xf>
    <xf numFmtId="43" fontId="0" fillId="0" borderId="0" xfId="0" applyNumberFormat="1" applyFill="1" applyProtection="1">
      <protection locked="0"/>
    </xf>
    <xf numFmtId="4" fontId="0" fillId="0" borderId="0" xfId="0" applyNumberFormat="1" applyFill="1" applyBorder="1" applyProtection="1">
      <protection locked="0"/>
    </xf>
    <xf numFmtId="0" fontId="0" fillId="0" borderId="0" xfId="0" applyFill="1" applyBorder="1" applyAlignment="1" applyProtection="1">
      <alignment horizontal="right"/>
      <protection locked="0"/>
    </xf>
    <xf numFmtId="0" fontId="0" fillId="0" borderId="0" xfId="0" applyFont="1" applyFill="1" applyBorder="1" applyProtection="1">
      <protection locked="0"/>
    </xf>
    <xf numFmtId="164" fontId="0" fillId="0" borderId="0" xfId="25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4" fontId="14" fillId="0" borderId="0" xfId="8" applyNumberFormat="1" applyFill="1" applyAlignment="1" applyProtection="1">
      <alignment vertical="top"/>
    </xf>
    <xf numFmtId="4" fontId="6" fillId="0" borderId="0" xfId="0" applyNumberFormat="1" applyFont="1" applyFill="1" applyBorder="1" applyAlignment="1" applyProtection="1">
      <alignment vertical="top"/>
      <protection locked="0"/>
    </xf>
    <xf numFmtId="4" fontId="3" fillId="0" borderId="0" xfId="19" applyNumberFormat="1" applyFont="1" applyFill="1" applyBorder="1" applyAlignment="1" applyProtection="1">
      <alignment vertical="top" shrinkToFit="1"/>
    </xf>
    <xf numFmtId="4" fontId="14" fillId="0" borderId="0" xfId="8" applyNumberFormat="1" applyFill="1" applyBorder="1" applyAlignment="1" applyProtection="1">
      <alignment vertical="top"/>
    </xf>
    <xf numFmtId="4" fontId="3" fillId="0" borderId="1" xfId="21" applyFont="1" applyFill="1" applyBorder="1" applyAlignment="1">
      <alignment vertical="top" shrinkToFit="1"/>
    </xf>
    <xf numFmtId="1" fontId="3" fillId="0" borderId="1" xfId="19" applyFont="1" applyFill="1" applyBorder="1" applyAlignment="1">
      <alignment vertical="top" shrinkToFit="1"/>
    </xf>
    <xf numFmtId="1" fontId="3" fillId="0" borderId="1" xfId="19" applyFont="1" applyFill="1" applyBorder="1">
      <alignment horizontal="center" vertical="top" shrinkToFit="1"/>
    </xf>
    <xf numFmtId="4" fontId="3" fillId="0" borderId="1" xfId="19" applyNumberFormat="1" applyFont="1" applyFill="1" applyBorder="1" applyAlignment="1">
      <alignment vertical="top" shrinkToFit="1"/>
    </xf>
    <xf numFmtId="0" fontId="3" fillId="0" borderId="0" xfId="10" applyNumberFormat="1" applyFont="1" applyFill="1" applyBorder="1" applyAlignment="1" applyProtection="1"/>
    <xf numFmtId="4" fontId="3" fillId="0" borderId="0" xfId="10" applyNumberFormat="1" applyFont="1" applyFill="1" applyBorder="1" applyAlignment="1"/>
    <xf numFmtId="0" fontId="3" fillId="0" borderId="0" xfId="10" applyNumberFormat="1" applyFont="1" applyFill="1" applyBorder="1" applyAlignment="1" applyProtection="1">
      <alignment horizontal="right"/>
    </xf>
    <xf numFmtId="43" fontId="9" fillId="0" borderId="0" xfId="0" applyNumberFormat="1" applyFont="1" applyAlignment="1" applyProtection="1">
      <alignment horizontal="right"/>
      <protection locked="0"/>
    </xf>
    <xf numFmtId="4" fontId="3" fillId="0" borderId="1" xfId="21" applyNumberFormat="1" applyFont="1" applyFill="1" applyBorder="1" applyAlignment="1" applyProtection="1">
      <alignment vertical="center" shrinkToFit="1"/>
    </xf>
    <xf numFmtId="0" fontId="14" fillId="0" borderId="0" xfId="8" applyNumberFormat="1" applyFill="1" applyProtection="1"/>
    <xf numFmtId="4" fontId="3" fillId="0" borderId="2" xfId="19" applyNumberFormat="1" applyFont="1" applyFill="1" applyBorder="1" applyAlignment="1" applyProtection="1">
      <alignment vertical="top" shrinkToFit="1"/>
    </xf>
    <xf numFmtId="4" fontId="3" fillId="0" borderId="3" xfId="19" applyNumberFormat="1" applyFont="1" applyFill="1" applyBorder="1" applyAlignment="1" applyProtection="1">
      <alignment vertical="top" shrinkToFit="1"/>
    </xf>
    <xf numFmtId="4" fontId="6" fillId="0" borderId="0" xfId="0" applyNumberFormat="1" applyFont="1" applyFill="1" applyAlignment="1" applyProtection="1">
      <alignment vertical="top"/>
      <protection locked="0"/>
    </xf>
    <xf numFmtId="4" fontId="3" fillId="0" borderId="0" xfId="19" applyNumberFormat="1" applyFont="1" applyFill="1" applyBorder="1" applyProtection="1">
      <alignment horizontal="center" vertical="top" shrinkToFit="1"/>
    </xf>
    <xf numFmtId="4" fontId="3" fillId="0" borderId="1" xfId="19" applyNumberFormat="1" applyFont="1" applyFill="1" applyBorder="1" applyAlignment="1" applyProtection="1">
      <alignment vertical="center" shrinkToFit="1"/>
    </xf>
    <xf numFmtId="43" fontId="12" fillId="0" borderId="0" xfId="0" applyNumberFormat="1" applyFont="1" applyAlignment="1" applyProtection="1">
      <alignment horizontal="right"/>
      <protection locked="0"/>
    </xf>
    <xf numFmtId="43" fontId="0" fillId="0" borderId="0" xfId="0" applyNumberFormat="1" applyFill="1" applyBorder="1" applyProtection="1">
      <protection locked="0"/>
    </xf>
    <xf numFmtId="0" fontId="2" fillId="0" borderId="0" xfId="14" applyFont="1" applyFill="1">
      <alignment horizontal="center"/>
    </xf>
    <xf numFmtId="0" fontId="3" fillId="0" borderId="0" xfId="14" applyFont="1" applyFill="1" applyAlignment="1">
      <alignment horizontal="right"/>
    </xf>
    <xf numFmtId="1" fontId="3" fillId="0" borderId="1" xfId="19" applyFont="1" applyFill="1" applyBorder="1" applyAlignment="1">
      <alignment horizontal="left" vertical="top" shrinkToFit="1"/>
    </xf>
    <xf numFmtId="0" fontId="3" fillId="0" borderId="0" xfId="14" applyNumberFormat="1" applyFont="1" applyFill="1" applyProtection="1">
      <alignment horizontal="center"/>
    </xf>
    <xf numFmtId="0" fontId="13" fillId="0" borderId="0" xfId="0" applyFont="1" applyFill="1" applyProtection="1">
      <protection locked="0"/>
    </xf>
    <xf numFmtId="0" fontId="13" fillId="0" borderId="0" xfId="0" applyFont="1" applyProtection="1">
      <protection locked="0"/>
    </xf>
    <xf numFmtId="0" fontId="10" fillId="0" borderId="0" xfId="22" applyNumberFormat="1" applyFont="1" applyBorder="1" applyAlignment="1">
      <alignment vertical="top" wrapText="1"/>
    </xf>
    <xf numFmtId="164" fontId="9" fillId="0" borderId="0" xfId="25" applyFont="1" applyFill="1" applyProtection="1">
      <protection locked="0"/>
    </xf>
    <xf numFmtId="49" fontId="3" fillId="0" borderId="1" xfId="7" applyNumberFormat="1" applyFont="1" applyFill="1" applyBorder="1" applyAlignment="1" applyProtection="1">
      <alignment horizontal="center" vertical="center" wrapText="1"/>
    </xf>
    <xf numFmtId="0" fontId="3" fillId="0" borderId="1" xfId="7" applyNumberFormat="1" applyFont="1" applyFill="1" applyBorder="1" applyAlignment="1" applyProtection="1">
      <alignment vertical="top" wrapText="1"/>
    </xf>
    <xf numFmtId="1" fontId="3" fillId="0" borderId="1" xfId="19" applyFont="1" applyFill="1" applyBorder="1" applyAlignment="1">
      <alignment horizontal="right" vertical="top" shrinkToFit="1"/>
    </xf>
    <xf numFmtId="4" fontId="3" fillId="0" borderId="1" xfId="7" applyNumberFormat="1" applyFont="1" applyFill="1" applyBorder="1" applyProtection="1">
      <alignment horizontal="center" vertical="center" wrapText="1"/>
    </xf>
    <xf numFmtId="1" fontId="7" fillId="0" borderId="1" xfId="19" applyNumberFormat="1" applyFont="1" applyFill="1" applyBorder="1" applyAlignment="1" applyProtection="1">
      <alignment horizontal="center" vertical="top" shrinkToFit="1"/>
    </xf>
    <xf numFmtId="0" fontId="3" fillId="0" borderId="0" xfId="0" applyFont="1" applyFill="1" applyAlignment="1">
      <alignment wrapText="1"/>
    </xf>
    <xf numFmtId="0" fontId="4" fillId="0" borderId="0" xfId="0" applyFont="1" applyFill="1" applyProtection="1">
      <protection locked="0"/>
    </xf>
    <xf numFmtId="0" fontId="8" fillId="0" borderId="0" xfId="0" applyFont="1" applyFill="1" applyProtection="1">
      <protection locked="0"/>
    </xf>
    <xf numFmtId="4" fontId="3" fillId="0" borderId="8" xfId="21" applyFont="1" applyFill="1">
      <alignment horizontal="right" vertical="top" shrinkToFit="1"/>
    </xf>
    <xf numFmtId="0" fontId="0" fillId="2" borderId="0" xfId="0" applyFill="1" applyProtection="1">
      <protection locked="0"/>
    </xf>
    <xf numFmtId="49" fontId="3" fillId="0" borderId="1" xfId="19" applyNumberFormat="1" applyFont="1" applyFill="1" applyBorder="1" applyAlignment="1" applyProtection="1">
      <alignment horizontal="center" vertical="top" shrinkToFit="1"/>
    </xf>
    <xf numFmtId="1" fontId="3" fillId="0" borderId="4" xfId="19" applyFont="1" applyFill="1" applyBorder="1">
      <alignment horizontal="center" vertical="top" shrinkToFit="1"/>
    </xf>
    <xf numFmtId="1" fontId="3" fillId="0" borderId="4" xfId="19" applyFont="1" applyFill="1" applyBorder="1" applyAlignment="1">
      <alignment horizontal="left" vertical="top" shrinkToFit="1"/>
    </xf>
    <xf numFmtId="0" fontId="3" fillId="0" borderId="4" xfId="17" applyFont="1" applyFill="1" applyBorder="1">
      <alignment vertical="top" wrapText="1"/>
    </xf>
    <xf numFmtId="4" fontId="3" fillId="0" borderId="4" xfId="21" applyFont="1" applyFill="1" applyBorder="1">
      <alignment horizontal="right" vertical="top" shrinkToFit="1"/>
    </xf>
    <xf numFmtId="0" fontId="3" fillId="0" borderId="8" xfId="17" applyFont="1" applyFill="1">
      <alignment vertical="top" wrapText="1"/>
    </xf>
    <xf numFmtId="1" fontId="3" fillId="0" borderId="8" xfId="19" applyFont="1" applyFill="1">
      <alignment horizontal="center" vertical="top" shrinkToFit="1"/>
    </xf>
    <xf numFmtId="1" fontId="3" fillId="0" borderId="8" xfId="19" applyFont="1" applyFill="1" applyAlignment="1">
      <alignment horizontal="left" vertical="top" shrinkToFit="1"/>
    </xf>
    <xf numFmtId="1" fontId="3" fillId="0" borderId="8" xfId="19" applyFont="1" applyFill="1" applyAlignment="1">
      <alignment horizontal="right" vertical="top" shrinkToFit="1"/>
    </xf>
    <xf numFmtId="0" fontId="8" fillId="0" borderId="1" xfId="0" applyFont="1" applyFill="1" applyBorder="1" applyAlignment="1">
      <alignment vertical="center" wrapText="1"/>
    </xf>
    <xf numFmtId="49" fontId="3" fillId="0" borderId="1" xfId="19" applyNumberFormat="1" applyFont="1" applyFill="1" applyBorder="1" applyAlignment="1">
      <alignment vertical="top" shrinkToFit="1"/>
    </xf>
    <xf numFmtId="1" fontId="3" fillId="0" borderId="4" xfId="19" applyFont="1" applyFill="1" applyBorder="1" applyAlignment="1">
      <alignment horizontal="right" vertical="top" shrinkToFit="1"/>
    </xf>
    <xf numFmtId="0" fontId="3" fillId="0" borderId="3" xfId="17" applyNumberFormat="1" applyFont="1" applyFill="1" applyBorder="1" applyAlignment="1" applyProtection="1">
      <alignment vertical="top" wrapText="1"/>
    </xf>
    <xf numFmtId="0" fontId="3" fillId="0" borderId="0" xfId="9" applyNumberFormat="1" applyFont="1" applyFill="1" applyProtection="1">
      <alignment wrapText="1"/>
    </xf>
    <xf numFmtId="0" fontId="3" fillId="0" borderId="0" xfId="9" applyFont="1" applyFill="1">
      <alignment wrapText="1"/>
    </xf>
    <xf numFmtId="0" fontId="5" fillId="0" borderId="0" xfId="8" applyNumberFormat="1" applyFont="1" applyFill="1" applyAlignment="1" applyProtection="1">
      <alignment horizontal="right"/>
    </xf>
    <xf numFmtId="0" fontId="3" fillId="0" borderId="1" xfId="7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/>
      <protection locked="0"/>
    </xf>
    <xf numFmtId="0" fontId="3" fillId="0" borderId="0" xfId="8" applyNumberFormat="1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  <protection locked="0"/>
    </xf>
    <xf numFmtId="0" fontId="8" fillId="0" borderId="0" xfId="0" applyFont="1" applyFill="1" applyAlignment="1" applyProtection="1">
      <alignment horizontal="right"/>
      <protection locked="0"/>
    </xf>
    <xf numFmtId="0" fontId="3" fillId="0" borderId="7" xfId="7" applyNumberFormat="1" applyFont="1" applyFill="1" applyBorder="1" applyAlignment="1" applyProtection="1">
      <alignment horizontal="center" vertical="center" wrapText="1"/>
    </xf>
    <xf numFmtId="0" fontId="3" fillId="0" borderId="3" xfId="7" applyNumberFormat="1" applyFont="1" applyFill="1" applyBorder="1" applyAlignment="1" applyProtection="1">
      <alignment horizontal="center" vertical="center" wrapText="1"/>
    </xf>
    <xf numFmtId="0" fontId="5" fillId="0" borderId="0" xfId="8" applyNumberFormat="1" applyFont="1" applyFill="1" applyAlignment="1" applyProtection="1">
      <alignment horizontal="right"/>
    </xf>
    <xf numFmtId="0" fontId="0" fillId="0" borderId="0" xfId="0" applyFill="1" applyAlignment="1" applyProtection="1">
      <alignment horizontal="center"/>
      <protection locked="0"/>
    </xf>
    <xf numFmtId="0" fontId="3" fillId="0" borderId="0" xfId="14" applyNumberFormat="1" applyFont="1" applyFill="1" applyAlignment="1" applyProtection="1">
      <alignment horizontal="center" wrapText="1"/>
    </xf>
    <xf numFmtId="0" fontId="3" fillId="0" borderId="0" xfId="9" applyNumberFormat="1" applyFont="1" applyFill="1" applyProtection="1">
      <alignment wrapText="1"/>
    </xf>
    <xf numFmtId="0" fontId="3" fillId="0" borderId="0" xfId="9" applyFont="1" applyFill="1">
      <alignment wrapText="1"/>
    </xf>
    <xf numFmtId="0" fontId="3" fillId="0" borderId="2" xfId="10" applyNumberFormat="1" applyFont="1" applyFill="1" applyBorder="1" applyAlignment="1" applyProtection="1"/>
    <xf numFmtId="0" fontId="3" fillId="0" borderId="5" xfId="10" applyNumberFormat="1" applyFont="1" applyFill="1" applyBorder="1" applyAlignment="1" applyProtection="1"/>
    <xf numFmtId="0" fontId="3" fillId="0" borderId="6" xfId="10" applyNumberFormat="1" applyFont="1" applyFill="1" applyBorder="1" applyAlignment="1" applyProtection="1"/>
    <xf numFmtId="0" fontId="5" fillId="0" borderId="0" xfId="8" quotePrefix="1" applyNumberFormat="1" applyFont="1" applyFill="1" applyAlignment="1" applyProtection="1">
      <alignment horizontal="right"/>
    </xf>
    <xf numFmtId="0" fontId="3" fillId="0" borderId="1" xfId="7" applyNumberFormat="1" applyFont="1" applyFill="1" applyBorder="1" applyAlignment="1" applyProtection="1">
      <alignment horizontal="center" vertical="center" wrapText="1"/>
    </xf>
    <xf numFmtId="0" fontId="10" fillId="0" borderId="1" xfId="7" applyNumberFormat="1" applyFont="1" applyFill="1" applyBorder="1" applyAlignment="1" applyProtection="1">
      <alignment horizontal="center" vertical="center" wrapText="1"/>
    </xf>
    <xf numFmtId="0" fontId="3" fillId="0" borderId="1" xfId="15" applyFont="1" applyFill="1" applyBorder="1" applyAlignment="1">
      <alignment horizontal="center"/>
    </xf>
  </cellXfs>
  <cellStyles count="26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Финансовый" xfId="25" builtinId="3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F672"/>
  <sheetViews>
    <sheetView showGridLines="0" tabSelected="1" zoomScaleNormal="100" zoomScaleSheetLayoutView="100" workbookViewId="0">
      <pane ySplit="19" topLeftCell="A626" activePane="bottomLeft" state="frozen"/>
      <selection pane="bottomLeft" activeCell="G7" sqref="G7:H7"/>
    </sheetView>
  </sheetViews>
  <sheetFormatPr defaultColWidth="9.109375" defaultRowHeight="14.4" outlineLevelRow="7"/>
  <cols>
    <col min="1" max="1" width="83" style="53" customWidth="1"/>
    <col min="2" max="2" width="5.6640625" style="53" customWidth="1"/>
    <col min="3" max="3" width="6.33203125" style="1" customWidth="1"/>
    <col min="4" max="4" width="10.6640625" style="1" customWidth="1"/>
    <col min="5" max="5" width="5.33203125" style="1" customWidth="1"/>
    <col min="6" max="6" width="16.88671875" style="1" customWidth="1"/>
    <col min="7" max="7" width="16" style="1" customWidth="1"/>
    <col min="8" max="8" width="15.6640625" style="1" customWidth="1"/>
    <col min="9" max="9" width="1.109375" style="1" customWidth="1"/>
    <col min="10" max="10" width="16.109375" style="1" customWidth="1"/>
    <col min="11" max="16384" width="9.109375" style="1"/>
  </cols>
  <sheetData>
    <row r="1" spans="1:10" ht="13.2" customHeight="1">
      <c r="A1" s="62"/>
      <c r="B1" s="62"/>
      <c r="C1" s="62"/>
      <c r="D1" s="62"/>
      <c r="E1" s="62"/>
      <c r="F1" s="62"/>
      <c r="G1" s="85"/>
      <c r="H1" s="85"/>
    </row>
    <row r="2" spans="1:10" ht="3.6" customHeight="1">
      <c r="A2" s="62"/>
      <c r="B2" s="62"/>
      <c r="C2" s="62"/>
      <c r="D2" s="62"/>
      <c r="E2" s="62"/>
      <c r="F2" s="62"/>
      <c r="G2" s="83"/>
      <c r="H2" s="83"/>
    </row>
    <row r="3" spans="1:10" ht="13.2" customHeight="1">
      <c r="A3" s="62"/>
      <c r="B3" s="62"/>
      <c r="C3" s="62"/>
      <c r="D3" s="62"/>
      <c r="E3" s="62"/>
      <c r="F3" s="63"/>
      <c r="G3" s="86" t="s">
        <v>422</v>
      </c>
      <c r="H3" s="86"/>
    </row>
    <row r="4" spans="1:10" ht="12.6" customHeight="1">
      <c r="A4" s="62"/>
      <c r="B4" s="62"/>
      <c r="C4" s="62"/>
      <c r="D4" s="62"/>
      <c r="E4" s="62"/>
      <c r="F4" s="63"/>
      <c r="G4" s="86" t="s">
        <v>329</v>
      </c>
      <c r="H4" s="86"/>
    </row>
    <row r="5" spans="1:10" ht="13.95" customHeight="1">
      <c r="A5" s="62"/>
      <c r="B5" s="62"/>
      <c r="C5" s="62"/>
      <c r="D5" s="62"/>
      <c r="E5" s="62"/>
      <c r="F5" s="86" t="s">
        <v>330</v>
      </c>
      <c r="G5" s="86"/>
      <c r="H5" s="86"/>
    </row>
    <row r="6" spans="1:10" ht="13.95" customHeight="1">
      <c r="A6" s="92"/>
      <c r="B6" s="92"/>
      <c r="C6" s="93"/>
      <c r="D6" s="93"/>
      <c r="E6" s="93"/>
      <c r="F6" s="80"/>
      <c r="G6" s="84" t="s">
        <v>331</v>
      </c>
      <c r="H6" s="84"/>
      <c r="I6" s="2"/>
    </row>
    <row r="7" spans="1:10" ht="14.4" customHeight="1">
      <c r="A7" s="79"/>
      <c r="B7" s="79"/>
      <c r="C7" s="80"/>
      <c r="D7" s="80"/>
      <c r="E7" s="80"/>
      <c r="F7" s="80"/>
      <c r="G7" s="97" t="s">
        <v>57</v>
      </c>
      <c r="H7" s="89"/>
      <c r="I7" s="2"/>
    </row>
    <row r="8" spans="1:10" ht="7.2" customHeight="1">
      <c r="A8" s="79"/>
      <c r="B8" s="79"/>
      <c r="C8" s="80"/>
      <c r="D8" s="80"/>
      <c r="E8" s="80"/>
      <c r="F8" s="80"/>
      <c r="G8" s="81"/>
      <c r="H8" s="81"/>
      <c r="I8" s="2"/>
    </row>
    <row r="9" spans="1:10" ht="13.95" customHeight="1">
      <c r="A9" s="79"/>
      <c r="B9" s="79"/>
      <c r="C9" s="80"/>
      <c r="D9" s="80"/>
      <c r="E9" s="80"/>
      <c r="F9" s="63"/>
      <c r="G9" s="86" t="s">
        <v>422</v>
      </c>
      <c r="H9" s="86"/>
      <c r="I9" s="2"/>
    </row>
    <row r="10" spans="1:10" ht="14.4" customHeight="1">
      <c r="A10" s="79"/>
      <c r="B10" s="79"/>
      <c r="C10" s="80"/>
      <c r="D10" s="80"/>
      <c r="E10" s="80"/>
      <c r="F10" s="63"/>
      <c r="G10" s="86" t="s">
        <v>329</v>
      </c>
      <c r="H10" s="86"/>
      <c r="I10" s="2"/>
    </row>
    <row r="11" spans="1:10" ht="14.4" customHeight="1">
      <c r="A11" s="79"/>
      <c r="B11" s="79"/>
      <c r="C11" s="80"/>
      <c r="D11" s="80"/>
      <c r="E11" s="80"/>
      <c r="F11" s="86" t="s">
        <v>330</v>
      </c>
      <c r="G11" s="86"/>
      <c r="H11" s="86"/>
      <c r="I11" s="2"/>
    </row>
    <row r="12" spans="1:10" ht="14.4" customHeight="1">
      <c r="A12" s="79"/>
      <c r="B12" s="79"/>
      <c r="C12" s="80"/>
      <c r="D12" s="80"/>
      <c r="E12" s="80"/>
      <c r="F12" s="80"/>
      <c r="G12" s="84" t="s">
        <v>331</v>
      </c>
      <c r="H12" s="84"/>
      <c r="I12" s="2"/>
    </row>
    <row r="13" spans="1:10" ht="14.4" customHeight="1">
      <c r="A13" s="79"/>
      <c r="B13" s="79"/>
      <c r="C13" s="80"/>
      <c r="D13" s="80"/>
      <c r="E13" s="80"/>
      <c r="F13" s="80"/>
      <c r="G13" s="89" t="s">
        <v>488</v>
      </c>
      <c r="H13" s="89"/>
      <c r="I13" s="2"/>
    </row>
    <row r="14" spans="1:10" ht="3" customHeight="1">
      <c r="A14" s="79"/>
      <c r="B14" s="79"/>
      <c r="C14" s="80"/>
      <c r="D14" s="80"/>
      <c r="E14" s="80"/>
      <c r="F14" s="80"/>
      <c r="G14" s="81"/>
      <c r="H14" s="14"/>
    </row>
    <row r="15" spans="1:10" ht="16.2" customHeight="1">
      <c r="A15" s="91" t="s">
        <v>423</v>
      </c>
      <c r="B15" s="91"/>
      <c r="C15" s="91"/>
      <c r="D15" s="91"/>
      <c r="E15" s="91"/>
      <c r="F15" s="91"/>
      <c r="G15" s="91"/>
      <c r="H15" s="91"/>
      <c r="I15" s="2"/>
      <c r="J15" s="10"/>
    </row>
    <row r="16" spans="1:10" ht="16.2" customHeight="1">
      <c r="A16" s="91"/>
      <c r="B16" s="91"/>
      <c r="C16" s="91"/>
      <c r="D16" s="91"/>
      <c r="E16" s="91"/>
      <c r="F16" s="91"/>
      <c r="G16" s="91"/>
      <c r="H16" s="91"/>
      <c r="I16" s="2"/>
    </row>
    <row r="17" spans="1:10" ht="16.2" customHeight="1">
      <c r="A17" s="51"/>
      <c r="B17" s="51"/>
      <c r="C17" s="48"/>
      <c r="D17" s="48"/>
      <c r="E17" s="48"/>
      <c r="F17" s="48"/>
      <c r="G17" s="48"/>
      <c r="H17" s="49" t="s">
        <v>315</v>
      </c>
      <c r="I17" s="2"/>
    </row>
    <row r="18" spans="1:10" ht="18.600000000000001" customHeight="1">
      <c r="A18" s="98" t="s">
        <v>311</v>
      </c>
      <c r="B18" s="87" t="s">
        <v>416</v>
      </c>
      <c r="C18" s="99" t="s">
        <v>366</v>
      </c>
      <c r="D18" s="98" t="s">
        <v>312</v>
      </c>
      <c r="E18" s="98" t="s">
        <v>313</v>
      </c>
      <c r="F18" s="100" t="s">
        <v>314</v>
      </c>
      <c r="G18" s="100"/>
      <c r="H18" s="100"/>
      <c r="I18" s="2"/>
    </row>
    <row r="19" spans="1:10" ht="23.4" customHeight="1">
      <c r="A19" s="98"/>
      <c r="B19" s="88"/>
      <c r="C19" s="99"/>
      <c r="D19" s="98"/>
      <c r="E19" s="98"/>
      <c r="F19" s="18" t="s">
        <v>424</v>
      </c>
      <c r="G19" s="18" t="s">
        <v>369</v>
      </c>
      <c r="H19" s="18" t="s">
        <v>425</v>
      </c>
      <c r="I19" s="2"/>
    </row>
    <row r="20" spans="1:10" ht="18.600000000000001" customHeight="1">
      <c r="A20" s="82">
        <v>1</v>
      </c>
      <c r="B20" s="82">
        <v>2</v>
      </c>
      <c r="C20" s="82">
        <v>3</v>
      </c>
      <c r="D20" s="82">
        <v>4</v>
      </c>
      <c r="E20" s="82">
        <v>5</v>
      </c>
      <c r="F20" s="18">
        <v>6</v>
      </c>
      <c r="G20" s="18">
        <v>7</v>
      </c>
      <c r="H20" s="18">
        <v>8</v>
      </c>
      <c r="I20" s="40"/>
      <c r="J20" s="14"/>
    </row>
    <row r="21" spans="1:10" ht="18.600000000000001" customHeight="1">
      <c r="A21" s="82" t="s">
        <v>417</v>
      </c>
      <c r="B21" s="57">
        <v>228</v>
      </c>
      <c r="C21" s="56" t="s">
        <v>418</v>
      </c>
      <c r="D21" s="11" t="s">
        <v>58</v>
      </c>
      <c r="E21" s="10" t="s">
        <v>59</v>
      </c>
      <c r="F21" s="59">
        <f>F22+F127+F142+F161+F298+F354+F518+F567+F594+F613+F625</f>
        <v>1201649421.6999998</v>
      </c>
      <c r="G21" s="59">
        <f>G22+G127+G142+G161+G298+G354+G518+G567+G594+G613+G625</f>
        <v>777801686.58000004</v>
      </c>
      <c r="H21" s="59">
        <f>H22+H127+H142+H161+H298+H354+H518+H567+H594+H613+H625</f>
        <v>810706250.24000001</v>
      </c>
      <c r="I21" s="40"/>
      <c r="J21" s="14"/>
    </row>
    <row r="22" spans="1:10" ht="20.399999999999999" customHeight="1" outlineLevel="1">
      <c r="A22" s="9" t="s">
        <v>60</v>
      </c>
      <c r="B22" s="9">
        <v>228</v>
      </c>
      <c r="C22" s="10" t="s">
        <v>61</v>
      </c>
      <c r="D22" s="11" t="s">
        <v>58</v>
      </c>
      <c r="E22" s="10" t="s">
        <v>59</v>
      </c>
      <c r="F22" s="6">
        <f>F23+F29+F47+F53+F67+F73+F61</f>
        <v>174412067.56</v>
      </c>
      <c r="G22" s="6">
        <f>G23+G29+G47+G53+G67+G73</f>
        <v>137033176.75</v>
      </c>
      <c r="H22" s="6">
        <f>H23+H29+H47+H53+H67+H73</f>
        <v>136513146.69999999</v>
      </c>
      <c r="I22" s="30"/>
      <c r="J22" s="28"/>
    </row>
    <row r="23" spans="1:10" ht="31.2" outlineLevel="2">
      <c r="A23" s="9" t="s">
        <v>56</v>
      </c>
      <c r="B23" s="9">
        <v>228</v>
      </c>
      <c r="C23" s="10" t="s">
        <v>62</v>
      </c>
      <c r="D23" s="11" t="s">
        <v>58</v>
      </c>
      <c r="E23" s="10" t="s">
        <v>59</v>
      </c>
      <c r="F23" s="6">
        <f>F24</f>
        <v>4018420</v>
      </c>
      <c r="G23" s="41">
        <f>G24</f>
        <v>3444310</v>
      </c>
      <c r="H23" s="6">
        <f>H24</f>
        <v>3444310</v>
      </c>
      <c r="I23" s="29">
        <f>I24</f>
        <v>0</v>
      </c>
      <c r="J23" s="28"/>
    </row>
    <row r="24" spans="1:10" ht="19.95" customHeight="1" outlineLevel="3">
      <c r="A24" s="9" t="s">
        <v>63</v>
      </c>
      <c r="B24" s="57">
        <v>228</v>
      </c>
      <c r="C24" s="10" t="s">
        <v>62</v>
      </c>
      <c r="D24" s="11" t="s">
        <v>64</v>
      </c>
      <c r="E24" s="10" t="s">
        <v>59</v>
      </c>
      <c r="F24" s="6">
        <f t="shared" ref="F24:H27" si="0">F25</f>
        <v>4018420</v>
      </c>
      <c r="G24" s="41">
        <f t="shared" si="0"/>
        <v>3444310</v>
      </c>
      <c r="H24" s="6">
        <f t="shared" si="0"/>
        <v>3444310</v>
      </c>
      <c r="I24" s="30"/>
      <c r="J24" s="28"/>
    </row>
    <row r="25" spans="1:10" ht="19.2" customHeight="1" outlineLevel="4">
      <c r="A25" s="9" t="s">
        <v>65</v>
      </c>
      <c r="B25" s="9">
        <v>228</v>
      </c>
      <c r="C25" s="10" t="s">
        <v>62</v>
      </c>
      <c r="D25" s="11" t="s">
        <v>66</v>
      </c>
      <c r="E25" s="10" t="s">
        <v>59</v>
      </c>
      <c r="F25" s="6">
        <f t="shared" si="0"/>
        <v>4018420</v>
      </c>
      <c r="G25" s="6">
        <f t="shared" si="0"/>
        <v>3444310</v>
      </c>
      <c r="H25" s="42">
        <f t="shared" si="0"/>
        <v>3444310</v>
      </c>
      <c r="I25" s="27"/>
      <c r="J25" s="28"/>
    </row>
    <row r="26" spans="1:10" ht="19.2" customHeight="1" outlineLevel="5">
      <c r="A26" s="9" t="s">
        <v>67</v>
      </c>
      <c r="B26" s="9">
        <v>228</v>
      </c>
      <c r="C26" s="10" t="s">
        <v>62</v>
      </c>
      <c r="D26" s="11" t="s">
        <v>68</v>
      </c>
      <c r="E26" s="10" t="s">
        <v>59</v>
      </c>
      <c r="F26" s="6">
        <f t="shared" si="0"/>
        <v>4018420</v>
      </c>
      <c r="G26" s="6">
        <f t="shared" si="0"/>
        <v>3444310</v>
      </c>
      <c r="H26" s="6">
        <f t="shared" si="0"/>
        <v>3444310</v>
      </c>
      <c r="I26" s="27"/>
      <c r="J26" s="43"/>
    </row>
    <row r="27" spans="1:10" ht="48" customHeight="1" outlineLevel="6">
      <c r="A27" s="9" t="s">
        <v>317</v>
      </c>
      <c r="B27" s="57">
        <v>228</v>
      </c>
      <c r="C27" s="10" t="s">
        <v>62</v>
      </c>
      <c r="D27" s="11" t="s">
        <v>68</v>
      </c>
      <c r="E27" s="10" t="s">
        <v>70</v>
      </c>
      <c r="F27" s="6">
        <f t="shared" si="0"/>
        <v>4018420</v>
      </c>
      <c r="G27" s="6">
        <f t="shared" si="0"/>
        <v>3444310</v>
      </c>
      <c r="H27" s="6">
        <f t="shared" si="0"/>
        <v>3444310</v>
      </c>
      <c r="I27" s="30"/>
      <c r="J27" s="43"/>
    </row>
    <row r="28" spans="1:10" ht="20.399999999999999" customHeight="1" outlineLevel="7">
      <c r="A28" s="9" t="s">
        <v>71</v>
      </c>
      <c r="B28" s="9">
        <v>228</v>
      </c>
      <c r="C28" s="10" t="s">
        <v>62</v>
      </c>
      <c r="D28" s="11" t="s">
        <v>68</v>
      </c>
      <c r="E28" s="10" t="s">
        <v>72</v>
      </c>
      <c r="F28" s="6">
        <v>4018420</v>
      </c>
      <c r="G28" s="7">
        <v>3444310</v>
      </c>
      <c r="H28" s="7">
        <v>3444310</v>
      </c>
      <c r="I28" s="30"/>
      <c r="J28" s="43"/>
    </row>
    <row r="29" spans="1:10" ht="33" customHeight="1" outlineLevel="2">
      <c r="A29" s="9" t="s">
        <v>73</v>
      </c>
      <c r="B29" s="9">
        <v>228</v>
      </c>
      <c r="C29" s="12" t="s">
        <v>74</v>
      </c>
      <c r="D29" s="11" t="s">
        <v>58</v>
      </c>
      <c r="E29" s="10" t="s">
        <v>59</v>
      </c>
      <c r="F29" s="6">
        <f>F35+F30</f>
        <v>97530920</v>
      </c>
      <c r="G29" s="6">
        <f>G35</f>
        <v>80632172.75</v>
      </c>
      <c r="H29" s="6">
        <f>H35</f>
        <v>80310459.700000003</v>
      </c>
      <c r="I29" s="44"/>
      <c r="J29" s="43"/>
    </row>
    <row r="30" spans="1:10" ht="33" customHeight="1" outlineLevel="2">
      <c r="A30" s="71" t="s">
        <v>10</v>
      </c>
      <c r="B30" s="74" t="s">
        <v>491</v>
      </c>
      <c r="C30" s="10" t="s">
        <v>74</v>
      </c>
      <c r="D30" s="72" t="s">
        <v>11</v>
      </c>
      <c r="E30" s="72" t="s">
        <v>59</v>
      </c>
      <c r="F30" s="64">
        <f>F31</f>
        <v>25000</v>
      </c>
      <c r="G30" s="6"/>
      <c r="H30" s="6"/>
      <c r="I30" s="44"/>
      <c r="J30" s="43"/>
    </row>
    <row r="31" spans="1:10" ht="21.6" customHeight="1" outlineLevel="2">
      <c r="A31" s="19" t="s">
        <v>16</v>
      </c>
      <c r="B31" s="74" t="s">
        <v>491</v>
      </c>
      <c r="C31" s="10" t="s">
        <v>74</v>
      </c>
      <c r="D31" s="72">
        <v>6800100000</v>
      </c>
      <c r="E31" s="72" t="s">
        <v>59</v>
      </c>
      <c r="F31" s="64">
        <f>F32</f>
        <v>25000</v>
      </c>
      <c r="G31" s="6"/>
      <c r="H31" s="6"/>
      <c r="I31" s="44"/>
      <c r="J31" s="43"/>
    </row>
    <row r="32" spans="1:10" ht="39" customHeight="1" outlineLevel="2">
      <c r="A32" s="19" t="s">
        <v>17</v>
      </c>
      <c r="B32" s="74" t="s">
        <v>491</v>
      </c>
      <c r="C32" s="10" t="s">
        <v>74</v>
      </c>
      <c r="D32" s="72">
        <v>6800168024</v>
      </c>
      <c r="E32" s="72" t="s">
        <v>59</v>
      </c>
      <c r="F32" s="64">
        <f>F33</f>
        <v>25000</v>
      </c>
      <c r="G32" s="6"/>
      <c r="H32" s="6"/>
      <c r="I32" s="44"/>
      <c r="J32" s="43"/>
    </row>
    <row r="33" spans="1:10" ht="21" customHeight="1" outlineLevel="2">
      <c r="A33" s="71" t="s">
        <v>75</v>
      </c>
      <c r="B33" s="74" t="s">
        <v>491</v>
      </c>
      <c r="C33" s="10" t="s">
        <v>74</v>
      </c>
      <c r="D33" s="72">
        <v>6800168024</v>
      </c>
      <c r="E33" s="72" t="s">
        <v>76</v>
      </c>
      <c r="F33" s="64">
        <f>F34</f>
        <v>25000</v>
      </c>
      <c r="G33" s="6"/>
      <c r="H33" s="6"/>
      <c r="I33" s="44"/>
      <c r="J33" s="43"/>
    </row>
    <row r="34" spans="1:10" ht="19.95" customHeight="1" outlineLevel="2">
      <c r="A34" s="71" t="s">
        <v>77</v>
      </c>
      <c r="B34" s="74" t="s">
        <v>491</v>
      </c>
      <c r="C34" s="10" t="s">
        <v>74</v>
      </c>
      <c r="D34" s="72">
        <v>6800168024</v>
      </c>
      <c r="E34" s="72" t="s">
        <v>78</v>
      </c>
      <c r="F34" s="64">
        <v>25000</v>
      </c>
      <c r="G34" s="6"/>
      <c r="H34" s="6"/>
      <c r="I34" s="44"/>
      <c r="J34" s="43"/>
    </row>
    <row r="35" spans="1:10" ht="19.95" customHeight="1" outlineLevel="3">
      <c r="A35" s="9" t="s">
        <v>63</v>
      </c>
      <c r="B35" s="9">
        <v>228</v>
      </c>
      <c r="C35" s="10" t="s">
        <v>74</v>
      </c>
      <c r="D35" s="11" t="s">
        <v>64</v>
      </c>
      <c r="E35" s="10" t="s">
        <v>59</v>
      </c>
      <c r="F35" s="6">
        <f>F36</f>
        <v>97505920</v>
      </c>
      <c r="G35" s="6">
        <f>G36</f>
        <v>80632172.75</v>
      </c>
      <c r="H35" s="6">
        <f>H36</f>
        <v>80310459.700000003</v>
      </c>
      <c r="I35" s="27"/>
      <c r="J35" s="43"/>
    </row>
    <row r="36" spans="1:10" ht="22.5" customHeight="1" outlineLevel="4">
      <c r="A36" s="9" t="s">
        <v>65</v>
      </c>
      <c r="B36" s="57">
        <v>228</v>
      </c>
      <c r="C36" s="10" t="s">
        <v>74</v>
      </c>
      <c r="D36" s="11" t="s">
        <v>66</v>
      </c>
      <c r="E36" s="10" t="s">
        <v>59</v>
      </c>
      <c r="F36" s="6">
        <f>F37+F42</f>
        <v>97505920</v>
      </c>
      <c r="G36" s="6">
        <f>G37+G42</f>
        <v>80632172.75</v>
      </c>
      <c r="H36" s="6">
        <f>H37+H42</f>
        <v>80310459.700000003</v>
      </c>
      <c r="I36" s="27"/>
      <c r="J36" s="43"/>
    </row>
    <row r="37" spans="1:10" ht="31.2" outlineLevel="5">
      <c r="A37" s="9" t="s">
        <v>79</v>
      </c>
      <c r="B37" s="9">
        <v>228</v>
      </c>
      <c r="C37" s="10" t="s">
        <v>74</v>
      </c>
      <c r="D37" s="11" t="s">
        <v>80</v>
      </c>
      <c r="E37" s="10" t="s">
        <v>59</v>
      </c>
      <c r="F37" s="6">
        <f>F38+F40</f>
        <v>91184010</v>
      </c>
      <c r="G37" s="6">
        <f>G38+G40</f>
        <v>75235132.75</v>
      </c>
      <c r="H37" s="6">
        <f>H38+H40</f>
        <v>74913419.700000003</v>
      </c>
      <c r="I37" s="27"/>
      <c r="J37" s="43"/>
    </row>
    <row r="38" spans="1:10" ht="50.4" customHeight="1" outlineLevel="6">
      <c r="A38" s="9" t="s">
        <v>69</v>
      </c>
      <c r="B38" s="9">
        <v>228</v>
      </c>
      <c r="C38" s="10" t="s">
        <v>74</v>
      </c>
      <c r="D38" s="11" t="s">
        <v>80</v>
      </c>
      <c r="E38" s="10" t="s">
        <v>70</v>
      </c>
      <c r="F38" s="6">
        <f>F39</f>
        <v>87993180</v>
      </c>
      <c r="G38" s="6">
        <f>G39</f>
        <v>75114132.75</v>
      </c>
      <c r="H38" s="6">
        <f>H39</f>
        <v>74913419.700000003</v>
      </c>
      <c r="I38" s="27"/>
      <c r="J38" s="43"/>
    </row>
    <row r="39" spans="1:10" ht="20.399999999999999" customHeight="1" outlineLevel="7">
      <c r="A39" s="9" t="s">
        <v>71</v>
      </c>
      <c r="B39" s="57">
        <v>228</v>
      </c>
      <c r="C39" s="10" t="s">
        <v>74</v>
      </c>
      <c r="D39" s="11" t="s">
        <v>80</v>
      </c>
      <c r="E39" s="10" t="s">
        <v>72</v>
      </c>
      <c r="F39" s="6">
        <v>87993180</v>
      </c>
      <c r="G39" s="7">
        <v>75114132.75</v>
      </c>
      <c r="H39" s="7">
        <v>74913419.700000003</v>
      </c>
      <c r="I39" s="27"/>
      <c r="J39" s="43"/>
    </row>
    <row r="40" spans="1:10" ht="22.5" customHeight="1" outlineLevel="6">
      <c r="A40" s="9" t="s">
        <v>75</v>
      </c>
      <c r="B40" s="9">
        <v>228</v>
      </c>
      <c r="C40" s="10" t="s">
        <v>74</v>
      </c>
      <c r="D40" s="11" t="s">
        <v>80</v>
      </c>
      <c r="E40" s="10" t="s">
        <v>76</v>
      </c>
      <c r="F40" s="6">
        <f>F41</f>
        <v>3190830</v>
      </c>
      <c r="G40" s="6">
        <f>G41</f>
        <v>121000</v>
      </c>
      <c r="H40" s="6">
        <f>H41</f>
        <v>0</v>
      </c>
      <c r="I40" s="27"/>
      <c r="J40" s="43"/>
    </row>
    <row r="41" spans="1:10" ht="23.25" customHeight="1" outlineLevel="7">
      <c r="A41" s="9" t="s">
        <v>77</v>
      </c>
      <c r="B41" s="9">
        <v>228</v>
      </c>
      <c r="C41" s="10" t="s">
        <v>74</v>
      </c>
      <c r="D41" s="11" t="s">
        <v>80</v>
      </c>
      <c r="E41" s="10" t="s">
        <v>78</v>
      </c>
      <c r="F41" s="6">
        <v>3190830</v>
      </c>
      <c r="G41" s="7">
        <v>121000</v>
      </c>
      <c r="H41" s="7">
        <v>0</v>
      </c>
      <c r="I41" s="27"/>
      <c r="J41" s="43"/>
    </row>
    <row r="42" spans="1:10" ht="31.2" outlineLevel="5">
      <c r="A42" s="9" t="s">
        <v>89</v>
      </c>
      <c r="B42" s="9">
        <v>228</v>
      </c>
      <c r="C42" s="10" t="s">
        <v>74</v>
      </c>
      <c r="D42" s="11" t="s">
        <v>90</v>
      </c>
      <c r="E42" s="10" t="s">
        <v>59</v>
      </c>
      <c r="F42" s="6">
        <f>F43+F45</f>
        <v>6321910</v>
      </c>
      <c r="G42" s="6">
        <f>G43+G45</f>
        <v>5397040</v>
      </c>
      <c r="H42" s="6">
        <f>H43+H45</f>
        <v>5397040</v>
      </c>
      <c r="I42" s="27"/>
      <c r="J42" s="43"/>
    </row>
    <row r="43" spans="1:10" ht="51" customHeight="1" outlineLevel="6">
      <c r="A43" s="9" t="s">
        <v>69</v>
      </c>
      <c r="B43" s="57">
        <v>228</v>
      </c>
      <c r="C43" s="10" t="s">
        <v>74</v>
      </c>
      <c r="D43" s="11" t="s">
        <v>90</v>
      </c>
      <c r="E43" s="10" t="s">
        <v>70</v>
      </c>
      <c r="F43" s="6">
        <f>F44</f>
        <v>6311910</v>
      </c>
      <c r="G43" s="6">
        <f>G44</f>
        <v>5397040</v>
      </c>
      <c r="H43" s="6">
        <f>H44</f>
        <v>5397040</v>
      </c>
      <c r="I43" s="27"/>
      <c r="J43" s="43"/>
    </row>
    <row r="44" spans="1:10" ht="15.6" outlineLevel="7">
      <c r="A44" s="9" t="s">
        <v>71</v>
      </c>
      <c r="B44" s="9">
        <v>228</v>
      </c>
      <c r="C44" s="10" t="s">
        <v>74</v>
      </c>
      <c r="D44" s="11" t="s">
        <v>90</v>
      </c>
      <c r="E44" s="10" t="s">
        <v>72</v>
      </c>
      <c r="F44" s="6">
        <v>6311910</v>
      </c>
      <c r="G44" s="7">
        <v>5397040</v>
      </c>
      <c r="H44" s="7">
        <v>5397040</v>
      </c>
      <c r="I44" s="27"/>
      <c r="J44" s="43"/>
    </row>
    <row r="45" spans="1:10" ht="21.75" customHeight="1" outlineLevel="6">
      <c r="A45" s="9" t="s">
        <v>75</v>
      </c>
      <c r="B45" s="9">
        <v>228</v>
      </c>
      <c r="C45" s="10" t="s">
        <v>74</v>
      </c>
      <c r="D45" s="11" t="s">
        <v>90</v>
      </c>
      <c r="E45" s="10" t="s">
        <v>76</v>
      </c>
      <c r="F45" s="6">
        <f>F46</f>
        <v>10000</v>
      </c>
      <c r="G45" s="6">
        <f>G46</f>
        <v>0</v>
      </c>
      <c r="H45" s="6">
        <f>H46</f>
        <v>0</v>
      </c>
      <c r="I45" s="27"/>
      <c r="J45" s="43"/>
    </row>
    <row r="46" spans="1:10" ht="22.5" customHeight="1" outlineLevel="7">
      <c r="A46" s="9" t="s">
        <v>77</v>
      </c>
      <c r="B46" s="57">
        <v>228</v>
      </c>
      <c r="C46" s="10" t="s">
        <v>74</v>
      </c>
      <c r="D46" s="11" t="s">
        <v>90</v>
      </c>
      <c r="E46" s="10" t="s">
        <v>78</v>
      </c>
      <c r="F46" s="6">
        <v>10000</v>
      </c>
      <c r="G46" s="7">
        <v>0</v>
      </c>
      <c r="H46" s="7">
        <v>0</v>
      </c>
      <c r="I46" s="27"/>
      <c r="J46" s="43"/>
    </row>
    <row r="47" spans="1:10" ht="15.6" outlineLevel="2">
      <c r="A47" s="9" t="s">
        <v>91</v>
      </c>
      <c r="B47" s="9">
        <v>228</v>
      </c>
      <c r="C47" s="10" t="s">
        <v>92</v>
      </c>
      <c r="D47" s="11" t="s">
        <v>58</v>
      </c>
      <c r="E47" s="10" t="s">
        <v>59</v>
      </c>
      <c r="F47" s="6">
        <f>F48</f>
        <v>8027</v>
      </c>
      <c r="G47" s="6">
        <f t="shared" ref="G47:H51" si="1">G48</f>
        <v>62624</v>
      </c>
      <c r="H47" s="6">
        <f t="shared" si="1"/>
        <v>11894</v>
      </c>
      <c r="I47" s="27"/>
      <c r="J47" s="43"/>
    </row>
    <row r="48" spans="1:10" ht="15.6" outlineLevel="3">
      <c r="A48" s="9" t="s">
        <v>63</v>
      </c>
      <c r="B48" s="9">
        <v>228</v>
      </c>
      <c r="C48" s="10" t="s">
        <v>92</v>
      </c>
      <c r="D48" s="11" t="s">
        <v>64</v>
      </c>
      <c r="E48" s="10" t="s">
        <v>59</v>
      </c>
      <c r="F48" s="6">
        <f>F49</f>
        <v>8027</v>
      </c>
      <c r="G48" s="6">
        <f t="shared" si="1"/>
        <v>62624</v>
      </c>
      <c r="H48" s="6">
        <f t="shared" si="1"/>
        <v>11894</v>
      </c>
      <c r="I48" s="27"/>
      <c r="J48" s="43"/>
    </row>
    <row r="49" spans="1:10" ht="24" customHeight="1" outlineLevel="4">
      <c r="A49" s="9" t="s">
        <v>410</v>
      </c>
      <c r="B49" s="57">
        <v>228</v>
      </c>
      <c r="C49" s="10" t="s">
        <v>92</v>
      </c>
      <c r="D49" s="11" t="s">
        <v>66</v>
      </c>
      <c r="E49" s="10" t="s">
        <v>59</v>
      </c>
      <c r="F49" s="6">
        <f>F50</f>
        <v>8027</v>
      </c>
      <c r="G49" s="6">
        <f t="shared" si="1"/>
        <v>62624</v>
      </c>
      <c r="H49" s="6">
        <f t="shared" si="1"/>
        <v>11894</v>
      </c>
      <c r="I49" s="27"/>
      <c r="J49" s="43"/>
    </row>
    <row r="50" spans="1:10" ht="35.25" customHeight="1" outlineLevel="5">
      <c r="A50" s="9" t="s">
        <v>93</v>
      </c>
      <c r="B50" s="9">
        <v>228</v>
      </c>
      <c r="C50" s="10" t="s">
        <v>92</v>
      </c>
      <c r="D50" s="11" t="s">
        <v>94</v>
      </c>
      <c r="E50" s="10" t="s">
        <v>59</v>
      </c>
      <c r="F50" s="6">
        <f>F51</f>
        <v>8027</v>
      </c>
      <c r="G50" s="6">
        <f t="shared" si="1"/>
        <v>62624</v>
      </c>
      <c r="H50" s="6">
        <f t="shared" si="1"/>
        <v>11894</v>
      </c>
      <c r="I50" s="27"/>
      <c r="J50" s="43"/>
    </row>
    <row r="51" spans="1:10" ht="24" customHeight="1" outlineLevel="6">
      <c r="A51" s="9" t="s">
        <v>75</v>
      </c>
      <c r="B51" s="9">
        <v>228</v>
      </c>
      <c r="C51" s="10" t="s">
        <v>92</v>
      </c>
      <c r="D51" s="11" t="s">
        <v>94</v>
      </c>
      <c r="E51" s="10" t="s">
        <v>76</v>
      </c>
      <c r="F51" s="6">
        <f>F52</f>
        <v>8027</v>
      </c>
      <c r="G51" s="6">
        <f t="shared" si="1"/>
        <v>62624</v>
      </c>
      <c r="H51" s="6">
        <f t="shared" si="1"/>
        <v>11894</v>
      </c>
      <c r="I51" s="27"/>
      <c r="J51" s="43"/>
    </row>
    <row r="52" spans="1:10" ht="22.5" customHeight="1" outlineLevel="7">
      <c r="A52" s="9" t="s">
        <v>77</v>
      </c>
      <c r="B52" s="57">
        <v>228</v>
      </c>
      <c r="C52" s="10" t="s">
        <v>92</v>
      </c>
      <c r="D52" s="11" t="s">
        <v>94</v>
      </c>
      <c r="E52" s="10" t="s">
        <v>78</v>
      </c>
      <c r="F52" s="6">
        <v>8027</v>
      </c>
      <c r="G52" s="7">
        <v>62624</v>
      </c>
      <c r="H52" s="7">
        <v>11894</v>
      </c>
      <c r="I52" s="27"/>
      <c r="J52" s="43"/>
    </row>
    <row r="53" spans="1:10" ht="31.2" outlineLevel="2">
      <c r="A53" s="9" t="s">
        <v>95</v>
      </c>
      <c r="B53" s="9">
        <v>228</v>
      </c>
      <c r="C53" s="10" t="s">
        <v>96</v>
      </c>
      <c r="D53" s="11" t="s">
        <v>58</v>
      </c>
      <c r="E53" s="10" t="s">
        <v>59</v>
      </c>
      <c r="F53" s="6">
        <f t="shared" ref="F53:H55" si="2">F54</f>
        <v>11780370</v>
      </c>
      <c r="G53" s="6">
        <f t="shared" si="2"/>
        <v>9728330</v>
      </c>
      <c r="H53" s="6">
        <f t="shared" si="2"/>
        <v>9728330</v>
      </c>
      <c r="I53" s="27"/>
      <c r="J53" s="43"/>
    </row>
    <row r="54" spans="1:10" ht="15.6" outlineLevel="3">
      <c r="A54" s="9" t="s">
        <v>63</v>
      </c>
      <c r="B54" s="9">
        <v>228</v>
      </c>
      <c r="C54" s="10" t="s">
        <v>96</v>
      </c>
      <c r="D54" s="11" t="s">
        <v>64</v>
      </c>
      <c r="E54" s="10" t="s">
        <v>59</v>
      </c>
      <c r="F54" s="6">
        <f t="shared" si="2"/>
        <v>11780370</v>
      </c>
      <c r="G54" s="6">
        <f t="shared" si="2"/>
        <v>9728330</v>
      </c>
      <c r="H54" s="6">
        <f t="shared" si="2"/>
        <v>9728330</v>
      </c>
      <c r="I54" s="27"/>
      <c r="J54" s="43"/>
    </row>
    <row r="55" spans="1:10" ht="24.75" customHeight="1" outlineLevel="4">
      <c r="A55" s="9" t="s">
        <v>410</v>
      </c>
      <c r="B55" s="57">
        <v>228</v>
      </c>
      <c r="C55" s="10" t="s">
        <v>96</v>
      </c>
      <c r="D55" s="11" t="s">
        <v>66</v>
      </c>
      <c r="E55" s="10" t="s">
        <v>59</v>
      </c>
      <c r="F55" s="6">
        <f t="shared" si="2"/>
        <v>11780370</v>
      </c>
      <c r="G55" s="6">
        <f t="shared" si="2"/>
        <v>9728330</v>
      </c>
      <c r="H55" s="6">
        <f t="shared" si="2"/>
        <v>9728330</v>
      </c>
      <c r="I55" s="27"/>
      <c r="J55" s="43"/>
    </row>
    <row r="56" spans="1:10" ht="31.2" outlineLevel="5">
      <c r="A56" s="9" t="s">
        <v>79</v>
      </c>
      <c r="B56" s="9">
        <v>228</v>
      </c>
      <c r="C56" s="10" t="s">
        <v>96</v>
      </c>
      <c r="D56" s="11" t="s">
        <v>80</v>
      </c>
      <c r="E56" s="10" t="s">
        <v>59</v>
      </c>
      <c r="F56" s="6">
        <f>F57+F59</f>
        <v>11780370</v>
      </c>
      <c r="G56" s="6">
        <f>G57+G59</f>
        <v>9728330</v>
      </c>
      <c r="H56" s="6">
        <f>H57+H59</f>
        <v>9728330</v>
      </c>
      <c r="I56" s="27"/>
      <c r="J56" s="43"/>
    </row>
    <row r="57" spans="1:10" ht="53.25" customHeight="1" outlineLevel="6">
      <c r="A57" s="9" t="s">
        <v>69</v>
      </c>
      <c r="B57" s="9">
        <v>228</v>
      </c>
      <c r="C57" s="10" t="s">
        <v>96</v>
      </c>
      <c r="D57" s="11" t="s">
        <v>80</v>
      </c>
      <c r="E57" s="10" t="s">
        <v>70</v>
      </c>
      <c r="F57" s="6">
        <f>F58</f>
        <v>11380370</v>
      </c>
      <c r="G57" s="6">
        <f>G58</f>
        <v>9728330</v>
      </c>
      <c r="H57" s="6">
        <f>H58</f>
        <v>9728330</v>
      </c>
      <c r="I57" s="27"/>
      <c r="J57" s="43"/>
    </row>
    <row r="58" spans="1:10" ht="15.6" outlineLevel="7">
      <c r="A58" s="9" t="s">
        <v>71</v>
      </c>
      <c r="B58" s="57">
        <v>228</v>
      </c>
      <c r="C58" s="10" t="s">
        <v>96</v>
      </c>
      <c r="D58" s="11" t="s">
        <v>80</v>
      </c>
      <c r="E58" s="10" t="s">
        <v>72</v>
      </c>
      <c r="F58" s="6">
        <v>11380370</v>
      </c>
      <c r="G58" s="7">
        <v>9728330</v>
      </c>
      <c r="H58" s="7">
        <v>9728330</v>
      </c>
      <c r="I58" s="27"/>
      <c r="J58" s="43"/>
    </row>
    <row r="59" spans="1:10" ht="23.25" customHeight="1" outlineLevel="6">
      <c r="A59" s="9" t="s">
        <v>75</v>
      </c>
      <c r="B59" s="9">
        <v>228</v>
      </c>
      <c r="C59" s="10" t="s">
        <v>96</v>
      </c>
      <c r="D59" s="11" t="s">
        <v>80</v>
      </c>
      <c r="E59" s="10" t="s">
        <v>76</v>
      </c>
      <c r="F59" s="6">
        <f>F60</f>
        <v>400000</v>
      </c>
      <c r="G59" s="6">
        <f>G60</f>
        <v>0</v>
      </c>
      <c r="H59" s="6">
        <f>H60</f>
        <v>0</v>
      </c>
      <c r="I59" s="27"/>
      <c r="J59" s="43"/>
    </row>
    <row r="60" spans="1:10" ht="22.5" customHeight="1" outlineLevel="7">
      <c r="A60" s="9" t="s">
        <v>77</v>
      </c>
      <c r="B60" s="9">
        <v>228</v>
      </c>
      <c r="C60" s="10" t="s">
        <v>96</v>
      </c>
      <c r="D60" s="11" t="s">
        <v>80</v>
      </c>
      <c r="E60" s="10" t="s">
        <v>78</v>
      </c>
      <c r="F60" s="6">
        <v>400000</v>
      </c>
      <c r="G60" s="7">
        <v>0</v>
      </c>
      <c r="H60" s="7">
        <v>0</v>
      </c>
      <c r="I60" s="27"/>
      <c r="J60" s="43"/>
    </row>
    <row r="61" spans="1:10" ht="22.5" customHeight="1" outlineLevel="7">
      <c r="A61" s="75" t="s">
        <v>490</v>
      </c>
      <c r="B61" s="58" t="s">
        <v>491</v>
      </c>
      <c r="C61" s="76" t="s">
        <v>492</v>
      </c>
      <c r="D61" s="33" t="s">
        <v>58</v>
      </c>
      <c r="E61" s="32" t="s">
        <v>59</v>
      </c>
      <c r="F61" s="34">
        <f>F62</f>
        <v>2902150</v>
      </c>
      <c r="G61" s="7"/>
      <c r="H61" s="7"/>
      <c r="I61" s="27"/>
      <c r="J61" s="43"/>
    </row>
    <row r="62" spans="1:10" ht="22.5" customHeight="1" outlineLevel="7">
      <c r="A62" s="19" t="s">
        <v>63</v>
      </c>
      <c r="B62" s="58" t="s">
        <v>491</v>
      </c>
      <c r="C62" s="76" t="s">
        <v>492</v>
      </c>
      <c r="D62" s="33" t="s">
        <v>64</v>
      </c>
      <c r="E62" s="50" t="s">
        <v>59</v>
      </c>
      <c r="F62" s="34">
        <f>F63</f>
        <v>2902150</v>
      </c>
      <c r="G62" s="7"/>
      <c r="H62" s="7"/>
      <c r="I62" s="27"/>
      <c r="J62" s="43"/>
    </row>
    <row r="63" spans="1:10" ht="22.5" customHeight="1" outlineLevel="7">
      <c r="A63" s="19" t="s">
        <v>65</v>
      </c>
      <c r="B63" s="58" t="s">
        <v>491</v>
      </c>
      <c r="C63" s="76" t="s">
        <v>492</v>
      </c>
      <c r="D63" s="33" t="s">
        <v>66</v>
      </c>
      <c r="E63" s="50" t="s">
        <v>59</v>
      </c>
      <c r="F63" s="34">
        <f>F64</f>
        <v>2902150</v>
      </c>
      <c r="G63" s="7"/>
      <c r="H63" s="7"/>
      <c r="I63" s="27"/>
      <c r="J63" s="43"/>
    </row>
    <row r="64" spans="1:10" ht="28.2" customHeight="1" outlineLevel="7">
      <c r="A64" s="75" t="s">
        <v>493</v>
      </c>
      <c r="B64" s="58" t="s">
        <v>491</v>
      </c>
      <c r="C64" s="76" t="s">
        <v>492</v>
      </c>
      <c r="D64" s="33">
        <v>9999901070</v>
      </c>
      <c r="E64" s="50" t="s">
        <v>59</v>
      </c>
      <c r="F64" s="34">
        <f>F65</f>
        <v>2902150</v>
      </c>
      <c r="G64" s="7"/>
      <c r="H64" s="7"/>
      <c r="I64" s="27"/>
      <c r="J64" s="43"/>
    </row>
    <row r="65" spans="1:11" ht="22.5" customHeight="1" outlineLevel="7">
      <c r="A65" s="63" t="s">
        <v>494</v>
      </c>
      <c r="B65" s="58" t="s">
        <v>491</v>
      </c>
      <c r="C65" s="76" t="s">
        <v>492</v>
      </c>
      <c r="D65" s="33">
        <v>9999901070</v>
      </c>
      <c r="E65" s="50">
        <v>800</v>
      </c>
      <c r="F65" s="34">
        <f>F66</f>
        <v>2902150</v>
      </c>
      <c r="G65" s="7"/>
      <c r="H65" s="7"/>
      <c r="I65" s="27"/>
      <c r="J65" s="43"/>
    </row>
    <row r="66" spans="1:11" ht="22.5" customHeight="1" outlineLevel="7">
      <c r="A66" s="19" t="s">
        <v>495</v>
      </c>
      <c r="B66" s="58" t="s">
        <v>491</v>
      </c>
      <c r="C66" s="76" t="s">
        <v>492</v>
      </c>
      <c r="D66" s="33">
        <v>9999901070</v>
      </c>
      <c r="E66" s="50">
        <v>880</v>
      </c>
      <c r="F66" s="34">
        <v>2902150</v>
      </c>
      <c r="G66" s="7"/>
      <c r="H66" s="7"/>
      <c r="I66" s="27"/>
      <c r="J66" s="43"/>
    </row>
    <row r="67" spans="1:11" ht="15.6" outlineLevel="2">
      <c r="A67" s="9" t="s">
        <v>97</v>
      </c>
      <c r="B67" s="9">
        <v>228</v>
      </c>
      <c r="C67" s="10" t="s">
        <v>98</v>
      </c>
      <c r="D67" s="11" t="s">
        <v>58</v>
      </c>
      <c r="E67" s="10" t="s">
        <v>59</v>
      </c>
      <c r="F67" s="6">
        <f t="shared" ref="F67:H71" si="3">F68</f>
        <v>2500000</v>
      </c>
      <c r="G67" s="6">
        <f t="shared" si="3"/>
        <v>0</v>
      </c>
      <c r="H67" s="6">
        <f t="shared" si="3"/>
        <v>0</v>
      </c>
      <c r="I67" s="27"/>
      <c r="J67" s="43"/>
    </row>
    <row r="68" spans="1:11" ht="15.6" outlineLevel="3">
      <c r="A68" s="9" t="s">
        <v>63</v>
      </c>
      <c r="B68" s="57">
        <v>228</v>
      </c>
      <c r="C68" s="10" t="s">
        <v>98</v>
      </c>
      <c r="D68" s="11" t="s">
        <v>64</v>
      </c>
      <c r="E68" s="10" t="s">
        <v>59</v>
      </c>
      <c r="F68" s="6">
        <f t="shared" si="3"/>
        <v>2500000</v>
      </c>
      <c r="G68" s="6">
        <f t="shared" si="3"/>
        <v>0</v>
      </c>
      <c r="H68" s="6">
        <f t="shared" si="3"/>
        <v>0</v>
      </c>
      <c r="I68" s="27"/>
      <c r="J68" s="43"/>
    </row>
    <row r="69" spans="1:11" ht="19.5" customHeight="1" outlineLevel="4">
      <c r="A69" s="9" t="s">
        <v>65</v>
      </c>
      <c r="B69" s="9">
        <v>228</v>
      </c>
      <c r="C69" s="10" t="s">
        <v>98</v>
      </c>
      <c r="D69" s="11" t="s">
        <v>66</v>
      </c>
      <c r="E69" s="10" t="s">
        <v>59</v>
      </c>
      <c r="F69" s="6">
        <f t="shared" si="3"/>
        <v>2500000</v>
      </c>
      <c r="G69" s="6">
        <f t="shared" si="3"/>
        <v>0</v>
      </c>
      <c r="H69" s="6">
        <f t="shared" si="3"/>
        <v>0</v>
      </c>
      <c r="I69" s="27"/>
      <c r="J69" s="43"/>
    </row>
    <row r="70" spans="1:11" ht="19.5" customHeight="1" outlineLevel="5">
      <c r="A70" s="9" t="s">
        <v>99</v>
      </c>
      <c r="B70" s="9">
        <v>228</v>
      </c>
      <c r="C70" s="10" t="s">
        <v>98</v>
      </c>
      <c r="D70" s="11" t="s">
        <v>100</v>
      </c>
      <c r="E70" s="10" t="s">
        <v>59</v>
      </c>
      <c r="F70" s="6">
        <f t="shared" si="3"/>
        <v>2500000</v>
      </c>
      <c r="G70" s="6">
        <f t="shared" si="3"/>
        <v>0</v>
      </c>
      <c r="H70" s="6">
        <f t="shared" si="3"/>
        <v>0</v>
      </c>
      <c r="I70" s="27"/>
      <c r="J70" s="43"/>
    </row>
    <row r="71" spans="1:11" ht="22.5" customHeight="1" outlineLevel="6">
      <c r="A71" s="9" t="s">
        <v>85</v>
      </c>
      <c r="B71" s="57">
        <v>228</v>
      </c>
      <c r="C71" s="10" t="s">
        <v>98</v>
      </c>
      <c r="D71" s="11" t="s">
        <v>100</v>
      </c>
      <c r="E71" s="10" t="s">
        <v>86</v>
      </c>
      <c r="F71" s="6">
        <f t="shared" si="3"/>
        <v>2500000</v>
      </c>
      <c r="G71" s="6">
        <f t="shared" si="3"/>
        <v>0</v>
      </c>
      <c r="H71" s="6">
        <f t="shared" si="3"/>
        <v>0</v>
      </c>
      <c r="I71" s="27"/>
      <c r="J71" s="43"/>
    </row>
    <row r="72" spans="1:11" ht="22.5" customHeight="1" outlineLevel="7">
      <c r="A72" s="9" t="s">
        <v>101</v>
      </c>
      <c r="B72" s="9">
        <v>228</v>
      </c>
      <c r="C72" s="10" t="s">
        <v>98</v>
      </c>
      <c r="D72" s="11" t="s">
        <v>100</v>
      </c>
      <c r="E72" s="10" t="s">
        <v>102</v>
      </c>
      <c r="F72" s="6">
        <v>2500000</v>
      </c>
      <c r="G72" s="7">
        <v>0</v>
      </c>
      <c r="H72" s="7">
        <v>0</v>
      </c>
      <c r="I72" s="27"/>
      <c r="J72" s="43"/>
    </row>
    <row r="73" spans="1:11" ht="21" customHeight="1" outlineLevel="2">
      <c r="A73" s="9" t="s">
        <v>103</v>
      </c>
      <c r="B73" s="9">
        <v>228</v>
      </c>
      <c r="C73" s="10" t="s">
        <v>104</v>
      </c>
      <c r="D73" s="11" t="s">
        <v>58</v>
      </c>
      <c r="E73" s="10" t="s">
        <v>59</v>
      </c>
      <c r="F73" s="6">
        <f>F74+F79</f>
        <v>55672180.560000002</v>
      </c>
      <c r="G73" s="6">
        <f>G74+G79</f>
        <v>43165740</v>
      </c>
      <c r="H73" s="6">
        <f>H74+H79</f>
        <v>43018153</v>
      </c>
      <c r="I73" s="27"/>
      <c r="J73" s="43"/>
    </row>
    <row r="74" spans="1:11" ht="36.75" customHeight="1" outlineLevel="3">
      <c r="A74" s="9" t="s">
        <v>411</v>
      </c>
      <c r="B74" s="57">
        <v>228</v>
      </c>
      <c r="C74" s="10" t="s">
        <v>104</v>
      </c>
      <c r="D74" s="11" t="s">
        <v>105</v>
      </c>
      <c r="E74" s="10" t="s">
        <v>59</v>
      </c>
      <c r="F74" s="6">
        <f t="shared" ref="F74:H77" si="4">F75</f>
        <v>802642.51</v>
      </c>
      <c r="G74" s="6">
        <f t="shared" si="4"/>
        <v>0</v>
      </c>
      <c r="H74" s="6">
        <f t="shared" si="4"/>
        <v>0</v>
      </c>
      <c r="I74" s="27"/>
      <c r="J74" s="43"/>
    </row>
    <row r="75" spans="1:11" ht="78.75" customHeight="1" outlineLevel="4">
      <c r="A75" s="9" t="s">
        <v>54</v>
      </c>
      <c r="B75" s="9">
        <v>228</v>
      </c>
      <c r="C75" s="10" t="s">
        <v>104</v>
      </c>
      <c r="D75" s="11" t="s">
        <v>106</v>
      </c>
      <c r="E75" s="10" t="s">
        <v>59</v>
      </c>
      <c r="F75" s="6">
        <f t="shared" si="4"/>
        <v>802642.51</v>
      </c>
      <c r="G75" s="6">
        <f t="shared" si="4"/>
        <v>0</v>
      </c>
      <c r="H75" s="6">
        <f t="shared" si="4"/>
        <v>0</v>
      </c>
      <c r="I75" s="27"/>
      <c r="J75" s="43"/>
    </row>
    <row r="76" spans="1:11" ht="63" customHeight="1" outlineLevel="5">
      <c r="A76" s="9" t="s">
        <v>55</v>
      </c>
      <c r="B76" s="9">
        <v>228</v>
      </c>
      <c r="C76" s="10" t="s">
        <v>104</v>
      </c>
      <c r="D76" s="11">
        <v>6300155180</v>
      </c>
      <c r="E76" s="10" t="s">
        <v>59</v>
      </c>
      <c r="F76" s="6">
        <f t="shared" si="4"/>
        <v>802642.51</v>
      </c>
      <c r="G76" s="6">
        <f t="shared" si="4"/>
        <v>0</v>
      </c>
      <c r="H76" s="6">
        <f t="shared" si="4"/>
        <v>0</v>
      </c>
      <c r="I76" s="27"/>
      <c r="J76" s="43"/>
    </row>
    <row r="77" spans="1:11" ht="21.75" customHeight="1" outlineLevel="6">
      <c r="A77" s="9" t="s">
        <v>75</v>
      </c>
      <c r="B77" s="57">
        <v>228</v>
      </c>
      <c r="C77" s="10" t="s">
        <v>104</v>
      </c>
      <c r="D77" s="11">
        <v>6300155180</v>
      </c>
      <c r="E77" s="10" t="s">
        <v>76</v>
      </c>
      <c r="F77" s="6">
        <f t="shared" si="4"/>
        <v>802642.51</v>
      </c>
      <c r="G77" s="6">
        <f t="shared" si="4"/>
        <v>0</v>
      </c>
      <c r="H77" s="6">
        <f t="shared" si="4"/>
        <v>0</v>
      </c>
      <c r="I77" s="27"/>
      <c r="J77" s="43"/>
    </row>
    <row r="78" spans="1:11" ht="23.25" customHeight="1" outlineLevel="7">
      <c r="A78" s="9" t="s">
        <v>77</v>
      </c>
      <c r="B78" s="9">
        <v>228</v>
      </c>
      <c r="C78" s="10" t="s">
        <v>104</v>
      </c>
      <c r="D78" s="11">
        <v>6300155180</v>
      </c>
      <c r="E78" s="10" t="s">
        <v>78</v>
      </c>
      <c r="F78" s="6">
        <v>802642.51</v>
      </c>
      <c r="G78" s="7">
        <v>0</v>
      </c>
      <c r="H78" s="7">
        <v>0</v>
      </c>
      <c r="I78" s="27"/>
      <c r="J78" s="43"/>
      <c r="K78" s="54"/>
    </row>
    <row r="79" spans="1:11" ht="21.6" customHeight="1" outlineLevel="3">
      <c r="A79" s="9" t="s">
        <v>63</v>
      </c>
      <c r="B79" s="9">
        <v>228</v>
      </c>
      <c r="C79" s="10" t="s">
        <v>104</v>
      </c>
      <c r="D79" s="11" t="s">
        <v>64</v>
      </c>
      <c r="E79" s="10" t="s">
        <v>59</v>
      </c>
      <c r="F79" s="6">
        <f>F80</f>
        <v>54869538.050000004</v>
      </c>
      <c r="G79" s="6">
        <f>G80</f>
        <v>43165740</v>
      </c>
      <c r="H79" s="6">
        <f>H80</f>
        <v>43018153</v>
      </c>
      <c r="I79" s="27"/>
      <c r="J79" s="43"/>
    </row>
    <row r="80" spans="1:11" ht="22.5" customHeight="1" outlineLevel="4">
      <c r="A80" s="9" t="s">
        <v>65</v>
      </c>
      <c r="B80" s="9">
        <v>228</v>
      </c>
      <c r="C80" s="10" t="s">
        <v>104</v>
      </c>
      <c r="D80" s="11" t="s">
        <v>66</v>
      </c>
      <c r="E80" s="10" t="s">
        <v>59</v>
      </c>
      <c r="F80" s="6">
        <f>F81+F84+F91+F99+F104+F109+F114+F119+F124+F94</f>
        <v>54869538.050000004</v>
      </c>
      <c r="G80" s="6">
        <f>G81+G84+G91+G99+G104+G109+G114+G119+G124+G94</f>
        <v>43165740</v>
      </c>
      <c r="H80" s="6">
        <f>H81+H84+H91+H99+H104+H109+H114+H119+H124+H94</f>
        <v>43018153</v>
      </c>
      <c r="I80" s="27"/>
      <c r="J80" s="43"/>
    </row>
    <row r="81" spans="1:10" ht="35.25" customHeight="1" outlineLevel="5">
      <c r="A81" s="9" t="s">
        <v>362</v>
      </c>
      <c r="B81" s="57">
        <v>228</v>
      </c>
      <c r="C81" s="10" t="s">
        <v>104</v>
      </c>
      <c r="D81" s="11" t="s">
        <v>107</v>
      </c>
      <c r="E81" s="12" t="s">
        <v>59</v>
      </c>
      <c r="F81" s="6">
        <f t="shared" ref="F81:H82" si="5">F82</f>
        <v>705463.02</v>
      </c>
      <c r="G81" s="6">
        <f t="shared" si="5"/>
        <v>35000</v>
      </c>
      <c r="H81" s="6">
        <f t="shared" si="5"/>
        <v>0</v>
      </c>
      <c r="I81" s="27"/>
      <c r="J81" s="43"/>
    </row>
    <row r="82" spans="1:10" ht="21" customHeight="1" outlineLevel="6">
      <c r="A82" s="9" t="s">
        <v>75</v>
      </c>
      <c r="B82" s="9">
        <v>228</v>
      </c>
      <c r="C82" s="10" t="s">
        <v>104</v>
      </c>
      <c r="D82" s="11" t="s">
        <v>107</v>
      </c>
      <c r="E82" s="12" t="s">
        <v>76</v>
      </c>
      <c r="F82" s="6">
        <f t="shared" si="5"/>
        <v>705463.02</v>
      </c>
      <c r="G82" s="6">
        <f t="shared" si="5"/>
        <v>35000</v>
      </c>
      <c r="H82" s="6">
        <f t="shared" si="5"/>
        <v>0</v>
      </c>
      <c r="I82" s="27"/>
      <c r="J82" s="43"/>
    </row>
    <row r="83" spans="1:10" ht="22.5" customHeight="1" outlineLevel="7">
      <c r="A83" s="9" t="s">
        <v>77</v>
      </c>
      <c r="B83" s="9">
        <v>228</v>
      </c>
      <c r="C83" s="10" t="s">
        <v>104</v>
      </c>
      <c r="D83" s="11" t="s">
        <v>107</v>
      </c>
      <c r="E83" s="12" t="s">
        <v>78</v>
      </c>
      <c r="F83" s="6">
        <v>705463.02</v>
      </c>
      <c r="G83" s="7">
        <v>35000</v>
      </c>
      <c r="H83" s="7">
        <v>0</v>
      </c>
      <c r="I83" s="27"/>
      <c r="J83" s="43"/>
    </row>
    <row r="84" spans="1:10" ht="63" customHeight="1" outlineLevel="5">
      <c r="A84" s="9" t="s">
        <v>368</v>
      </c>
      <c r="B84" s="9">
        <v>228</v>
      </c>
      <c r="C84" s="10" t="s">
        <v>104</v>
      </c>
      <c r="D84" s="11" t="s">
        <v>108</v>
      </c>
      <c r="E84" s="12" t="s">
        <v>59</v>
      </c>
      <c r="F84" s="6">
        <f>F85+F87+F89</f>
        <v>37567160</v>
      </c>
      <c r="G84" s="6">
        <f>G85+G87+G89</f>
        <v>28571260</v>
      </c>
      <c r="H84" s="6">
        <f>H85+H87+H89</f>
        <v>28290260</v>
      </c>
      <c r="I84" s="27"/>
      <c r="J84" s="43"/>
    </row>
    <row r="85" spans="1:10" ht="46.8" outlineLevel="6">
      <c r="A85" s="9" t="s">
        <v>317</v>
      </c>
      <c r="B85" s="57">
        <v>228</v>
      </c>
      <c r="C85" s="10" t="s">
        <v>104</v>
      </c>
      <c r="D85" s="11" t="s">
        <v>108</v>
      </c>
      <c r="E85" s="12" t="s">
        <v>70</v>
      </c>
      <c r="F85" s="6">
        <f>F86</f>
        <v>33172180</v>
      </c>
      <c r="G85" s="6">
        <f>G86</f>
        <v>28290260</v>
      </c>
      <c r="H85" s="6">
        <f>H86</f>
        <v>28290260</v>
      </c>
      <c r="I85" s="27"/>
      <c r="J85" s="43"/>
    </row>
    <row r="86" spans="1:10" ht="15.6" outlineLevel="7">
      <c r="A86" s="9" t="s">
        <v>109</v>
      </c>
      <c r="B86" s="9">
        <v>228</v>
      </c>
      <c r="C86" s="10" t="s">
        <v>104</v>
      </c>
      <c r="D86" s="11" t="s">
        <v>108</v>
      </c>
      <c r="E86" s="10" t="s">
        <v>110</v>
      </c>
      <c r="F86" s="6">
        <v>33172180</v>
      </c>
      <c r="G86" s="7">
        <v>28290260</v>
      </c>
      <c r="H86" s="7">
        <v>28290260</v>
      </c>
      <c r="I86" s="27"/>
      <c r="J86" s="43"/>
    </row>
    <row r="87" spans="1:10" ht="19.5" customHeight="1" outlineLevel="6">
      <c r="A87" s="9" t="s">
        <v>75</v>
      </c>
      <c r="B87" s="9">
        <v>228</v>
      </c>
      <c r="C87" s="10" t="s">
        <v>104</v>
      </c>
      <c r="D87" s="11" t="s">
        <v>108</v>
      </c>
      <c r="E87" s="10" t="s">
        <v>76</v>
      </c>
      <c r="F87" s="6">
        <f>F88</f>
        <v>4392980</v>
      </c>
      <c r="G87" s="6">
        <f>G88</f>
        <v>281000</v>
      </c>
      <c r="H87" s="6">
        <f>H88</f>
        <v>0</v>
      </c>
      <c r="I87" s="27"/>
      <c r="J87" s="43"/>
    </row>
    <row r="88" spans="1:10" ht="21" customHeight="1" outlineLevel="7">
      <c r="A88" s="9" t="s">
        <v>77</v>
      </c>
      <c r="B88" s="57">
        <v>228</v>
      </c>
      <c r="C88" s="10" t="s">
        <v>104</v>
      </c>
      <c r="D88" s="11" t="s">
        <v>108</v>
      </c>
      <c r="E88" s="10" t="s">
        <v>78</v>
      </c>
      <c r="F88" s="6">
        <v>4392980</v>
      </c>
      <c r="G88" s="7">
        <v>281000</v>
      </c>
      <c r="H88" s="7">
        <v>0</v>
      </c>
      <c r="I88" s="27"/>
      <c r="J88" s="43"/>
    </row>
    <row r="89" spans="1:10" ht="15.6" outlineLevel="7">
      <c r="A89" s="9" t="s">
        <v>85</v>
      </c>
      <c r="B89" s="9">
        <v>228</v>
      </c>
      <c r="C89" s="10" t="s">
        <v>104</v>
      </c>
      <c r="D89" s="11" t="s">
        <v>108</v>
      </c>
      <c r="E89" s="10" t="s">
        <v>86</v>
      </c>
      <c r="F89" s="6">
        <f>F90</f>
        <v>2000</v>
      </c>
      <c r="G89" s="6">
        <f>G90</f>
        <v>0</v>
      </c>
      <c r="H89" s="6">
        <f>H90</f>
        <v>0</v>
      </c>
      <c r="I89" s="27"/>
      <c r="J89" s="43"/>
    </row>
    <row r="90" spans="1:10" ht="15.6" outlineLevel="7">
      <c r="A90" s="9" t="s">
        <v>87</v>
      </c>
      <c r="B90" s="9">
        <v>228</v>
      </c>
      <c r="C90" s="10" t="s">
        <v>104</v>
      </c>
      <c r="D90" s="11" t="s">
        <v>108</v>
      </c>
      <c r="E90" s="10" t="s">
        <v>88</v>
      </c>
      <c r="F90" s="6">
        <v>2000</v>
      </c>
      <c r="G90" s="7">
        <v>0</v>
      </c>
      <c r="H90" s="7">
        <v>0</v>
      </c>
      <c r="I90" s="27"/>
      <c r="J90" s="43"/>
    </row>
    <row r="91" spans="1:10" ht="19.5" customHeight="1" outlineLevel="5">
      <c r="A91" s="9" t="s">
        <v>111</v>
      </c>
      <c r="B91" s="57">
        <v>228</v>
      </c>
      <c r="C91" s="10" t="s">
        <v>104</v>
      </c>
      <c r="D91" s="11" t="s">
        <v>112</v>
      </c>
      <c r="E91" s="10" t="s">
        <v>59</v>
      </c>
      <c r="F91" s="6">
        <f t="shared" ref="F91:H92" si="6">F92</f>
        <v>67049.399999999994</v>
      </c>
      <c r="G91" s="6">
        <f t="shared" si="6"/>
        <v>0</v>
      </c>
      <c r="H91" s="6">
        <f t="shared" si="6"/>
        <v>0</v>
      </c>
      <c r="I91" s="27"/>
      <c r="J91" s="43"/>
    </row>
    <row r="92" spans="1:10" ht="23.25" customHeight="1" outlineLevel="6">
      <c r="A92" s="9" t="s">
        <v>85</v>
      </c>
      <c r="B92" s="9">
        <v>228</v>
      </c>
      <c r="C92" s="10" t="s">
        <v>104</v>
      </c>
      <c r="D92" s="11" t="s">
        <v>112</v>
      </c>
      <c r="E92" s="10" t="s">
        <v>86</v>
      </c>
      <c r="F92" s="6">
        <f t="shared" si="6"/>
        <v>67049.399999999994</v>
      </c>
      <c r="G92" s="6">
        <f t="shared" si="6"/>
        <v>0</v>
      </c>
      <c r="H92" s="6">
        <f t="shared" si="6"/>
        <v>0</v>
      </c>
      <c r="I92" s="27"/>
      <c r="J92" s="43"/>
    </row>
    <row r="93" spans="1:10" ht="21" customHeight="1" outlineLevel="7">
      <c r="A93" s="9" t="s">
        <v>87</v>
      </c>
      <c r="B93" s="9">
        <v>228</v>
      </c>
      <c r="C93" s="10" t="s">
        <v>104</v>
      </c>
      <c r="D93" s="11" t="s">
        <v>112</v>
      </c>
      <c r="E93" s="10" t="s">
        <v>88</v>
      </c>
      <c r="F93" s="6">
        <v>67049.399999999994</v>
      </c>
      <c r="G93" s="7">
        <v>0</v>
      </c>
      <c r="H93" s="7">
        <v>0</v>
      </c>
      <c r="I93" s="27"/>
      <c r="J93" s="43"/>
    </row>
    <row r="94" spans="1:10" ht="33.6" customHeight="1" outlineLevel="7">
      <c r="A94" s="9" t="s">
        <v>336</v>
      </c>
      <c r="B94" s="57">
        <v>228</v>
      </c>
      <c r="C94" s="10" t="s">
        <v>104</v>
      </c>
      <c r="D94" s="11">
        <v>9999920470</v>
      </c>
      <c r="E94" s="10" t="s">
        <v>59</v>
      </c>
      <c r="F94" s="6">
        <f>F95+F97</f>
        <v>324670.63</v>
      </c>
      <c r="G94" s="6">
        <f>G95</f>
        <v>0</v>
      </c>
      <c r="H94" s="6">
        <f>H95</f>
        <v>0</v>
      </c>
      <c r="I94" s="27"/>
      <c r="J94" s="43"/>
    </row>
    <row r="95" spans="1:10" ht="21" customHeight="1" outlineLevel="7">
      <c r="A95" s="9" t="s">
        <v>85</v>
      </c>
      <c r="B95" s="9">
        <v>228</v>
      </c>
      <c r="C95" s="10" t="s">
        <v>104</v>
      </c>
      <c r="D95" s="11">
        <v>9999920470</v>
      </c>
      <c r="E95" s="10" t="s">
        <v>86</v>
      </c>
      <c r="F95" s="6">
        <f>F96</f>
        <v>59953.9</v>
      </c>
      <c r="G95" s="6">
        <f>G98</f>
        <v>0</v>
      </c>
      <c r="H95" s="6">
        <f>H98</f>
        <v>0</v>
      </c>
      <c r="I95" s="27"/>
      <c r="J95" s="43"/>
    </row>
    <row r="96" spans="1:10" ht="21" customHeight="1" outlineLevel="7">
      <c r="A96" s="9" t="s">
        <v>409</v>
      </c>
      <c r="B96" s="9">
        <v>228</v>
      </c>
      <c r="C96" s="10" t="s">
        <v>104</v>
      </c>
      <c r="D96" s="11">
        <v>9999920470</v>
      </c>
      <c r="E96" s="12">
        <v>830</v>
      </c>
      <c r="F96" s="6">
        <v>59953.9</v>
      </c>
      <c r="G96" s="6">
        <v>0</v>
      </c>
      <c r="H96" s="6">
        <v>0</v>
      </c>
      <c r="I96" s="27"/>
      <c r="J96" s="43"/>
    </row>
    <row r="97" spans="1:10" ht="21" customHeight="1" outlineLevel="7">
      <c r="A97" s="9" t="s">
        <v>75</v>
      </c>
      <c r="B97" s="9">
        <v>228</v>
      </c>
      <c r="C97" s="10" t="s">
        <v>104</v>
      </c>
      <c r="D97" s="11">
        <v>9999920470</v>
      </c>
      <c r="E97" s="12">
        <v>200</v>
      </c>
      <c r="F97" s="6">
        <f>F98</f>
        <v>264716.73</v>
      </c>
      <c r="G97" s="6"/>
      <c r="H97" s="6"/>
      <c r="I97" s="27"/>
      <c r="J97" s="43"/>
    </row>
    <row r="98" spans="1:10" ht="21.75" customHeight="1" outlineLevel="7">
      <c r="A98" s="9" t="s">
        <v>77</v>
      </c>
      <c r="B98" s="57">
        <v>228</v>
      </c>
      <c r="C98" s="10" t="s">
        <v>104</v>
      </c>
      <c r="D98" s="11">
        <v>9999920470</v>
      </c>
      <c r="E98" s="12">
        <v>240</v>
      </c>
      <c r="F98" s="6">
        <v>264716.73</v>
      </c>
      <c r="G98" s="7">
        <v>0</v>
      </c>
      <c r="H98" s="7">
        <v>0</v>
      </c>
      <c r="I98" s="27"/>
      <c r="J98" s="43"/>
    </row>
    <row r="99" spans="1:10" ht="32.25" customHeight="1" outlineLevel="5">
      <c r="A99" s="9" t="s">
        <v>113</v>
      </c>
      <c r="B99" s="9">
        <v>228</v>
      </c>
      <c r="C99" s="10" t="s">
        <v>104</v>
      </c>
      <c r="D99" s="11" t="s">
        <v>114</v>
      </c>
      <c r="E99" s="10" t="s">
        <v>59</v>
      </c>
      <c r="F99" s="6">
        <f>F100+F102</f>
        <v>9114130</v>
      </c>
      <c r="G99" s="6">
        <f>G100+G102</f>
        <v>7240270</v>
      </c>
      <c r="H99" s="6">
        <f>H100+H102</f>
        <v>7190270</v>
      </c>
      <c r="I99" s="27"/>
      <c r="J99" s="43"/>
    </row>
    <row r="100" spans="1:10" ht="48.75" customHeight="1" outlineLevel="6">
      <c r="A100" s="9" t="s">
        <v>69</v>
      </c>
      <c r="B100" s="9">
        <v>228</v>
      </c>
      <c r="C100" s="10" t="s">
        <v>104</v>
      </c>
      <c r="D100" s="11" t="s">
        <v>114</v>
      </c>
      <c r="E100" s="10" t="s">
        <v>70</v>
      </c>
      <c r="F100" s="6">
        <f>F101</f>
        <v>8414130</v>
      </c>
      <c r="G100" s="6">
        <f>G101</f>
        <v>7190270</v>
      </c>
      <c r="H100" s="6">
        <f>H101</f>
        <v>7190270</v>
      </c>
      <c r="I100" s="27"/>
      <c r="J100" s="43"/>
    </row>
    <row r="101" spans="1:10" ht="15.6" outlineLevel="7">
      <c r="A101" s="9" t="s">
        <v>109</v>
      </c>
      <c r="B101" s="57">
        <v>228</v>
      </c>
      <c r="C101" s="10" t="s">
        <v>104</v>
      </c>
      <c r="D101" s="11" t="s">
        <v>114</v>
      </c>
      <c r="E101" s="10">
        <v>110</v>
      </c>
      <c r="F101" s="6">
        <v>8414130</v>
      </c>
      <c r="G101" s="7">
        <v>7190270</v>
      </c>
      <c r="H101" s="7">
        <v>7190270</v>
      </c>
      <c r="I101" s="27"/>
      <c r="J101" s="43"/>
    </row>
    <row r="102" spans="1:10" ht="22.5" customHeight="1" outlineLevel="6">
      <c r="A102" s="9" t="s">
        <v>75</v>
      </c>
      <c r="B102" s="9">
        <v>228</v>
      </c>
      <c r="C102" s="10" t="s">
        <v>104</v>
      </c>
      <c r="D102" s="11" t="s">
        <v>114</v>
      </c>
      <c r="E102" s="10" t="s">
        <v>76</v>
      </c>
      <c r="F102" s="6">
        <f>F103</f>
        <v>700000</v>
      </c>
      <c r="G102" s="6">
        <f>G103</f>
        <v>50000</v>
      </c>
      <c r="H102" s="6">
        <f>H103</f>
        <v>0</v>
      </c>
      <c r="I102" s="27"/>
      <c r="J102" s="43"/>
    </row>
    <row r="103" spans="1:10" ht="22.5" customHeight="1" outlineLevel="7">
      <c r="A103" s="9" t="s">
        <v>77</v>
      </c>
      <c r="B103" s="9">
        <v>228</v>
      </c>
      <c r="C103" s="10" t="s">
        <v>104</v>
      </c>
      <c r="D103" s="11" t="s">
        <v>114</v>
      </c>
      <c r="E103" s="10" t="s">
        <v>78</v>
      </c>
      <c r="F103" s="6">
        <v>700000</v>
      </c>
      <c r="G103" s="6">
        <v>50000</v>
      </c>
      <c r="H103" s="6">
        <v>0</v>
      </c>
      <c r="I103" s="27"/>
      <c r="J103" s="43"/>
    </row>
    <row r="104" spans="1:10" ht="31.2" outlineLevel="5">
      <c r="A104" s="9" t="s">
        <v>115</v>
      </c>
      <c r="B104" s="57">
        <v>228</v>
      </c>
      <c r="C104" s="10" t="s">
        <v>104</v>
      </c>
      <c r="D104" s="11" t="s">
        <v>116</v>
      </c>
      <c r="E104" s="10" t="s">
        <v>59</v>
      </c>
      <c r="F104" s="6">
        <f>F105+F107</f>
        <v>1793905</v>
      </c>
      <c r="G104" s="6">
        <f>G105+G107</f>
        <v>1793905</v>
      </c>
      <c r="H104" s="6">
        <f>H105+H107</f>
        <v>1793905</v>
      </c>
      <c r="I104" s="27"/>
      <c r="J104" s="43"/>
    </row>
    <row r="105" spans="1:10" ht="50.25" customHeight="1" outlineLevel="6">
      <c r="A105" s="9" t="s">
        <v>69</v>
      </c>
      <c r="B105" s="9">
        <v>228</v>
      </c>
      <c r="C105" s="10" t="s">
        <v>104</v>
      </c>
      <c r="D105" s="11" t="s">
        <v>116</v>
      </c>
      <c r="E105" s="10" t="s">
        <v>70</v>
      </c>
      <c r="F105" s="6">
        <f>F106</f>
        <v>1793905</v>
      </c>
      <c r="G105" s="6">
        <f>G106</f>
        <v>1793905</v>
      </c>
      <c r="H105" s="6">
        <f>H106</f>
        <v>1793905</v>
      </c>
      <c r="I105" s="27"/>
      <c r="J105" s="43"/>
    </row>
    <row r="106" spans="1:10" ht="15.6" outlineLevel="7">
      <c r="A106" s="9" t="s">
        <v>71</v>
      </c>
      <c r="B106" s="9">
        <v>228</v>
      </c>
      <c r="C106" s="10" t="s">
        <v>104</v>
      </c>
      <c r="D106" s="11" t="s">
        <v>116</v>
      </c>
      <c r="E106" s="10" t="s">
        <v>72</v>
      </c>
      <c r="F106" s="6">
        <v>1793905</v>
      </c>
      <c r="G106" s="7">
        <v>1793905</v>
      </c>
      <c r="H106" s="7">
        <v>1793905</v>
      </c>
      <c r="I106" s="27"/>
      <c r="J106" s="43"/>
    </row>
    <row r="107" spans="1:10" ht="18.75" customHeight="1" outlineLevel="6">
      <c r="A107" s="9" t="s">
        <v>75</v>
      </c>
      <c r="B107" s="57">
        <v>228</v>
      </c>
      <c r="C107" s="10" t="s">
        <v>104</v>
      </c>
      <c r="D107" s="11" t="s">
        <v>116</v>
      </c>
      <c r="E107" s="10" t="s">
        <v>76</v>
      </c>
      <c r="F107" s="6">
        <f>F108</f>
        <v>0</v>
      </c>
      <c r="G107" s="6">
        <f>G108</f>
        <v>0</v>
      </c>
      <c r="H107" s="6">
        <f>H108</f>
        <v>0</v>
      </c>
      <c r="I107" s="27"/>
      <c r="J107" s="43"/>
    </row>
    <row r="108" spans="1:10" ht="19.5" customHeight="1" outlineLevel="7">
      <c r="A108" s="9" t="s">
        <v>77</v>
      </c>
      <c r="B108" s="9">
        <v>228</v>
      </c>
      <c r="C108" s="10" t="s">
        <v>104</v>
      </c>
      <c r="D108" s="11" t="s">
        <v>116</v>
      </c>
      <c r="E108" s="10" t="s">
        <v>78</v>
      </c>
      <c r="F108" s="6">
        <v>0</v>
      </c>
      <c r="G108" s="7">
        <v>0</v>
      </c>
      <c r="H108" s="7">
        <v>0</v>
      </c>
      <c r="I108" s="27"/>
      <c r="J108" s="43"/>
    </row>
    <row r="109" spans="1:10" ht="31.2" outlineLevel="5">
      <c r="A109" s="9" t="s">
        <v>117</v>
      </c>
      <c r="B109" s="9">
        <v>228</v>
      </c>
      <c r="C109" s="10" t="s">
        <v>104</v>
      </c>
      <c r="D109" s="11" t="s">
        <v>118</v>
      </c>
      <c r="E109" s="10" t="s">
        <v>59</v>
      </c>
      <c r="F109" s="6">
        <f>F110+F112</f>
        <v>2030244</v>
      </c>
      <c r="G109" s="6">
        <f>G110+G112</f>
        <v>2118647</v>
      </c>
      <c r="H109" s="6">
        <f>H110+H112</f>
        <v>2203393</v>
      </c>
      <c r="I109" s="27"/>
      <c r="J109" s="43"/>
    </row>
    <row r="110" spans="1:10" ht="48" customHeight="1" outlineLevel="6">
      <c r="A110" s="9" t="s">
        <v>69</v>
      </c>
      <c r="B110" s="57">
        <v>228</v>
      </c>
      <c r="C110" s="10" t="s">
        <v>104</v>
      </c>
      <c r="D110" s="11" t="s">
        <v>118</v>
      </c>
      <c r="E110" s="10" t="s">
        <v>70</v>
      </c>
      <c r="F110" s="6">
        <f>F111</f>
        <v>1874939</v>
      </c>
      <c r="G110" s="6">
        <f>G111</f>
        <v>1948336</v>
      </c>
      <c r="H110" s="6">
        <f>H111</f>
        <v>2024670</v>
      </c>
      <c r="I110" s="27"/>
      <c r="J110" s="43"/>
    </row>
    <row r="111" spans="1:10" ht="15.6" outlineLevel="7">
      <c r="A111" s="9" t="s">
        <v>71</v>
      </c>
      <c r="B111" s="9">
        <v>228</v>
      </c>
      <c r="C111" s="10" t="s">
        <v>104</v>
      </c>
      <c r="D111" s="11" t="s">
        <v>118</v>
      </c>
      <c r="E111" s="10" t="s">
        <v>72</v>
      </c>
      <c r="F111" s="6">
        <v>1874939</v>
      </c>
      <c r="G111" s="7">
        <v>1948336</v>
      </c>
      <c r="H111" s="7">
        <v>2024670</v>
      </c>
      <c r="I111" s="27"/>
      <c r="J111" s="43"/>
    </row>
    <row r="112" spans="1:10" ht="19.5" customHeight="1" outlineLevel="7">
      <c r="A112" s="9" t="s">
        <v>75</v>
      </c>
      <c r="B112" s="9">
        <v>228</v>
      </c>
      <c r="C112" s="10" t="s">
        <v>104</v>
      </c>
      <c r="D112" s="11" t="s">
        <v>118</v>
      </c>
      <c r="E112" s="12">
        <v>200</v>
      </c>
      <c r="F112" s="6">
        <f>F113</f>
        <v>155305</v>
      </c>
      <c r="G112" s="6">
        <f>G113</f>
        <v>170311</v>
      </c>
      <c r="H112" s="6">
        <f>H113</f>
        <v>178723</v>
      </c>
      <c r="I112" s="27"/>
      <c r="J112" s="43"/>
    </row>
    <row r="113" spans="1:10" ht="18.75" customHeight="1" outlineLevel="7">
      <c r="A113" s="9" t="s">
        <v>77</v>
      </c>
      <c r="B113" s="57">
        <v>228</v>
      </c>
      <c r="C113" s="10" t="s">
        <v>104</v>
      </c>
      <c r="D113" s="11" t="s">
        <v>118</v>
      </c>
      <c r="E113" s="12">
        <v>240</v>
      </c>
      <c r="F113" s="6">
        <v>155305</v>
      </c>
      <c r="G113" s="7">
        <v>170311</v>
      </c>
      <c r="H113" s="7">
        <v>178723</v>
      </c>
      <c r="I113" s="27"/>
      <c r="J113" s="43"/>
    </row>
    <row r="114" spans="1:10" ht="31.2" outlineLevel="5">
      <c r="A114" s="9" t="s">
        <v>119</v>
      </c>
      <c r="B114" s="9">
        <v>228</v>
      </c>
      <c r="C114" s="10" t="s">
        <v>104</v>
      </c>
      <c r="D114" s="11" t="s">
        <v>120</v>
      </c>
      <c r="E114" s="10" t="s">
        <v>59</v>
      </c>
      <c r="F114" s="6">
        <f>F115+F117</f>
        <v>1403754</v>
      </c>
      <c r="G114" s="6">
        <f>G115+G117</f>
        <v>1464917</v>
      </c>
      <c r="H114" s="6">
        <f>H115+H117</f>
        <v>1523514</v>
      </c>
      <c r="I114" s="27"/>
      <c r="J114" s="43"/>
    </row>
    <row r="115" spans="1:10" ht="49.5" customHeight="1" outlineLevel="6">
      <c r="A115" s="9" t="s">
        <v>69</v>
      </c>
      <c r="B115" s="9">
        <v>228</v>
      </c>
      <c r="C115" s="10" t="s">
        <v>104</v>
      </c>
      <c r="D115" s="11" t="s">
        <v>120</v>
      </c>
      <c r="E115" s="10" t="s">
        <v>70</v>
      </c>
      <c r="F115" s="6">
        <f>F116</f>
        <v>1372497</v>
      </c>
      <c r="G115" s="6">
        <f>G116</f>
        <v>1425727</v>
      </c>
      <c r="H115" s="6">
        <f>H116</f>
        <v>1481228</v>
      </c>
      <c r="I115" s="27"/>
      <c r="J115" s="43"/>
    </row>
    <row r="116" spans="1:10" ht="15.6" outlineLevel="7">
      <c r="A116" s="9" t="s">
        <v>71</v>
      </c>
      <c r="B116" s="57">
        <v>228</v>
      </c>
      <c r="C116" s="10" t="s">
        <v>104</v>
      </c>
      <c r="D116" s="11" t="s">
        <v>120</v>
      </c>
      <c r="E116" s="10" t="s">
        <v>72</v>
      </c>
      <c r="F116" s="6">
        <v>1372497</v>
      </c>
      <c r="G116" s="7">
        <v>1425727</v>
      </c>
      <c r="H116" s="7">
        <v>1481228</v>
      </c>
      <c r="I116" s="27"/>
      <c r="J116" s="43"/>
    </row>
    <row r="117" spans="1:10" ht="18.75" customHeight="1" outlineLevel="7">
      <c r="A117" s="9" t="s">
        <v>75</v>
      </c>
      <c r="B117" s="9">
        <v>228</v>
      </c>
      <c r="C117" s="10" t="s">
        <v>104</v>
      </c>
      <c r="D117" s="11">
        <v>9999993030</v>
      </c>
      <c r="E117" s="12">
        <v>200</v>
      </c>
      <c r="F117" s="6">
        <f>F118</f>
        <v>31257</v>
      </c>
      <c r="G117" s="7">
        <f>G118</f>
        <v>39190</v>
      </c>
      <c r="H117" s="7">
        <f>H118</f>
        <v>42286</v>
      </c>
      <c r="I117" s="27"/>
      <c r="J117" s="43"/>
    </row>
    <row r="118" spans="1:10" ht="18" customHeight="1" outlineLevel="7">
      <c r="A118" s="9" t="s">
        <v>77</v>
      </c>
      <c r="B118" s="57">
        <v>228</v>
      </c>
      <c r="C118" s="10" t="s">
        <v>104</v>
      </c>
      <c r="D118" s="11">
        <v>9999993030</v>
      </c>
      <c r="E118" s="12">
        <v>240</v>
      </c>
      <c r="F118" s="6">
        <v>31257</v>
      </c>
      <c r="G118" s="7">
        <v>39190</v>
      </c>
      <c r="H118" s="7">
        <v>42286</v>
      </c>
      <c r="I118" s="27"/>
      <c r="J118" s="43"/>
    </row>
    <row r="119" spans="1:10" ht="34.5" customHeight="1" outlineLevel="5">
      <c r="A119" s="9" t="s">
        <v>121</v>
      </c>
      <c r="B119" s="9">
        <v>228</v>
      </c>
      <c r="C119" s="10" t="s">
        <v>104</v>
      </c>
      <c r="D119" s="11" t="s">
        <v>122</v>
      </c>
      <c r="E119" s="10" t="s">
        <v>59</v>
      </c>
      <c r="F119" s="6">
        <f>F120+F122</f>
        <v>1567734</v>
      </c>
      <c r="G119" s="6">
        <f>G120+G122</f>
        <v>1633403</v>
      </c>
      <c r="H119" s="6">
        <f>H120+H122</f>
        <v>1696139</v>
      </c>
      <c r="I119" s="27"/>
      <c r="J119" s="43"/>
    </row>
    <row r="120" spans="1:10" ht="49.5" customHeight="1" outlineLevel="6">
      <c r="A120" s="9" t="s">
        <v>69</v>
      </c>
      <c r="B120" s="9">
        <v>228</v>
      </c>
      <c r="C120" s="10" t="s">
        <v>104</v>
      </c>
      <c r="D120" s="11" t="s">
        <v>122</v>
      </c>
      <c r="E120" s="10" t="s">
        <v>70</v>
      </c>
      <c r="F120" s="6">
        <f>F121</f>
        <v>1344948</v>
      </c>
      <c r="G120" s="6">
        <f>G121</f>
        <v>1401905</v>
      </c>
      <c r="H120" s="6">
        <f>H121</f>
        <v>1455581</v>
      </c>
      <c r="I120" s="27"/>
      <c r="J120" s="43"/>
    </row>
    <row r="121" spans="1:10" ht="15.6" outlineLevel="7">
      <c r="A121" s="9" t="s">
        <v>71</v>
      </c>
      <c r="B121" s="57">
        <v>228</v>
      </c>
      <c r="C121" s="10" t="s">
        <v>104</v>
      </c>
      <c r="D121" s="11" t="s">
        <v>122</v>
      </c>
      <c r="E121" s="10" t="s">
        <v>72</v>
      </c>
      <c r="F121" s="6">
        <v>1344948</v>
      </c>
      <c r="G121" s="6">
        <v>1401905</v>
      </c>
      <c r="H121" s="6">
        <v>1455581</v>
      </c>
      <c r="I121" s="27"/>
      <c r="J121" s="43"/>
    </row>
    <row r="122" spans="1:10" ht="19.5" customHeight="1" outlineLevel="6">
      <c r="A122" s="9" t="s">
        <v>75</v>
      </c>
      <c r="B122" s="9">
        <v>228</v>
      </c>
      <c r="C122" s="10" t="s">
        <v>104</v>
      </c>
      <c r="D122" s="11" t="s">
        <v>122</v>
      </c>
      <c r="E122" s="10" t="s">
        <v>76</v>
      </c>
      <c r="F122" s="6">
        <f>F123</f>
        <v>222786</v>
      </c>
      <c r="G122" s="6">
        <f>G123</f>
        <v>231498</v>
      </c>
      <c r="H122" s="6">
        <f>H123</f>
        <v>240558</v>
      </c>
      <c r="I122" s="27"/>
      <c r="J122" s="43"/>
    </row>
    <row r="123" spans="1:10" ht="23.25" customHeight="1" outlineLevel="7">
      <c r="A123" s="9" t="s">
        <v>77</v>
      </c>
      <c r="B123" s="9">
        <v>228</v>
      </c>
      <c r="C123" s="10" t="s">
        <v>104</v>
      </c>
      <c r="D123" s="11" t="s">
        <v>122</v>
      </c>
      <c r="E123" s="10" t="s">
        <v>78</v>
      </c>
      <c r="F123" s="6">
        <v>222786</v>
      </c>
      <c r="G123" s="7">
        <v>231498</v>
      </c>
      <c r="H123" s="7">
        <v>240558</v>
      </c>
      <c r="I123" s="27"/>
      <c r="J123" s="43"/>
    </row>
    <row r="124" spans="1:10" ht="46.8" outlineLevel="5">
      <c r="A124" s="9" t="s">
        <v>123</v>
      </c>
      <c r="B124" s="57">
        <v>228</v>
      </c>
      <c r="C124" s="10" t="s">
        <v>104</v>
      </c>
      <c r="D124" s="11" t="s">
        <v>124</v>
      </c>
      <c r="E124" s="10" t="s">
        <v>59</v>
      </c>
      <c r="F124" s="6">
        <f t="shared" ref="F124:H125" si="7">F125</f>
        <v>295428</v>
      </c>
      <c r="G124" s="6">
        <f t="shared" si="7"/>
        <v>308338</v>
      </c>
      <c r="H124" s="6">
        <f t="shared" si="7"/>
        <v>320672</v>
      </c>
      <c r="I124" s="27"/>
      <c r="J124" s="43"/>
    </row>
    <row r="125" spans="1:10" ht="49.5" customHeight="1" outlineLevel="6">
      <c r="A125" s="9" t="s">
        <v>69</v>
      </c>
      <c r="B125" s="9">
        <v>228</v>
      </c>
      <c r="C125" s="10" t="s">
        <v>104</v>
      </c>
      <c r="D125" s="11" t="s">
        <v>124</v>
      </c>
      <c r="E125" s="10" t="s">
        <v>70</v>
      </c>
      <c r="F125" s="6">
        <f t="shared" si="7"/>
        <v>295428</v>
      </c>
      <c r="G125" s="6">
        <f t="shared" si="7"/>
        <v>308338</v>
      </c>
      <c r="H125" s="6">
        <f t="shared" si="7"/>
        <v>320672</v>
      </c>
      <c r="I125" s="27"/>
      <c r="J125" s="43"/>
    </row>
    <row r="126" spans="1:10" ht="22.5" customHeight="1" outlineLevel="7">
      <c r="A126" s="9" t="s">
        <v>316</v>
      </c>
      <c r="B126" s="9">
        <v>228</v>
      </c>
      <c r="C126" s="10" t="s">
        <v>104</v>
      </c>
      <c r="D126" s="11" t="s">
        <v>124</v>
      </c>
      <c r="E126" s="10" t="s">
        <v>72</v>
      </c>
      <c r="F126" s="6">
        <v>295428</v>
      </c>
      <c r="G126" s="7">
        <v>308338</v>
      </c>
      <c r="H126" s="7">
        <v>320672</v>
      </c>
      <c r="I126" s="27"/>
      <c r="J126" s="43"/>
    </row>
    <row r="127" spans="1:10" ht="20.25" customHeight="1" outlineLevel="1">
      <c r="A127" s="9" t="s">
        <v>125</v>
      </c>
      <c r="B127" s="57">
        <v>228</v>
      </c>
      <c r="C127" s="10" t="s">
        <v>126</v>
      </c>
      <c r="D127" s="11" t="s">
        <v>58</v>
      </c>
      <c r="E127" s="10" t="s">
        <v>59</v>
      </c>
      <c r="F127" s="6">
        <f>F128+F136</f>
        <v>1636354</v>
      </c>
      <c r="G127" s="6">
        <f t="shared" ref="G127:H130" si="8">G128</f>
        <v>1581320</v>
      </c>
      <c r="H127" s="6">
        <f t="shared" si="8"/>
        <v>1638058</v>
      </c>
      <c r="I127" s="27"/>
      <c r="J127" s="43"/>
    </row>
    <row r="128" spans="1:10" ht="21.75" customHeight="1" outlineLevel="2">
      <c r="A128" s="9" t="s">
        <v>127</v>
      </c>
      <c r="B128" s="9">
        <v>228</v>
      </c>
      <c r="C128" s="10" t="s">
        <v>128</v>
      </c>
      <c r="D128" s="11" t="s">
        <v>58</v>
      </c>
      <c r="E128" s="10" t="s">
        <v>59</v>
      </c>
      <c r="F128" s="6">
        <f>F129</f>
        <v>1446354</v>
      </c>
      <c r="G128" s="6">
        <f t="shared" si="8"/>
        <v>1581320</v>
      </c>
      <c r="H128" s="6">
        <f t="shared" si="8"/>
        <v>1638058</v>
      </c>
      <c r="I128" s="27"/>
      <c r="J128" s="43"/>
    </row>
    <row r="129" spans="1:240" ht="21.75" customHeight="1" outlineLevel="3">
      <c r="A129" s="9" t="s">
        <v>63</v>
      </c>
      <c r="B129" s="9">
        <v>228</v>
      </c>
      <c r="C129" s="10" t="s">
        <v>128</v>
      </c>
      <c r="D129" s="11" t="s">
        <v>64</v>
      </c>
      <c r="E129" s="10" t="s">
        <v>59</v>
      </c>
      <c r="F129" s="6">
        <f>F130</f>
        <v>1446354</v>
      </c>
      <c r="G129" s="6">
        <f t="shared" si="8"/>
        <v>1581320</v>
      </c>
      <c r="H129" s="6">
        <f t="shared" si="8"/>
        <v>1638058</v>
      </c>
      <c r="I129" s="27"/>
      <c r="J129" s="43"/>
    </row>
    <row r="130" spans="1:240" ht="23.25" customHeight="1" outlineLevel="4">
      <c r="A130" s="9" t="s">
        <v>410</v>
      </c>
      <c r="B130" s="57">
        <v>228</v>
      </c>
      <c r="C130" s="10" t="s">
        <v>128</v>
      </c>
      <c r="D130" s="11" t="s">
        <v>66</v>
      </c>
      <c r="E130" s="10" t="s">
        <v>59</v>
      </c>
      <c r="F130" s="6">
        <f>F131</f>
        <v>1446354</v>
      </c>
      <c r="G130" s="6">
        <f t="shared" si="8"/>
        <v>1581320</v>
      </c>
      <c r="H130" s="6">
        <f t="shared" si="8"/>
        <v>1638058</v>
      </c>
      <c r="I130" s="27"/>
      <c r="J130" s="43"/>
    </row>
    <row r="131" spans="1:240" ht="31.2" outlineLevel="5">
      <c r="A131" s="9" t="s">
        <v>129</v>
      </c>
      <c r="B131" s="9">
        <v>228</v>
      </c>
      <c r="C131" s="10" t="s">
        <v>128</v>
      </c>
      <c r="D131" s="11" t="s">
        <v>130</v>
      </c>
      <c r="E131" s="10" t="s">
        <v>59</v>
      </c>
      <c r="F131" s="6">
        <f>F132+F134</f>
        <v>1446354</v>
      </c>
      <c r="G131" s="6">
        <f>G132+G134</f>
        <v>1581320</v>
      </c>
      <c r="H131" s="6">
        <f>H132+H134</f>
        <v>1638058</v>
      </c>
      <c r="I131" s="27"/>
      <c r="J131" s="43"/>
    </row>
    <row r="132" spans="1:240" ht="52.5" customHeight="1" outlineLevel="6">
      <c r="A132" s="9" t="s">
        <v>69</v>
      </c>
      <c r="B132" s="9">
        <v>228</v>
      </c>
      <c r="C132" s="10" t="s">
        <v>128</v>
      </c>
      <c r="D132" s="11" t="s">
        <v>130</v>
      </c>
      <c r="E132" s="10" t="s">
        <v>70</v>
      </c>
      <c r="F132" s="6">
        <f>F133</f>
        <v>1346354</v>
      </c>
      <c r="G132" s="6">
        <f>G133</f>
        <v>1219482</v>
      </c>
      <c r="H132" s="6">
        <f>H133</f>
        <v>1388220</v>
      </c>
      <c r="I132" s="27"/>
      <c r="J132" s="43"/>
    </row>
    <row r="133" spans="1:240" ht="15.6" outlineLevel="7">
      <c r="A133" s="9" t="s">
        <v>71</v>
      </c>
      <c r="B133" s="57">
        <v>228</v>
      </c>
      <c r="C133" s="10" t="s">
        <v>128</v>
      </c>
      <c r="D133" s="11" t="s">
        <v>130</v>
      </c>
      <c r="E133" s="10" t="s">
        <v>72</v>
      </c>
      <c r="F133" s="6">
        <v>1346354</v>
      </c>
      <c r="G133" s="7">
        <v>1219482</v>
      </c>
      <c r="H133" s="7">
        <v>1388220</v>
      </c>
      <c r="I133" s="27"/>
      <c r="J133" s="43"/>
    </row>
    <row r="134" spans="1:240" ht="22.5" customHeight="1" outlineLevel="6">
      <c r="A134" s="9" t="s">
        <v>75</v>
      </c>
      <c r="B134" s="9">
        <v>228</v>
      </c>
      <c r="C134" s="10" t="s">
        <v>128</v>
      </c>
      <c r="D134" s="11" t="s">
        <v>130</v>
      </c>
      <c r="E134" s="10" t="s">
        <v>76</v>
      </c>
      <c r="F134" s="6">
        <f>F135</f>
        <v>100000</v>
      </c>
      <c r="G134" s="6">
        <f>G135</f>
        <v>361838</v>
      </c>
      <c r="H134" s="6">
        <f>H135</f>
        <v>249838</v>
      </c>
      <c r="I134" s="27"/>
      <c r="J134" s="43"/>
    </row>
    <row r="135" spans="1:240" ht="21.75" customHeight="1" outlineLevel="7">
      <c r="A135" s="9" t="s">
        <v>77</v>
      </c>
      <c r="B135" s="9">
        <v>228</v>
      </c>
      <c r="C135" s="10" t="s">
        <v>128</v>
      </c>
      <c r="D135" s="11" t="s">
        <v>130</v>
      </c>
      <c r="E135" s="10" t="s">
        <v>78</v>
      </c>
      <c r="F135" s="6">
        <v>100000</v>
      </c>
      <c r="G135" s="7">
        <v>361838</v>
      </c>
      <c r="H135" s="7">
        <v>249838</v>
      </c>
      <c r="I135" s="27"/>
      <c r="J135" s="43"/>
    </row>
    <row r="136" spans="1:240" s="65" customFormat="1" ht="21.75" customHeight="1" outlineLevel="7">
      <c r="A136" s="9" t="s">
        <v>18</v>
      </c>
      <c r="B136" s="9">
        <v>228</v>
      </c>
      <c r="C136" s="13" t="s">
        <v>20</v>
      </c>
      <c r="D136" s="66" t="s">
        <v>58</v>
      </c>
      <c r="E136" s="13" t="s">
        <v>59</v>
      </c>
      <c r="F136" s="6">
        <f>F137</f>
        <v>190000</v>
      </c>
      <c r="G136" s="7"/>
      <c r="H136" s="7"/>
      <c r="I136" s="27"/>
      <c r="J136" s="43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  <c r="BA136" s="14"/>
      <c r="BB136" s="14"/>
      <c r="BC136" s="14"/>
      <c r="BD136" s="14"/>
      <c r="BE136" s="14"/>
      <c r="BF136" s="14"/>
      <c r="BG136" s="14"/>
      <c r="BH136" s="14"/>
      <c r="BI136" s="14"/>
      <c r="BJ136" s="14"/>
      <c r="BK136" s="14"/>
      <c r="BL136" s="14"/>
      <c r="BM136" s="14"/>
      <c r="BN136" s="14"/>
      <c r="BO136" s="14"/>
      <c r="BP136" s="14"/>
      <c r="BQ136" s="14"/>
      <c r="BR136" s="14"/>
      <c r="BS136" s="14"/>
      <c r="BT136" s="14"/>
      <c r="BU136" s="14"/>
      <c r="BV136" s="14"/>
      <c r="BW136" s="14"/>
      <c r="BX136" s="14"/>
      <c r="BY136" s="14"/>
      <c r="BZ136" s="14"/>
      <c r="CA136" s="14"/>
      <c r="CB136" s="14"/>
      <c r="CC136" s="14"/>
      <c r="CD136" s="14"/>
      <c r="CE136" s="14"/>
      <c r="CF136" s="14"/>
      <c r="CG136" s="14"/>
      <c r="CH136" s="14"/>
      <c r="CI136" s="14"/>
      <c r="CJ136" s="14"/>
      <c r="CK136" s="14"/>
      <c r="CL136" s="14"/>
      <c r="CM136" s="14"/>
      <c r="CN136" s="14"/>
      <c r="CO136" s="14"/>
      <c r="CP136" s="14"/>
      <c r="CQ136" s="14"/>
      <c r="CR136" s="14"/>
      <c r="CS136" s="14"/>
      <c r="CT136" s="14"/>
      <c r="CU136" s="14"/>
      <c r="CV136" s="14"/>
      <c r="CW136" s="14"/>
      <c r="CX136" s="14"/>
      <c r="CY136" s="14"/>
      <c r="CZ136" s="14"/>
      <c r="DA136" s="14"/>
      <c r="DB136" s="14"/>
      <c r="DC136" s="14"/>
      <c r="DD136" s="14"/>
      <c r="DE136" s="14"/>
      <c r="DF136" s="14"/>
      <c r="DG136" s="14"/>
      <c r="DH136" s="14"/>
      <c r="DI136" s="14"/>
      <c r="DJ136" s="14"/>
      <c r="DK136" s="14"/>
      <c r="DL136" s="14"/>
      <c r="DM136" s="14"/>
      <c r="DN136" s="14"/>
      <c r="DO136" s="14"/>
      <c r="DP136" s="14"/>
      <c r="DQ136" s="14"/>
      <c r="DR136" s="14"/>
      <c r="DS136" s="14"/>
      <c r="DT136" s="14"/>
      <c r="DU136" s="14"/>
      <c r="DV136" s="14"/>
      <c r="DW136" s="14"/>
      <c r="DX136" s="14"/>
      <c r="DY136" s="14"/>
      <c r="DZ136" s="14"/>
      <c r="EA136" s="14"/>
      <c r="EB136" s="14"/>
      <c r="EC136" s="14"/>
      <c r="ED136" s="14"/>
      <c r="EE136" s="14"/>
      <c r="EF136" s="14"/>
      <c r="EG136" s="14"/>
      <c r="EH136" s="14"/>
      <c r="EI136" s="14"/>
      <c r="EJ136" s="14"/>
      <c r="EK136" s="14"/>
      <c r="EL136" s="14"/>
      <c r="EM136" s="14"/>
      <c r="EN136" s="14"/>
      <c r="EO136" s="14"/>
      <c r="EP136" s="14"/>
      <c r="EQ136" s="14"/>
      <c r="ER136" s="14"/>
      <c r="ES136" s="14"/>
      <c r="ET136" s="14"/>
      <c r="EU136" s="14"/>
      <c r="EV136" s="14"/>
      <c r="EW136" s="14"/>
      <c r="EX136" s="14"/>
      <c r="EY136" s="14"/>
      <c r="EZ136" s="14"/>
      <c r="FA136" s="14"/>
      <c r="FB136" s="14"/>
      <c r="FC136" s="14"/>
      <c r="FD136" s="14"/>
      <c r="FE136" s="14"/>
      <c r="FF136" s="14"/>
      <c r="FG136" s="14"/>
      <c r="FH136" s="14"/>
      <c r="FI136" s="14"/>
      <c r="FJ136" s="14"/>
      <c r="FK136" s="14"/>
      <c r="FL136" s="14"/>
      <c r="FM136" s="14"/>
      <c r="FN136" s="14"/>
      <c r="FO136" s="14"/>
      <c r="FP136" s="14"/>
      <c r="FQ136" s="14"/>
      <c r="FR136" s="14"/>
      <c r="FS136" s="14"/>
      <c r="FT136" s="14"/>
      <c r="FU136" s="14"/>
      <c r="FV136" s="14"/>
      <c r="FW136" s="14"/>
      <c r="FX136" s="14"/>
      <c r="FY136" s="14"/>
      <c r="FZ136" s="14"/>
      <c r="GA136" s="14"/>
      <c r="GB136" s="14"/>
      <c r="GC136" s="14"/>
      <c r="GD136" s="14"/>
      <c r="GE136" s="14"/>
      <c r="GF136" s="14"/>
      <c r="GG136" s="14"/>
      <c r="GH136" s="14"/>
      <c r="GI136" s="14"/>
      <c r="GJ136" s="14"/>
      <c r="GK136" s="14"/>
      <c r="GL136" s="14"/>
      <c r="GM136" s="14"/>
      <c r="GN136" s="14"/>
      <c r="GO136" s="14"/>
      <c r="GP136" s="14"/>
      <c r="GQ136" s="14"/>
      <c r="GR136" s="14"/>
      <c r="GS136" s="14"/>
      <c r="GT136" s="14"/>
      <c r="GU136" s="14"/>
      <c r="GV136" s="14"/>
      <c r="GW136" s="14"/>
      <c r="GX136" s="14"/>
      <c r="GY136" s="14"/>
      <c r="GZ136" s="14"/>
      <c r="HA136" s="14"/>
      <c r="HB136" s="14"/>
      <c r="HC136" s="14"/>
      <c r="HD136" s="14"/>
      <c r="HE136" s="14"/>
      <c r="HF136" s="14"/>
      <c r="HG136" s="14"/>
      <c r="HH136" s="14"/>
      <c r="HI136" s="14"/>
      <c r="HJ136" s="14"/>
      <c r="HK136" s="14"/>
      <c r="HL136" s="14"/>
      <c r="HM136" s="14"/>
      <c r="HN136" s="14"/>
      <c r="HO136" s="14"/>
      <c r="HP136" s="14"/>
      <c r="HQ136" s="14"/>
      <c r="HR136" s="14"/>
      <c r="HS136" s="14"/>
      <c r="HT136" s="14"/>
      <c r="HU136" s="14"/>
      <c r="HV136" s="14"/>
      <c r="HW136" s="14"/>
      <c r="HX136" s="14"/>
      <c r="HY136" s="14"/>
      <c r="HZ136" s="14"/>
      <c r="IA136" s="14"/>
      <c r="IB136" s="14"/>
      <c r="IC136" s="14"/>
      <c r="ID136" s="14"/>
      <c r="IE136" s="14"/>
      <c r="IF136" s="14"/>
    </row>
    <row r="137" spans="1:240" s="65" customFormat="1" ht="34.200000000000003" customHeight="1" outlineLevel="7">
      <c r="A137" s="9" t="s">
        <v>21</v>
      </c>
      <c r="B137" s="9">
        <v>228</v>
      </c>
      <c r="C137" s="13" t="s">
        <v>20</v>
      </c>
      <c r="D137" s="11">
        <v>2500000000</v>
      </c>
      <c r="E137" s="13" t="s">
        <v>59</v>
      </c>
      <c r="F137" s="6">
        <f>F138</f>
        <v>190000</v>
      </c>
      <c r="G137" s="7"/>
      <c r="H137" s="7"/>
      <c r="I137" s="27"/>
      <c r="J137" s="43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  <c r="BA137" s="14"/>
      <c r="BB137" s="14"/>
      <c r="BC137" s="14"/>
      <c r="BD137" s="14"/>
      <c r="BE137" s="14"/>
      <c r="BF137" s="14"/>
      <c r="BG137" s="14"/>
      <c r="BH137" s="14"/>
      <c r="BI137" s="14"/>
      <c r="BJ137" s="14"/>
      <c r="BK137" s="14"/>
      <c r="BL137" s="14"/>
      <c r="BM137" s="14"/>
      <c r="BN137" s="14"/>
      <c r="BO137" s="14"/>
      <c r="BP137" s="14"/>
      <c r="BQ137" s="14"/>
      <c r="BR137" s="14"/>
      <c r="BS137" s="14"/>
      <c r="BT137" s="14"/>
      <c r="BU137" s="14"/>
      <c r="BV137" s="14"/>
      <c r="BW137" s="14"/>
      <c r="BX137" s="14"/>
      <c r="BY137" s="14"/>
      <c r="BZ137" s="14"/>
      <c r="CA137" s="14"/>
      <c r="CB137" s="14"/>
      <c r="CC137" s="14"/>
      <c r="CD137" s="14"/>
      <c r="CE137" s="14"/>
      <c r="CF137" s="14"/>
      <c r="CG137" s="14"/>
      <c r="CH137" s="14"/>
      <c r="CI137" s="14"/>
      <c r="CJ137" s="14"/>
      <c r="CK137" s="14"/>
      <c r="CL137" s="14"/>
      <c r="CM137" s="14"/>
      <c r="CN137" s="14"/>
      <c r="CO137" s="14"/>
      <c r="CP137" s="14"/>
      <c r="CQ137" s="14"/>
      <c r="CR137" s="14"/>
      <c r="CS137" s="14"/>
      <c r="CT137" s="14"/>
      <c r="CU137" s="14"/>
      <c r="CV137" s="14"/>
      <c r="CW137" s="14"/>
      <c r="CX137" s="14"/>
      <c r="CY137" s="14"/>
      <c r="CZ137" s="14"/>
      <c r="DA137" s="14"/>
      <c r="DB137" s="14"/>
      <c r="DC137" s="14"/>
      <c r="DD137" s="14"/>
      <c r="DE137" s="14"/>
      <c r="DF137" s="14"/>
      <c r="DG137" s="14"/>
      <c r="DH137" s="14"/>
      <c r="DI137" s="14"/>
      <c r="DJ137" s="14"/>
      <c r="DK137" s="14"/>
      <c r="DL137" s="14"/>
      <c r="DM137" s="14"/>
      <c r="DN137" s="14"/>
      <c r="DO137" s="14"/>
      <c r="DP137" s="14"/>
      <c r="DQ137" s="14"/>
      <c r="DR137" s="14"/>
      <c r="DS137" s="14"/>
      <c r="DT137" s="14"/>
      <c r="DU137" s="14"/>
      <c r="DV137" s="14"/>
      <c r="DW137" s="14"/>
      <c r="DX137" s="14"/>
      <c r="DY137" s="14"/>
      <c r="DZ137" s="14"/>
      <c r="EA137" s="14"/>
      <c r="EB137" s="14"/>
      <c r="EC137" s="14"/>
      <c r="ED137" s="14"/>
      <c r="EE137" s="14"/>
      <c r="EF137" s="14"/>
      <c r="EG137" s="14"/>
      <c r="EH137" s="14"/>
      <c r="EI137" s="14"/>
      <c r="EJ137" s="14"/>
      <c r="EK137" s="14"/>
      <c r="EL137" s="14"/>
      <c r="EM137" s="14"/>
      <c r="EN137" s="14"/>
      <c r="EO137" s="14"/>
      <c r="EP137" s="14"/>
      <c r="EQ137" s="14"/>
      <c r="ER137" s="14"/>
      <c r="ES137" s="14"/>
      <c r="ET137" s="14"/>
      <c r="EU137" s="14"/>
      <c r="EV137" s="14"/>
      <c r="EW137" s="14"/>
      <c r="EX137" s="14"/>
      <c r="EY137" s="14"/>
      <c r="EZ137" s="14"/>
      <c r="FA137" s="14"/>
      <c r="FB137" s="14"/>
      <c r="FC137" s="14"/>
      <c r="FD137" s="14"/>
      <c r="FE137" s="14"/>
      <c r="FF137" s="14"/>
      <c r="FG137" s="14"/>
      <c r="FH137" s="14"/>
      <c r="FI137" s="14"/>
      <c r="FJ137" s="14"/>
      <c r="FK137" s="14"/>
      <c r="FL137" s="14"/>
      <c r="FM137" s="14"/>
      <c r="FN137" s="14"/>
      <c r="FO137" s="14"/>
      <c r="FP137" s="14"/>
      <c r="FQ137" s="14"/>
      <c r="FR137" s="14"/>
      <c r="FS137" s="14"/>
      <c r="FT137" s="14"/>
      <c r="FU137" s="14"/>
      <c r="FV137" s="14"/>
      <c r="FW137" s="14"/>
      <c r="FX137" s="14"/>
      <c r="FY137" s="14"/>
      <c r="FZ137" s="14"/>
      <c r="GA137" s="14"/>
      <c r="GB137" s="14"/>
      <c r="GC137" s="14"/>
      <c r="GD137" s="14"/>
      <c r="GE137" s="14"/>
      <c r="GF137" s="14"/>
      <c r="GG137" s="14"/>
      <c r="GH137" s="14"/>
      <c r="GI137" s="14"/>
      <c r="GJ137" s="14"/>
      <c r="GK137" s="14"/>
      <c r="GL137" s="14"/>
      <c r="GM137" s="14"/>
      <c r="GN137" s="14"/>
      <c r="GO137" s="14"/>
      <c r="GP137" s="14"/>
      <c r="GQ137" s="14"/>
      <c r="GR137" s="14"/>
      <c r="GS137" s="14"/>
      <c r="GT137" s="14"/>
      <c r="GU137" s="14"/>
      <c r="GV137" s="14"/>
      <c r="GW137" s="14"/>
      <c r="GX137" s="14"/>
      <c r="GY137" s="14"/>
      <c r="GZ137" s="14"/>
      <c r="HA137" s="14"/>
      <c r="HB137" s="14"/>
      <c r="HC137" s="14"/>
      <c r="HD137" s="14"/>
      <c r="HE137" s="14"/>
      <c r="HF137" s="14"/>
      <c r="HG137" s="14"/>
      <c r="HH137" s="14"/>
      <c r="HI137" s="14"/>
      <c r="HJ137" s="14"/>
      <c r="HK137" s="14"/>
      <c r="HL137" s="14"/>
      <c r="HM137" s="14"/>
      <c r="HN137" s="14"/>
      <c r="HO137" s="14"/>
      <c r="HP137" s="14"/>
      <c r="HQ137" s="14"/>
      <c r="HR137" s="14"/>
      <c r="HS137" s="14"/>
      <c r="HT137" s="14"/>
      <c r="HU137" s="14"/>
      <c r="HV137" s="14"/>
      <c r="HW137" s="14"/>
      <c r="HX137" s="14"/>
      <c r="HY137" s="14"/>
      <c r="HZ137" s="14"/>
      <c r="IA137" s="14"/>
      <c r="IB137" s="14"/>
      <c r="IC137" s="14"/>
      <c r="ID137" s="14"/>
      <c r="IE137" s="14"/>
      <c r="IF137" s="14"/>
    </row>
    <row r="138" spans="1:240" s="65" customFormat="1" ht="33" customHeight="1" outlineLevel="7">
      <c r="A138" s="9" t="s">
        <v>19</v>
      </c>
      <c r="B138" s="9">
        <v>228</v>
      </c>
      <c r="C138" s="13" t="s">
        <v>20</v>
      </c>
      <c r="D138" s="11">
        <v>2500500000</v>
      </c>
      <c r="E138" s="13" t="s">
        <v>59</v>
      </c>
      <c r="F138" s="6">
        <f>F139</f>
        <v>190000</v>
      </c>
      <c r="G138" s="7"/>
      <c r="H138" s="7"/>
      <c r="I138" s="27"/>
      <c r="J138" s="43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  <c r="BA138" s="14"/>
      <c r="BB138" s="14"/>
      <c r="BC138" s="14"/>
      <c r="BD138" s="14"/>
      <c r="BE138" s="14"/>
      <c r="BF138" s="14"/>
      <c r="BG138" s="14"/>
      <c r="BH138" s="14"/>
      <c r="BI138" s="14"/>
      <c r="BJ138" s="14"/>
      <c r="BK138" s="14"/>
      <c r="BL138" s="14"/>
      <c r="BM138" s="14"/>
      <c r="BN138" s="14"/>
      <c r="BO138" s="14"/>
      <c r="BP138" s="14"/>
      <c r="BQ138" s="14"/>
      <c r="BR138" s="14"/>
      <c r="BS138" s="14"/>
      <c r="BT138" s="14"/>
      <c r="BU138" s="14"/>
      <c r="BV138" s="14"/>
      <c r="BW138" s="14"/>
      <c r="BX138" s="14"/>
      <c r="BY138" s="14"/>
      <c r="BZ138" s="14"/>
      <c r="CA138" s="14"/>
      <c r="CB138" s="14"/>
      <c r="CC138" s="14"/>
      <c r="CD138" s="14"/>
      <c r="CE138" s="14"/>
      <c r="CF138" s="14"/>
      <c r="CG138" s="14"/>
      <c r="CH138" s="14"/>
      <c r="CI138" s="14"/>
      <c r="CJ138" s="14"/>
      <c r="CK138" s="14"/>
      <c r="CL138" s="14"/>
      <c r="CM138" s="14"/>
      <c r="CN138" s="14"/>
      <c r="CO138" s="14"/>
      <c r="CP138" s="14"/>
      <c r="CQ138" s="14"/>
      <c r="CR138" s="14"/>
      <c r="CS138" s="14"/>
      <c r="CT138" s="14"/>
      <c r="CU138" s="14"/>
      <c r="CV138" s="14"/>
      <c r="CW138" s="14"/>
      <c r="CX138" s="14"/>
      <c r="CY138" s="14"/>
      <c r="CZ138" s="14"/>
      <c r="DA138" s="14"/>
      <c r="DB138" s="14"/>
      <c r="DC138" s="14"/>
      <c r="DD138" s="14"/>
      <c r="DE138" s="14"/>
      <c r="DF138" s="14"/>
      <c r="DG138" s="14"/>
      <c r="DH138" s="14"/>
      <c r="DI138" s="14"/>
      <c r="DJ138" s="14"/>
      <c r="DK138" s="14"/>
      <c r="DL138" s="14"/>
      <c r="DM138" s="14"/>
      <c r="DN138" s="14"/>
      <c r="DO138" s="14"/>
      <c r="DP138" s="14"/>
      <c r="DQ138" s="14"/>
      <c r="DR138" s="14"/>
      <c r="DS138" s="14"/>
      <c r="DT138" s="14"/>
      <c r="DU138" s="14"/>
      <c r="DV138" s="14"/>
      <c r="DW138" s="14"/>
      <c r="DX138" s="14"/>
      <c r="DY138" s="14"/>
      <c r="DZ138" s="14"/>
      <c r="EA138" s="14"/>
      <c r="EB138" s="14"/>
      <c r="EC138" s="14"/>
      <c r="ED138" s="14"/>
      <c r="EE138" s="14"/>
      <c r="EF138" s="14"/>
      <c r="EG138" s="14"/>
      <c r="EH138" s="14"/>
      <c r="EI138" s="14"/>
      <c r="EJ138" s="14"/>
      <c r="EK138" s="14"/>
      <c r="EL138" s="14"/>
      <c r="EM138" s="14"/>
      <c r="EN138" s="14"/>
      <c r="EO138" s="14"/>
      <c r="EP138" s="14"/>
      <c r="EQ138" s="14"/>
      <c r="ER138" s="14"/>
      <c r="ES138" s="14"/>
      <c r="ET138" s="14"/>
      <c r="EU138" s="14"/>
      <c r="EV138" s="14"/>
      <c r="EW138" s="14"/>
      <c r="EX138" s="14"/>
      <c r="EY138" s="14"/>
      <c r="EZ138" s="14"/>
      <c r="FA138" s="14"/>
      <c r="FB138" s="14"/>
      <c r="FC138" s="14"/>
      <c r="FD138" s="14"/>
      <c r="FE138" s="14"/>
      <c r="FF138" s="14"/>
      <c r="FG138" s="14"/>
      <c r="FH138" s="14"/>
      <c r="FI138" s="14"/>
      <c r="FJ138" s="14"/>
      <c r="FK138" s="14"/>
      <c r="FL138" s="14"/>
      <c r="FM138" s="14"/>
      <c r="FN138" s="14"/>
      <c r="FO138" s="14"/>
      <c r="FP138" s="14"/>
      <c r="FQ138" s="14"/>
      <c r="FR138" s="14"/>
      <c r="FS138" s="14"/>
      <c r="FT138" s="14"/>
      <c r="FU138" s="14"/>
      <c r="FV138" s="14"/>
      <c r="FW138" s="14"/>
      <c r="FX138" s="14"/>
      <c r="FY138" s="14"/>
      <c r="FZ138" s="14"/>
      <c r="GA138" s="14"/>
      <c r="GB138" s="14"/>
      <c r="GC138" s="14"/>
      <c r="GD138" s="14"/>
      <c r="GE138" s="14"/>
      <c r="GF138" s="14"/>
      <c r="GG138" s="14"/>
      <c r="GH138" s="14"/>
      <c r="GI138" s="14"/>
      <c r="GJ138" s="14"/>
      <c r="GK138" s="14"/>
      <c r="GL138" s="14"/>
      <c r="GM138" s="14"/>
      <c r="GN138" s="14"/>
      <c r="GO138" s="14"/>
      <c r="GP138" s="14"/>
      <c r="GQ138" s="14"/>
      <c r="GR138" s="14"/>
      <c r="GS138" s="14"/>
      <c r="GT138" s="14"/>
      <c r="GU138" s="14"/>
      <c r="GV138" s="14"/>
      <c r="GW138" s="14"/>
      <c r="GX138" s="14"/>
      <c r="GY138" s="14"/>
      <c r="GZ138" s="14"/>
      <c r="HA138" s="14"/>
      <c r="HB138" s="14"/>
      <c r="HC138" s="14"/>
      <c r="HD138" s="14"/>
      <c r="HE138" s="14"/>
      <c r="HF138" s="14"/>
      <c r="HG138" s="14"/>
      <c r="HH138" s="14"/>
      <c r="HI138" s="14"/>
      <c r="HJ138" s="14"/>
      <c r="HK138" s="14"/>
      <c r="HL138" s="14"/>
      <c r="HM138" s="14"/>
      <c r="HN138" s="14"/>
      <c r="HO138" s="14"/>
      <c r="HP138" s="14"/>
      <c r="HQ138" s="14"/>
      <c r="HR138" s="14"/>
      <c r="HS138" s="14"/>
      <c r="HT138" s="14"/>
      <c r="HU138" s="14"/>
      <c r="HV138" s="14"/>
      <c r="HW138" s="14"/>
      <c r="HX138" s="14"/>
      <c r="HY138" s="14"/>
      <c r="HZ138" s="14"/>
      <c r="IA138" s="14"/>
      <c r="IB138" s="14"/>
      <c r="IC138" s="14"/>
      <c r="ID138" s="14"/>
      <c r="IE138" s="14"/>
      <c r="IF138" s="14"/>
    </row>
    <row r="139" spans="1:240" s="65" customFormat="1" ht="64.95" customHeight="1" outlineLevel="7">
      <c r="A139" s="9" t="s">
        <v>22</v>
      </c>
      <c r="B139" s="9">
        <v>228</v>
      </c>
      <c r="C139" s="13" t="s">
        <v>20</v>
      </c>
      <c r="D139" s="11">
        <v>2500525050</v>
      </c>
      <c r="E139" s="13" t="s">
        <v>59</v>
      </c>
      <c r="F139" s="6">
        <f>F140</f>
        <v>190000</v>
      </c>
      <c r="G139" s="7"/>
      <c r="H139" s="7"/>
      <c r="I139" s="27"/>
      <c r="J139" s="43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  <c r="BA139" s="14"/>
      <c r="BB139" s="14"/>
      <c r="BC139" s="14"/>
      <c r="BD139" s="14"/>
      <c r="BE139" s="14"/>
      <c r="BF139" s="14"/>
      <c r="BG139" s="14"/>
      <c r="BH139" s="14"/>
      <c r="BI139" s="14"/>
      <c r="BJ139" s="14"/>
      <c r="BK139" s="14"/>
      <c r="BL139" s="14"/>
      <c r="BM139" s="14"/>
      <c r="BN139" s="14"/>
      <c r="BO139" s="14"/>
      <c r="BP139" s="14"/>
      <c r="BQ139" s="14"/>
      <c r="BR139" s="14"/>
      <c r="BS139" s="14"/>
      <c r="BT139" s="14"/>
      <c r="BU139" s="14"/>
      <c r="BV139" s="14"/>
      <c r="BW139" s="14"/>
      <c r="BX139" s="14"/>
      <c r="BY139" s="14"/>
      <c r="BZ139" s="14"/>
      <c r="CA139" s="14"/>
      <c r="CB139" s="14"/>
      <c r="CC139" s="14"/>
      <c r="CD139" s="14"/>
      <c r="CE139" s="14"/>
      <c r="CF139" s="14"/>
      <c r="CG139" s="14"/>
      <c r="CH139" s="14"/>
      <c r="CI139" s="14"/>
      <c r="CJ139" s="14"/>
      <c r="CK139" s="14"/>
      <c r="CL139" s="14"/>
      <c r="CM139" s="14"/>
      <c r="CN139" s="14"/>
      <c r="CO139" s="14"/>
      <c r="CP139" s="14"/>
      <c r="CQ139" s="14"/>
      <c r="CR139" s="14"/>
      <c r="CS139" s="14"/>
      <c r="CT139" s="14"/>
      <c r="CU139" s="14"/>
      <c r="CV139" s="14"/>
      <c r="CW139" s="14"/>
      <c r="CX139" s="14"/>
      <c r="CY139" s="14"/>
      <c r="CZ139" s="14"/>
      <c r="DA139" s="14"/>
      <c r="DB139" s="14"/>
      <c r="DC139" s="14"/>
      <c r="DD139" s="14"/>
      <c r="DE139" s="14"/>
      <c r="DF139" s="14"/>
      <c r="DG139" s="14"/>
      <c r="DH139" s="14"/>
      <c r="DI139" s="14"/>
      <c r="DJ139" s="14"/>
      <c r="DK139" s="14"/>
      <c r="DL139" s="14"/>
      <c r="DM139" s="14"/>
      <c r="DN139" s="14"/>
      <c r="DO139" s="14"/>
      <c r="DP139" s="14"/>
      <c r="DQ139" s="14"/>
      <c r="DR139" s="14"/>
      <c r="DS139" s="14"/>
      <c r="DT139" s="14"/>
      <c r="DU139" s="14"/>
      <c r="DV139" s="14"/>
      <c r="DW139" s="14"/>
      <c r="DX139" s="14"/>
      <c r="DY139" s="14"/>
      <c r="DZ139" s="14"/>
      <c r="EA139" s="14"/>
      <c r="EB139" s="14"/>
      <c r="EC139" s="14"/>
      <c r="ED139" s="14"/>
      <c r="EE139" s="14"/>
      <c r="EF139" s="14"/>
      <c r="EG139" s="14"/>
      <c r="EH139" s="14"/>
      <c r="EI139" s="14"/>
      <c r="EJ139" s="14"/>
      <c r="EK139" s="14"/>
      <c r="EL139" s="14"/>
      <c r="EM139" s="14"/>
      <c r="EN139" s="14"/>
      <c r="EO139" s="14"/>
      <c r="EP139" s="14"/>
      <c r="EQ139" s="14"/>
      <c r="ER139" s="14"/>
      <c r="ES139" s="14"/>
      <c r="ET139" s="14"/>
      <c r="EU139" s="14"/>
      <c r="EV139" s="14"/>
      <c r="EW139" s="14"/>
      <c r="EX139" s="14"/>
      <c r="EY139" s="14"/>
      <c r="EZ139" s="14"/>
      <c r="FA139" s="14"/>
      <c r="FB139" s="14"/>
      <c r="FC139" s="14"/>
      <c r="FD139" s="14"/>
      <c r="FE139" s="14"/>
      <c r="FF139" s="14"/>
      <c r="FG139" s="14"/>
      <c r="FH139" s="14"/>
      <c r="FI139" s="14"/>
      <c r="FJ139" s="14"/>
      <c r="FK139" s="14"/>
      <c r="FL139" s="14"/>
      <c r="FM139" s="14"/>
      <c r="FN139" s="14"/>
      <c r="FO139" s="14"/>
      <c r="FP139" s="14"/>
      <c r="FQ139" s="14"/>
      <c r="FR139" s="14"/>
      <c r="FS139" s="14"/>
      <c r="FT139" s="14"/>
      <c r="FU139" s="14"/>
      <c r="FV139" s="14"/>
      <c r="FW139" s="14"/>
      <c r="FX139" s="14"/>
      <c r="FY139" s="14"/>
      <c r="FZ139" s="14"/>
      <c r="GA139" s="14"/>
      <c r="GB139" s="14"/>
      <c r="GC139" s="14"/>
      <c r="GD139" s="14"/>
      <c r="GE139" s="14"/>
      <c r="GF139" s="14"/>
      <c r="GG139" s="14"/>
      <c r="GH139" s="14"/>
      <c r="GI139" s="14"/>
      <c r="GJ139" s="14"/>
      <c r="GK139" s="14"/>
      <c r="GL139" s="14"/>
      <c r="GM139" s="14"/>
      <c r="GN139" s="14"/>
      <c r="GO139" s="14"/>
      <c r="GP139" s="14"/>
      <c r="GQ139" s="14"/>
      <c r="GR139" s="14"/>
      <c r="GS139" s="14"/>
      <c r="GT139" s="14"/>
      <c r="GU139" s="14"/>
      <c r="GV139" s="14"/>
      <c r="GW139" s="14"/>
      <c r="GX139" s="14"/>
      <c r="GY139" s="14"/>
      <c r="GZ139" s="14"/>
      <c r="HA139" s="14"/>
      <c r="HB139" s="14"/>
      <c r="HC139" s="14"/>
      <c r="HD139" s="14"/>
      <c r="HE139" s="14"/>
      <c r="HF139" s="14"/>
      <c r="HG139" s="14"/>
      <c r="HH139" s="14"/>
      <c r="HI139" s="14"/>
      <c r="HJ139" s="14"/>
      <c r="HK139" s="14"/>
      <c r="HL139" s="14"/>
      <c r="HM139" s="14"/>
      <c r="HN139" s="14"/>
      <c r="HO139" s="14"/>
      <c r="HP139" s="14"/>
      <c r="HQ139" s="14"/>
      <c r="HR139" s="14"/>
      <c r="HS139" s="14"/>
      <c r="HT139" s="14"/>
      <c r="HU139" s="14"/>
      <c r="HV139" s="14"/>
      <c r="HW139" s="14"/>
      <c r="HX139" s="14"/>
      <c r="HY139" s="14"/>
      <c r="HZ139" s="14"/>
      <c r="IA139" s="14"/>
      <c r="IB139" s="14"/>
      <c r="IC139" s="14"/>
      <c r="ID139" s="14"/>
      <c r="IE139" s="14"/>
      <c r="IF139" s="14"/>
    </row>
    <row r="140" spans="1:240" s="65" customFormat="1" ht="22.2" customHeight="1" outlineLevel="7">
      <c r="A140" s="9" t="s">
        <v>75</v>
      </c>
      <c r="B140" s="9">
        <v>228</v>
      </c>
      <c r="C140" s="13" t="s">
        <v>20</v>
      </c>
      <c r="D140" s="11">
        <v>2500525050</v>
      </c>
      <c r="E140" s="12">
        <v>200</v>
      </c>
      <c r="F140" s="6">
        <f>F141</f>
        <v>190000</v>
      </c>
      <c r="G140" s="7"/>
      <c r="H140" s="7"/>
      <c r="I140" s="27"/>
      <c r="J140" s="43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  <c r="BA140" s="14"/>
      <c r="BB140" s="14"/>
      <c r="BC140" s="14"/>
      <c r="BD140" s="14"/>
      <c r="BE140" s="14"/>
      <c r="BF140" s="14"/>
      <c r="BG140" s="14"/>
      <c r="BH140" s="14"/>
      <c r="BI140" s="14"/>
      <c r="BJ140" s="14"/>
      <c r="BK140" s="14"/>
      <c r="BL140" s="14"/>
      <c r="BM140" s="14"/>
      <c r="BN140" s="14"/>
      <c r="BO140" s="14"/>
      <c r="BP140" s="14"/>
      <c r="BQ140" s="14"/>
      <c r="BR140" s="14"/>
      <c r="BS140" s="14"/>
      <c r="BT140" s="14"/>
      <c r="BU140" s="14"/>
      <c r="BV140" s="14"/>
      <c r="BW140" s="14"/>
      <c r="BX140" s="14"/>
      <c r="BY140" s="14"/>
      <c r="BZ140" s="14"/>
      <c r="CA140" s="14"/>
      <c r="CB140" s="14"/>
      <c r="CC140" s="14"/>
      <c r="CD140" s="14"/>
      <c r="CE140" s="14"/>
      <c r="CF140" s="14"/>
      <c r="CG140" s="14"/>
      <c r="CH140" s="14"/>
      <c r="CI140" s="14"/>
      <c r="CJ140" s="14"/>
      <c r="CK140" s="14"/>
      <c r="CL140" s="14"/>
      <c r="CM140" s="14"/>
      <c r="CN140" s="14"/>
      <c r="CO140" s="14"/>
      <c r="CP140" s="14"/>
      <c r="CQ140" s="14"/>
      <c r="CR140" s="14"/>
      <c r="CS140" s="14"/>
      <c r="CT140" s="14"/>
      <c r="CU140" s="14"/>
      <c r="CV140" s="14"/>
      <c r="CW140" s="14"/>
      <c r="CX140" s="14"/>
      <c r="CY140" s="14"/>
      <c r="CZ140" s="14"/>
      <c r="DA140" s="14"/>
      <c r="DB140" s="14"/>
      <c r="DC140" s="14"/>
      <c r="DD140" s="14"/>
      <c r="DE140" s="14"/>
      <c r="DF140" s="14"/>
      <c r="DG140" s="14"/>
      <c r="DH140" s="14"/>
      <c r="DI140" s="14"/>
      <c r="DJ140" s="14"/>
      <c r="DK140" s="14"/>
      <c r="DL140" s="14"/>
      <c r="DM140" s="14"/>
      <c r="DN140" s="14"/>
      <c r="DO140" s="14"/>
      <c r="DP140" s="14"/>
      <c r="DQ140" s="14"/>
      <c r="DR140" s="14"/>
      <c r="DS140" s="14"/>
      <c r="DT140" s="14"/>
      <c r="DU140" s="14"/>
      <c r="DV140" s="14"/>
      <c r="DW140" s="14"/>
      <c r="DX140" s="14"/>
      <c r="DY140" s="14"/>
      <c r="DZ140" s="14"/>
      <c r="EA140" s="14"/>
      <c r="EB140" s="14"/>
      <c r="EC140" s="14"/>
      <c r="ED140" s="14"/>
      <c r="EE140" s="14"/>
      <c r="EF140" s="14"/>
      <c r="EG140" s="14"/>
      <c r="EH140" s="14"/>
      <c r="EI140" s="14"/>
      <c r="EJ140" s="14"/>
      <c r="EK140" s="14"/>
      <c r="EL140" s="14"/>
      <c r="EM140" s="14"/>
      <c r="EN140" s="14"/>
      <c r="EO140" s="14"/>
      <c r="EP140" s="14"/>
      <c r="EQ140" s="14"/>
      <c r="ER140" s="14"/>
      <c r="ES140" s="14"/>
      <c r="ET140" s="14"/>
      <c r="EU140" s="14"/>
      <c r="EV140" s="14"/>
      <c r="EW140" s="14"/>
      <c r="EX140" s="14"/>
      <c r="EY140" s="14"/>
      <c r="EZ140" s="14"/>
      <c r="FA140" s="14"/>
      <c r="FB140" s="14"/>
      <c r="FC140" s="14"/>
      <c r="FD140" s="14"/>
      <c r="FE140" s="14"/>
      <c r="FF140" s="14"/>
      <c r="FG140" s="14"/>
      <c r="FH140" s="14"/>
      <c r="FI140" s="14"/>
      <c r="FJ140" s="14"/>
      <c r="FK140" s="14"/>
      <c r="FL140" s="14"/>
      <c r="FM140" s="14"/>
      <c r="FN140" s="14"/>
      <c r="FO140" s="14"/>
      <c r="FP140" s="14"/>
      <c r="FQ140" s="14"/>
      <c r="FR140" s="14"/>
      <c r="FS140" s="14"/>
      <c r="FT140" s="14"/>
      <c r="FU140" s="14"/>
      <c r="FV140" s="14"/>
      <c r="FW140" s="14"/>
      <c r="FX140" s="14"/>
      <c r="FY140" s="14"/>
      <c r="FZ140" s="14"/>
      <c r="GA140" s="14"/>
      <c r="GB140" s="14"/>
      <c r="GC140" s="14"/>
      <c r="GD140" s="14"/>
      <c r="GE140" s="14"/>
      <c r="GF140" s="14"/>
      <c r="GG140" s="14"/>
      <c r="GH140" s="14"/>
      <c r="GI140" s="14"/>
      <c r="GJ140" s="14"/>
      <c r="GK140" s="14"/>
      <c r="GL140" s="14"/>
      <c r="GM140" s="14"/>
      <c r="GN140" s="14"/>
      <c r="GO140" s="14"/>
      <c r="GP140" s="14"/>
      <c r="GQ140" s="14"/>
      <c r="GR140" s="14"/>
      <c r="GS140" s="14"/>
      <c r="GT140" s="14"/>
      <c r="GU140" s="14"/>
      <c r="GV140" s="14"/>
      <c r="GW140" s="14"/>
      <c r="GX140" s="14"/>
      <c r="GY140" s="14"/>
      <c r="GZ140" s="14"/>
      <c r="HA140" s="14"/>
      <c r="HB140" s="14"/>
      <c r="HC140" s="14"/>
      <c r="HD140" s="14"/>
      <c r="HE140" s="14"/>
      <c r="HF140" s="14"/>
      <c r="HG140" s="14"/>
      <c r="HH140" s="14"/>
      <c r="HI140" s="14"/>
      <c r="HJ140" s="14"/>
      <c r="HK140" s="14"/>
      <c r="HL140" s="14"/>
      <c r="HM140" s="14"/>
      <c r="HN140" s="14"/>
      <c r="HO140" s="14"/>
      <c r="HP140" s="14"/>
      <c r="HQ140" s="14"/>
      <c r="HR140" s="14"/>
      <c r="HS140" s="14"/>
      <c r="HT140" s="14"/>
      <c r="HU140" s="14"/>
      <c r="HV140" s="14"/>
      <c r="HW140" s="14"/>
      <c r="HX140" s="14"/>
      <c r="HY140" s="14"/>
      <c r="HZ140" s="14"/>
      <c r="IA140" s="14"/>
      <c r="IB140" s="14"/>
      <c r="IC140" s="14"/>
      <c r="ID140" s="14"/>
      <c r="IE140" s="14"/>
      <c r="IF140" s="14"/>
    </row>
    <row r="141" spans="1:240" s="65" customFormat="1" ht="21.75" customHeight="1" outlineLevel="7">
      <c r="A141" s="9" t="s">
        <v>471</v>
      </c>
      <c r="B141" s="9">
        <v>228</v>
      </c>
      <c r="C141" s="13" t="s">
        <v>20</v>
      </c>
      <c r="D141" s="11">
        <v>2500525050</v>
      </c>
      <c r="E141" s="12">
        <v>240</v>
      </c>
      <c r="F141" s="6">
        <v>190000</v>
      </c>
      <c r="G141" s="7"/>
      <c r="H141" s="7"/>
      <c r="I141" s="27"/>
      <c r="J141" s="43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  <c r="BA141" s="14"/>
      <c r="BB141" s="14"/>
      <c r="BC141" s="14"/>
      <c r="BD141" s="14"/>
      <c r="BE141" s="14"/>
      <c r="BF141" s="14"/>
      <c r="BG141" s="14"/>
      <c r="BH141" s="14"/>
      <c r="BI141" s="14"/>
      <c r="BJ141" s="14"/>
      <c r="BK141" s="14"/>
      <c r="BL141" s="14"/>
      <c r="BM141" s="14"/>
      <c r="BN141" s="14"/>
      <c r="BO141" s="14"/>
      <c r="BP141" s="14"/>
      <c r="BQ141" s="14"/>
      <c r="BR141" s="14"/>
      <c r="BS141" s="14"/>
      <c r="BT141" s="14"/>
      <c r="BU141" s="14"/>
      <c r="BV141" s="14"/>
      <c r="BW141" s="14"/>
      <c r="BX141" s="14"/>
      <c r="BY141" s="14"/>
      <c r="BZ141" s="14"/>
      <c r="CA141" s="14"/>
      <c r="CB141" s="14"/>
      <c r="CC141" s="14"/>
      <c r="CD141" s="14"/>
      <c r="CE141" s="14"/>
      <c r="CF141" s="14"/>
      <c r="CG141" s="14"/>
      <c r="CH141" s="14"/>
      <c r="CI141" s="14"/>
      <c r="CJ141" s="14"/>
      <c r="CK141" s="14"/>
      <c r="CL141" s="14"/>
      <c r="CM141" s="14"/>
      <c r="CN141" s="14"/>
      <c r="CO141" s="14"/>
      <c r="CP141" s="14"/>
      <c r="CQ141" s="14"/>
      <c r="CR141" s="14"/>
      <c r="CS141" s="14"/>
      <c r="CT141" s="14"/>
      <c r="CU141" s="14"/>
      <c r="CV141" s="14"/>
      <c r="CW141" s="14"/>
      <c r="CX141" s="14"/>
      <c r="CY141" s="14"/>
      <c r="CZ141" s="14"/>
      <c r="DA141" s="14"/>
      <c r="DB141" s="14"/>
      <c r="DC141" s="14"/>
      <c r="DD141" s="14"/>
      <c r="DE141" s="14"/>
      <c r="DF141" s="14"/>
      <c r="DG141" s="14"/>
      <c r="DH141" s="14"/>
      <c r="DI141" s="14"/>
      <c r="DJ141" s="14"/>
      <c r="DK141" s="14"/>
      <c r="DL141" s="14"/>
      <c r="DM141" s="14"/>
      <c r="DN141" s="14"/>
      <c r="DO141" s="14"/>
      <c r="DP141" s="14"/>
      <c r="DQ141" s="14"/>
      <c r="DR141" s="14"/>
      <c r="DS141" s="14"/>
      <c r="DT141" s="14"/>
      <c r="DU141" s="14"/>
      <c r="DV141" s="14"/>
      <c r="DW141" s="14"/>
      <c r="DX141" s="14"/>
      <c r="DY141" s="14"/>
      <c r="DZ141" s="14"/>
      <c r="EA141" s="14"/>
      <c r="EB141" s="14"/>
      <c r="EC141" s="14"/>
      <c r="ED141" s="14"/>
      <c r="EE141" s="14"/>
      <c r="EF141" s="14"/>
      <c r="EG141" s="14"/>
      <c r="EH141" s="14"/>
      <c r="EI141" s="14"/>
      <c r="EJ141" s="14"/>
      <c r="EK141" s="14"/>
      <c r="EL141" s="14"/>
      <c r="EM141" s="14"/>
      <c r="EN141" s="14"/>
      <c r="EO141" s="14"/>
      <c r="EP141" s="14"/>
      <c r="EQ141" s="14"/>
      <c r="ER141" s="14"/>
      <c r="ES141" s="14"/>
      <c r="ET141" s="14"/>
      <c r="EU141" s="14"/>
      <c r="EV141" s="14"/>
      <c r="EW141" s="14"/>
      <c r="EX141" s="14"/>
      <c r="EY141" s="14"/>
      <c r="EZ141" s="14"/>
      <c r="FA141" s="14"/>
      <c r="FB141" s="14"/>
      <c r="FC141" s="14"/>
      <c r="FD141" s="14"/>
      <c r="FE141" s="14"/>
      <c r="FF141" s="14"/>
      <c r="FG141" s="14"/>
      <c r="FH141" s="14"/>
      <c r="FI141" s="14"/>
      <c r="FJ141" s="14"/>
      <c r="FK141" s="14"/>
      <c r="FL141" s="14"/>
      <c r="FM141" s="14"/>
      <c r="FN141" s="14"/>
      <c r="FO141" s="14"/>
      <c r="FP141" s="14"/>
      <c r="FQ141" s="14"/>
      <c r="FR141" s="14"/>
      <c r="FS141" s="14"/>
      <c r="FT141" s="14"/>
      <c r="FU141" s="14"/>
      <c r="FV141" s="14"/>
      <c r="FW141" s="14"/>
      <c r="FX141" s="14"/>
      <c r="FY141" s="14"/>
      <c r="FZ141" s="14"/>
      <c r="GA141" s="14"/>
      <c r="GB141" s="14"/>
      <c r="GC141" s="14"/>
      <c r="GD141" s="14"/>
      <c r="GE141" s="14"/>
      <c r="GF141" s="14"/>
      <c r="GG141" s="14"/>
      <c r="GH141" s="14"/>
      <c r="GI141" s="14"/>
      <c r="GJ141" s="14"/>
      <c r="GK141" s="14"/>
      <c r="GL141" s="14"/>
      <c r="GM141" s="14"/>
      <c r="GN141" s="14"/>
      <c r="GO141" s="14"/>
      <c r="GP141" s="14"/>
      <c r="GQ141" s="14"/>
      <c r="GR141" s="14"/>
      <c r="GS141" s="14"/>
      <c r="GT141" s="14"/>
      <c r="GU141" s="14"/>
      <c r="GV141" s="14"/>
      <c r="GW141" s="14"/>
      <c r="GX141" s="14"/>
      <c r="GY141" s="14"/>
      <c r="GZ141" s="14"/>
      <c r="HA141" s="14"/>
      <c r="HB141" s="14"/>
      <c r="HC141" s="14"/>
      <c r="HD141" s="14"/>
      <c r="HE141" s="14"/>
      <c r="HF141" s="14"/>
      <c r="HG141" s="14"/>
      <c r="HH141" s="14"/>
      <c r="HI141" s="14"/>
      <c r="HJ141" s="14"/>
      <c r="HK141" s="14"/>
      <c r="HL141" s="14"/>
      <c r="HM141" s="14"/>
      <c r="HN141" s="14"/>
      <c r="HO141" s="14"/>
      <c r="HP141" s="14"/>
      <c r="HQ141" s="14"/>
      <c r="HR141" s="14"/>
      <c r="HS141" s="14"/>
      <c r="HT141" s="14"/>
      <c r="HU141" s="14"/>
      <c r="HV141" s="14"/>
      <c r="HW141" s="14"/>
      <c r="HX141" s="14"/>
      <c r="HY141" s="14"/>
      <c r="HZ141" s="14"/>
      <c r="IA141" s="14"/>
      <c r="IB141" s="14"/>
      <c r="IC141" s="14"/>
      <c r="ID141" s="14"/>
      <c r="IE141" s="14"/>
      <c r="IF141" s="14"/>
    </row>
    <row r="142" spans="1:240" ht="31.2" outlineLevel="1">
      <c r="A142" s="9" t="s">
        <v>131</v>
      </c>
      <c r="B142" s="57">
        <v>228</v>
      </c>
      <c r="C142" s="10" t="s">
        <v>132</v>
      </c>
      <c r="D142" s="11" t="s">
        <v>58</v>
      </c>
      <c r="E142" s="10" t="s">
        <v>59</v>
      </c>
      <c r="F142" s="6">
        <f t="shared" ref="F142:H143" si="9">F143</f>
        <v>2133896.13</v>
      </c>
      <c r="G142" s="6">
        <f t="shared" si="9"/>
        <v>660890</v>
      </c>
      <c r="H142" s="6">
        <f t="shared" si="9"/>
        <v>540590</v>
      </c>
      <c r="I142" s="27"/>
      <c r="J142" s="43"/>
    </row>
    <row r="143" spans="1:240" ht="31.2" outlineLevel="2">
      <c r="A143" s="9" t="s">
        <v>133</v>
      </c>
      <c r="B143" s="9">
        <v>228</v>
      </c>
      <c r="C143" s="10" t="s">
        <v>134</v>
      </c>
      <c r="D143" s="11" t="s">
        <v>58</v>
      </c>
      <c r="E143" s="10" t="s">
        <v>59</v>
      </c>
      <c r="F143" s="6">
        <f t="shared" si="9"/>
        <v>2133896.13</v>
      </c>
      <c r="G143" s="6">
        <f t="shared" si="9"/>
        <v>660890</v>
      </c>
      <c r="H143" s="6">
        <f t="shared" si="9"/>
        <v>540590</v>
      </c>
      <c r="I143" s="27"/>
      <c r="J143" s="43"/>
    </row>
    <row r="144" spans="1:240" ht="37.200000000000003" customHeight="1" outlineLevel="3">
      <c r="A144" s="9" t="s">
        <v>473</v>
      </c>
      <c r="B144" s="9">
        <v>228</v>
      </c>
      <c r="C144" s="10" t="s">
        <v>134</v>
      </c>
      <c r="D144" s="11" t="s">
        <v>135</v>
      </c>
      <c r="E144" s="10" t="s">
        <v>59</v>
      </c>
      <c r="F144" s="6">
        <f>F145+F155</f>
        <v>2133896.13</v>
      </c>
      <c r="G144" s="6">
        <f>G145+G155</f>
        <v>660890</v>
      </c>
      <c r="H144" s="6">
        <f>H145+H155</f>
        <v>540590</v>
      </c>
      <c r="I144" s="27"/>
      <c r="J144" s="43"/>
    </row>
    <row r="145" spans="1:10" ht="33.75" customHeight="1" outlineLevel="4">
      <c r="A145" s="9" t="s">
        <v>136</v>
      </c>
      <c r="B145" s="57">
        <v>228</v>
      </c>
      <c r="C145" s="10" t="s">
        <v>134</v>
      </c>
      <c r="D145" s="11">
        <v>6700100000</v>
      </c>
      <c r="E145" s="10" t="s">
        <v>59</v>
      </c>
      <c r="F145" s="6">
        <f>F146+F149+F152</f>
        <v>923086.13</v>
      </c>
      <c r="G145" s="6">
        <f>G146+G149+G152</f>
        <v>100000</v>
      </c>
      <c r="H145" s="6">
        <f>H146+H149+H152</f>
        <v>0</v>
      </c>
      <c r="I145" s="27"/>
      <c r="J145" s="43"/>
    </row>
    <row r="146" spans="1:10" ht="66.75" customHeight="1" outlineLevel="5">
      <c r="A146" s="9" t="s">
        <v>137</v>
      </c>
      <c r="B146" s="9">
        <v>228</v>
      </c>
      <c r="C146" s="10" t="s">
        <v>134</v>
      </c>
      <c r="D146" s="11">
        <v>6700103110</v>
      </c>
      <c r="E146" s="10" t="s">
        <v>59</v>
      </c>
      <c r="F146" s="6">
        <f t="shared" ref="F146:H147" si="10">F147</f>
        <v>353086.13</v>
      </c>
      <c r="G146" s="6">
        <f t="shared" si="10"/>
        <v>0</v>
      </c>
      <c r="H146" s="6">
        <f t="shared" si="10"/>
        <v>0</v>
      </c>
      <c r="I146" s="27"/>
      <c r="J146" s="43"/>
    </row>
    <row r="147" spans="1:10" ht="23.25" customHeight="1" outlineLevel="6">
      <c r="A147" s="9" t="s">
        <v>75</v>
      </c>
      <c r="B147" s="9">
        <v>228</v>
      </c>
      <c r="C147" s="10" t="s">
        <v>134</v>
      </c>
      <c r="D147" s="11">
        <v>6700103110</v>
      </c>
      <c r="E147" s="10" t="s">
        <v>76</v>
      </c>
      <c r="F147" s="6">
        <f t="shared" si="10"/>
        <v>353086.13</v>
      </c>
      <c r="G147" s="6">
        <f t="shared" si="10"/>
        <v>0</v>
      </c>
      <c r="H147" s="6">
        <f t="shared" si="10"/>
        <v>0</v>
      </c>
      <c r="I147" s="27"/>
      <c r="J147" s="43"/>
    </row>
    <row r="148" spans="1:10" ht="21.75" customHeight="1" outlineLevel="7">
      <c r="A148" s="9" t="s">
        <v>77</v>
      </c>
      <c r="B148" s="57">
        <v>228</v>
      </c>
      <c r="C148" s="10" t="s">
        <v>134</v>
      </c>
      <c r="D148" s="11">
        <v>6700103110</v>
      </c>
      <c r="E148" s="10" t="s">
        <v>78</v>
      </c>
      <c r="F148" s="6">
        <v>353086.13</v>
      </c>
      <c r="G148" s="7">
        <v>0</v>
      </c>
      <c r="H148" s="7">
        <v>0</v>
      </c>
      <c r="I148" s="27"/>
      <c r="J148" s="43"/>
    </row>
    <row r="149" spans="1:10" ht="31.2" outlineLevel="7">
      <c r="A149" s="9" t="s">
        <v>354</v>
      </c>
      <c r="B149" s="9">
        <v>228</v>
      </c>
      <c r="C149" s="10" t="s">
        <v>134</v>
      </c>
      <c r="D149" s="11">
        <v>6700103123</v>
      </c>
      <c r="E149" s="10" t="s">
        <v>59</v>
      </c>
      <c r="F149" s="6">
        <f t="shared" ref="F149:H150" si="11">F150</f>
        <v>500000</v>
      </c>
      <c r="G149" s="6">
        <f t="shared" si="11"/>
        <v>100000</v>
      </c>
      <c r="H149" s="6">
        <f t="shared" si="11"/>
        <v>0</v>
      </c>
      <c r="I149" s="27"/>
      <c r="J149" s="43"/>
    </row>
    <row r="150" spans="1:10" ht="18.75" customHeight="1" outlineLevel="7">
      <c r="A150" s="9" t="s">
        <v>348</v>
      </c>
      <c r="B150" s="9">
        <v>228</v>
      </c>
      <c r="C150" s="10" t="s">
        <v>134</v>
      </c>
      <c r="D150" s="11">
        <v>6700103123</v>
      </c>
      <c r="E150" s="10" t="s">
        <v>76</v>
      </c>
      <c r="F150" s="6">
        <f t="shared" si="11"/>
        <v>500000</v>
      </c>
      <c r="G150" s="6">
        <f t="shared" si="11"/>
        <v>100000</v>
      </c>
      <c r="H150" s="6">
        <f t="shared" si="11"/>
        <v>0</v>
      </c>
      <c r="I150" s="27"/>
      <c r="J150" s="43"/>
    </row>
    <row r="151" spans="1:10" ht="21" customHeight="1" outlineLevel="7">
      <c r="A151" s="9" t="s">
        <v>349</v>
      </c>
      <c r="B151" s="57">
        <v>228</v>
      </c>
      <c r="C151" s="10" t="s">
        <v>134</v>
      </c>
      <c r="D151" s="11">
        <v>6700103123</v>
      </c>
      <c r="E151" s="10" t="s">
        <v>78</v>
      </c>
      <c r="F151" s="6">
        <v>500000</v>
      </c>
      <c r="G151" s="7">
        <v>100000</v>
      </c>
      <c r="H151" s="7">
        <v>0</v>
      </c>
      <c r="I151" s="27"/>
      <c r="J151" s="43"/>
    </row>
    <row r="152" spans="1:10" ht="30.6" customHeight="1" outlineLevel="7">
      <c r="A152" s="19" t="s">
        <v>395</v>
      </c>
      <c r="B152" s="9">
        <v>228</v>
      </c>
      <c r="C152" s="10" t="s">
        <v>134</v>
      </c>
      <c r="D152" s="11">
        <v>6700103125</v>
      </c>
      <c r="E152" s="10" t="s">
        <v>59</v>
      </c>
      <c r="F152" s="6">
        <f>F153</f>
        <v>70000</v>
      </c>
      <c r="G152" s="7"/>
      <c r="H152" s="7"/>
      <c r="I152" s="27"/>
      <c r="J152" s="43"/>
    </row>
    <row r="153" spans="1:10" ht="22.5" customHeight="1" outlineLevel="7">
      <c r="A153" s="9" t="s">
        <v>75</v>
      </c>
      <c r="B153" s="9">
        <v>228</v>
      </c>
      <c r="C153" s="10" t="s">
        <v>134</v>
      </c>
      <c r="D153" s="11">
        <v>6700103125</v>
      </c>
      <c r="E153" s="10" t="s">
        <v>76</v>
      </c>
      <c r="F153" s="6">
        <f>F154</f>
        <v>70000</v>
      </c>
      <c r="G153" s="7"/>
      <c r="H153" s="7"/>
      <c r="I153" s="27"/>
      <c r="J153" s="43"/>
    </row>
    <row r="154" spans="1:10" ht="21" customHeight="1" outlineLevel="7">
      <c r="A154" s="9" t="s">
        <v>77</v>
      </c>
      <c r="B154" s="57">
        <v>228</v>
      </c>
      <c r="C154" s="10" t="s">
        <v>134</v>
      </c>
      <c r="D154" s="11">
        <v>6700103125</v>
      </c>
      <c r="E154" s="10" t="s">
        <v>78</v>
      </c>
      <c r="F154" s="6">
        <v>70000</v>
      </c>
      <c r="G154" s="7"/>
      <c r="H154" s="7"/>
      <c r="I154" s="27"/>
      <c r="J154" s="43"/>
    </row>
    <row r="155" spans="1:10" ht="32.4" customHeight="1" outlineLevel="7">
      <c r="A155" s="9" t="s">
        <v>396</v>
      </c>
      <c r="B155" s="9">
        <v>228</v>
      </c>
      <c r="C155" s="10" t="s">
        <v>134</v>
      </c>
      <c r="D155" s="11">
        <v>6700400000</v>
      </c>
      <c r="E155" s="10" t="s">
        <v>59</v>
      </c>
      <c r="F155" s="6">
        <f>F156</f>
        <v>1210810</v>
      </c>
      <c r="G155" s="6">
        <f>G156</f>
        <v>560890</v>
      </c>
      <c r="H155" s="6">
        <f>H156</f>
        <v>540590</v>
      </c>
      <c r="I155" s="27"/>
      <c r="J155" s="43"/>
    </row>
    <row r="156" spans="1:10" ht="18" customHeight="1" outlineLevel="7">
      <c r="A156" s="9" t="s">
        <v>397</v>
      </c>
      <c r="B156" s="57">
        <v>228</v>
      </c>
      <c r="C156" s="10" t="s">
        <v>134</v>
      </c>
      <c r="D156" s="11">
        <v>6700403990</v>
      </c>
      <c r="E156" s="10" t="s">
        <v>59</v>
      </c>
      <c r="F156" s="6">
        <f>F157+F159</f>
        <v>1210810</v>
      </c>
      <c r="G156" s="6">
        <f>G157+G159</f>
        <v>560890</v>
      </c>
      <c r="H156" s="6">
        <f>H157+H159</f>
        <v>540590</v>
      </c>
      <c r="I156" s="27"/>
      <c r="J156" s="43"/>
    </row>
    <row r="157" spans="1:10" ht="48.75" customHeight="1" outlineLevel="7">
      <c r="A157" s="9" t="s">
        <v>69</v>
      </c>
      <c r="B157" s="9">
        <v>228</v>
      </c>
      <c r="C157" s="10" t="s">
        <v>134</v>
      </c>
      <c r="D157" s="11">
        <v>6700403990</v>
      </c>
      <c r="E157" s="10" t="s">
        <v>70</v>
      </c>
      <c r="F157" s="6">
        <f>F158</f>
        <v>631080</v>
      </c>
      <c r="G157" s="6">
        <f>G158</f>
        <v>540890</v>
      </c>
      <c r="H157" s="6">
        <f>H158</f>
        <v>540590</v>
      </c>
      <c r="I157" s="27"/>
      <c r="J157" s="43"/>
    </row>
    <row r="158" spans="1:10" ht="23.25" customHeight="1" outlineLevel="7">
      <c r="A158" s="9" t="s">
        <v>109</v>
      </c>
      <c r="B158" s="9">
        <v>228</v>
      </c>
      <c r="C158" s="10" t="s">
        <v>134</v>
      </c>
      <c r="D158" s="11">
        <v>6700403990</v>
      </c>
      <c r="E158" s="12">
        <v>110</v>
      </c>
      <c r="F158" s="6">
        <v>631080</v>
      </c>
      <c r="G158" s="7">
        <v>540890</v>
      </c>
      <c r="H158" s="7">
        <v>540590</v>
      </c>
      <c r="I158" s="27"/>
      <c r="J158" s="43"/>
    </row>
    <row r="159" spans="1:10" ht="21.75" customHeight="1" outlineLevel="7">
      <c r="A159" s="9" t="s">
        <v>75</v>
      </c>
      <c r="B159" s="57">
        <v>228</v>
      </c>
      <c r="C159" s="10" t="s">
        <v>134</v>
      </c>
      <c r="D159" s="11">
        <v>6700403990</v>
      </c>
      <c r="E159" s="10" t="s">
        <v>76</v>
      </c>
      <c r="F159" s="6">
        <f>F160</f>
        <v>579730</v>
      </c>
      <c r="G159" s="6">
        <f>G160</f>
        <v>20000</v>
      </c>
      <c r="H159" s="6">
        <f>H160</f>
        <v>0</v>
      </c>
      <c r="I159" s="27"/>
      <c r="J159" s="43"/>
    </row>
    <row r="160" spans="1:10" ht="21.75" customHeight="1" outlineLevel="7">
      <c r="A160" s="9" t="s">
        <v>77</v>
      </c>
      <c r="B160" s="9">
        <v>228</v>
      </c>
      <c r="C160" s="10" t="s">
        <v>134</v>
      </c>
      <c r="D160" s="11">
        <v>6700403990</v>
      </c>
      <c r="E160" s="10" t="s">
        <v>78</v>
      </c>
      <c r="F160" s="6">
        <v>579730</v>
      </c>
      <c r="G160" s="7">
        <v>20000</v>
      </c>
      <c r="H160" s="7"/>
      <c r="I160" s="27"/>
      <c r="J160" s="43"/>
    </row>
    <row r="161" spans="1:10" ht="18.75" customHeight="1" outlineLevel="1">
      <c r="A161" s="9" t="s">
        <v>138</v>
      </c>
      <c r="B161" s="9">
        <v>228</v>
      </c>
      <c r="C161" s="10" t="s">
        <v>139</v>
      </c>
      <c r="D161" s="11" t="s">
        <v>58</v>
      </c>
      <c r="E161" s="10" t="s">
        <v>59</v>
      </c>
      <c r="F161" s="6">
        <f>F162+F168+F174+F284+F278</f>
        <v>283193579.16999996</v>
      </c>
      <c r="G161" s="6">
        <f>G162+G168+G174+G284+G278+G285</f>
        <v>46215945.810000002</v>
      </c>
      <c r="H161" s="6">
        <f>H162+H168+H174+H284+H278+H285</f>
        <v>60972945.81000001</v>
      </c>
      <c r="I161" s="27"/>
      <c r="J161" s="43"/>
    </row>
    <row r="162" spans="1:10" ht="22.5" customHeight="1" outlineLevel="2">
      <c r="A162" s="9" t="s">
        <v>140</v>
      </c>
      <c r="B162" s="9">
        <v>228</v>
      </c>
      <c r="C162" s="10" t="s">
        <v>141</v>
      </c>
      <c r="D162" s="11" t="s">
        <v>58</v>
      </c>
      <c r="E162" s="10" t="s">
        <v>59</v>
      </c>
      <c r="F162" s="6">
        <f t="shared" ref="F162:H166" si="12">F163</f>
        <v>870558.73</v>
      </c>
      <c r="G162" s="6">
        <f t="shared" si="12"/>
        <v>870558.73</v>
      </c>
      <c r="H162" s="6">
        <f t="shared" si="12"/>
        <v>870558.73</v>
      </c>
      <c r="I162" s="27"/>
      <c r="J162" s="43"/>
    </row>
    <row r="163" spans="1:10" ht="22.5" customHeight="1" outlineLevel="3">
      <c r="A163" s="9" t="s">
        <v>63</v>
      </c>
      <c r="B163" s="57">
        <v>228</v>
      </c>
      <c r="C163" s="10" t="s">
        <v>141</v>
      </c>
      <c r="D163" s="11" t="s">
        <v>64</v>
      </c>
      <c r="E163" s="10" t="s">
        <v>59</v>
      </c>
      <c r="F163" s="6">
        <f t="shared" si="12"/>
        <v>870558.73</v>
      </c>
      <c r="G163" s="6">
        <f t="shared" si="12"/>
        <v>870558.73</v>
      </c>
      <c r="H163" s="6">
        <f t="shared" si="12"/>
        <v>870558.73</v>
      </c>
      <c r="I163" s="27"/>
      <c r="J163" s="43"/>
    </row>
    <row r="164" spans="1:10" ht="23.25" customHeight="1" outlineLevel="4">
      <c r="A164" s="9" t="s">
        <v>410</v>
      </c>
      <c r="B164" s="9">
        <v>228</v>
      </c>
      <c r="C164" s="10" t="s">
        <v>141</v>
      </c>
      <c r="D164" s="11" t="s">
        <v>66</v>
      </c>
      <c r="E164" s="10" t="s">
        <v>59</v>
      </c>
      <c r="F164" s="6">
        <f t="shared" si="12"/>
        <v>870558.73</v>
      </c>
      <c r="G164" s="6">
        <f t="shared" si="12"/>
        <v>870558.73</v>
      </c>
      <c r="H164" s="6">
        <f t="shared" si="12"/>
        <v>870558.73</v>
      </c>
      <c r="I164" s="27"/>
      <c r="J164" s="43"/>
    </row>
    <row r="165" spans="1:10" ht="31.2" outlineLevel="5">
      <c r="A165" s="9" t="s">
        <v>142</v>
      </c>
      <c r="B165" s="9">
        <v>228</v>
      </c>
      <c r="C165" s="10" t="s">
        <v>141</v>
      </c>
      <c r="D165" s="11" t="s">
        <v>143</v>
      </c>
      <c r="E165" s="10" t="s">
        <v>59</v>
      </c>
      <c r="F165" s="6">
        <f t="shared" si="12"/>
        <v>870558.73</v>
      </c>
      <c r="G165" s="6">
        <f t="shared" si="12"/>
        <v>870558.73</v>
      </c>
      <c r="H165" s="6">
        <f t="shared" si="12"/>
        <v>870558.73</v>
      </c>
      <c r="I165" s="27"/>
      <c r="J165" s="43"/>
    </row>
    <row r="166" spans="1:10" ht="20.399999999999999" customHeight="1" outlineLevel="6">
      <c r="A166" s="9" t="s">
        <v>75</v>
      </c>
      <c r="B166" s="57">
        <v>228</v>
      </c>
      <c r="C166" s="10" t="s">
        <v>141</v>
      </c>
      <c r="D166" s="11" t="s">
        <v>143</v>
      </c>
      <c r="E166" s="10" t="s">
        <v>76</v>
      </c>
      <c r="F166" s="6">
        <f t="shared" si="12"/>
        <v>870558.73</v>
      </c>
      <c r="G166" s="6">
        <f t="shared" si="12"/>
        <v>870558.73</v>
      </c>
      <c r="H166" s="6">
        <f t="shared" si="12"/>
        <v>870558.73</v>
      </c>
      <c r="I166" s="27"/>
      <c r="J166" s="43"/>
    </row>
    <row r="167" spans="1:10" ht="21" customHeight="1" outlineLevel="7">
      <c r="A167" s="9" t="s">
        <v>77</v>
      </c>
      <c r="B167" s="9">
        <v>228</v>
      </c>
      <c r="C167" s="10" t="s">
        <v>141</v>
      </c>
      <c r="D167" s="11" t="s">
        <v>143</v>
      </c>
      <c r="E167" s="10" t="s">
        <v>78</v>
      </c>
      <c r="F167" s="6">
        <v>870558.73</v>
      </c>
      <c r="G167" s="7">
        <v>870558.73</v>
      </c>
      <c r="H167" s="7">
        <v>870558.73</v>
      </c>
      <c r="I167" s="27"/>
      <c r="J167" s="43"/>
    </row>
    <row r="168" spans="1:10" ht="15.6" outlineLevel="2">
      <c r="A168" s="9" t="s">
        <v>144</v>
      </c>
      <c r="B168" s="9">
        <v>228</v>
      </c>
      <c r="C168" s="10" t="s">
        <v>145</v>
      </c>
      <c r="D168" s="11" t="s">
        <v>58</v>
      </c>
      <c r="E168" s="10" t="s">
        <v>59</v>
      </c>
      <c r="F168" s="6">
        <f t="shared" ref="F168:H172" si="13">F169</f>
        <v>3387.08</v>
      </c>
      <c r="G168" s="6">
        <f t="shared" si="13"/>
        <v>3387.08</v>
      </c>
      <c r="H168" s="6">
        <f t="shared" si="13"/>
        <v>3387.08</v>
      </c>
      <c r="I168" s="27"/>
      <c r="J168" s="43"/>
    </row>
    <row r="169" spans="1:10" ht="15.6" outlineLevel="3">
      <c r="A169" s="9" t="s">
        <v>63</v>
      </c>
      <c r="B169" s="57">
        <v>228</v>
      </c>
      <c r="C169" s="10" t="s">
        <v>145</v>
      </c>
      <c r="D169" s="11" t="s">
        <v>64</v>
      </c>
      <c r="E169" s="10" t="s">
        <v>59</v>
      </c>
      <c r="F169" s="6">
        <f t="shared" si="13"/>
        <v>3387.08</v>
      </c>
      <c r="G169" s="6">
        <f t="shared" si="13"/>
        <v>3387.08</v>
      </c>
      <c r="H169" s="6">
        <f t="shared" si="13"/>
        <v>3387.08</v>
      </c>
      <c r="I169" s="27"/>
      <c r="J169" s="43"/>
    </row>
    <row r="170" spans="1:10" ht="22.5" customHeight="1" outlineLevel="4">
      <c r="A170" s="9" t="s">
        <v>65</v>
      </c>
      <c r="B170" s="9">
        <v>228</v>
      </c>
      <c r="C170" s="10" t="s">
        <v>145</v>
      </c>
      <c r="D170" s="11" t="s">
        <v>66</v>
      </c>
      <c r="E170" s="10" t="s">
        <v>59</v>
      </c>
      <c r="F170" s="6">
        <f t="shared" si="13"/>
        <v>3387.08</v>
      </c>
      <c r="G170" s="6">
        <f t="shared" si="13"/>
        <v>3387.08</v>
      </c>
      <c r="H170" s="6">
        <f t="shared" si="13"/>
        <v>3387.08</v>
      </c>
      <c r="I170" s="27"/>
      <c r="J170" s="43"/>
    </row>
    <row r="171" spans="1:10" ht="62.4" outlineLevel="5">
      <c r="A171" s="9" t="s">
        <v>335</v>
      </c>
      <c r="B171" s="9">
        <v>228</v>
      </c>
      <c r="C171" s="10" t="s">
        <v>145</v>
      </c>
      <c r="D171" s="11" t="s">
        <v>146</v>
      </c>
      <c r="E171" s="10" t="s">
        <v>59</v>
      </c>
      <c r="F171" s="6">
        <f t="shared" si="13"/>
        <v>3387.08</v>
      </c>
      <c r="G171" s="6">
        <f t="shared" si="13"/>
        <v>3387.08</v>
      </c>
      <c r="H171" s="6">
        <f t="shared" si="13"/>
        <v>3387.08</v>
      </c>
      <c r="I171" s="27"/>
      <c r="J171" s="43"/>
    </row>
    <row r="172" spans="1:10" ht="23.25" customHeight="1" outlineLevel="6">
      <c r="A172" s="9" t="s">
        <v>75</v>
      </c>
      <c r="B172" s="57">
        <v>228</v>
      </c>
      <c r="C172" s="10" t="s">
        <v>145</v>
      </c>
      <c r="D172" s="11" t="s">
        <v>146</v>
      </c>
      <c r="E172" s="10" t="s">
        <v>76</v>
      </c>
      <c r="F172" s="6">
        <f t="shared" si="13"/>
        <v>3387.08</v>
      </c>
      <c r="G172" s="6">
        <f t="shared" si="13"/>
        <v>3387.08</v>
      </c>
      <c r="H172" s="6">
        <f t="shared" si="13"/>
        <v>3387.08</v>
      </c>
      <c r="I172" s="27"/>
      <c r="J172" s="43"/>
    </row>
    <row r="173" spans="1:10" ht="22.5" customHeight="1" outlineLevel="7">
      <c r="A173" s="9" t="s">
        <v>77</v>
      </c>
      <c r="B173" s="9">
        <v>228</v>
      </c>
      <c r="C173" s="10" t="s">
        <v>145</v>
      </c>
      <c r="D173" s="11" t="s">
        <v>146</v>
      </c>
      <c r="E173" s="10" t="s">
        <v>78</v>
      </c>
      <c r="F173" s="6">
        <v>3387.08</v>
      </c>
      <c r="G173" s="7">
        <v>3387.08</v>
      </c>
      <c r="H173" s="7">
        <v>3387.08</v>
      </c>
      <c r="I173" s="27"/>
      <c r="J173" s="43"/>
    </row>
    <row r="174" spans="1:10" ht="22.2" customHeight="1" outlineLevel="2">
      <c r="A174" s="9" t="s">
        <v>147</v>
      </c>
      <c r="B174" s="9">
        <v>228</v>
      </c>
      <c r="C174" s="10" t="s">
        <v>148</v>
      </c>
      <c r="D174" s="11" t="s">
        <v>58</v>
      </c>
      <c r="E174" s="10" t="s">
        <v>59</v>
      </c>
      <c r="F174" s="6">
        <f>F175</f>
        <v>219529019.66999999</v>
      </c>
      <c r="G174" s="6">
        <f>G175</f>
        <v>39342000</v>
      </c>
      <c r="H174" s="6">
        <f>H175</f>
        <v>52899000.000000007</v>
      </c>
      <c r="I174" s="27"/>
      <c r="J174" s="43"/>
    </row>
    <row r="175" spans="1:10" ht="45" customHeight="1" outlineLevel="3">
      <c r="A175" s="9" t="s">
        <v>384</v>
      </c>
      <c r="B175" s="57">
        <v>228</v>
      </c>
      <c r="C175" s="10" t="s">
        <v>148</v>
      </c>
      <c r="D175" s="11" t="s">
        <v>149</v>
      </c>
      <c r="E175" s="10" t="s">
        <v>59</v>
      </c>
      <c r="F175" s="6">
        <f>F176+F201+F253</f>
        <v>219529019.66999999</v>
      </c>
      <c r="G175" s="6">
        <f>G176+G201+G253</f>
        <v>39342000</v>
      </c>
      <c r="H175" s="6">
        <f>H176+H201+H253</f>
        <v>52899000.000000007</v>
      </c>
      <c r="I175" s="27"/>
      <c r="J175" s="43"/>
    </row>
    <row r="176" spans="1:10" ht="34.5" customHeight="1" outlineLevel="4">
      <c r="A176" s="9" t="s">
        <v>150</v>
      </c>
      <c r="B176" s="9">
        <v>228</v>
      </c>
      <c r="C176" s="10" t="s">
        <v>148</v>
      </c>
      <c r="D176" s="11" t="s">
        <v>151</v>
      </c>
      <c r="E176" s="10" t="s">
        <v>59</v>
      </c>
      <c r="F176" s="6">
        <f>F177+F180+F183+F186+F189+F192+F195+F198</f>
        <v>18152832.939999998</v>
      </c>
      <c r="G176" s="6">
        <f>G177+G180+G183+G186+G189+G192+G195+G198</f>
        <v>19389266.670000002</v>
      </c>
      <c r="H176" s="6">
        <f>H177+H180+H183+H186+H189+H192+H195+H198</f>
        <v>22985260.280000001</v>
      </c>
      <c r="I176" s="27"/>
      <c r="J176" s="43"/>
    </row>
    <row r="177" spans="1:10" ht="35.25" customHeight="1" outlineLevel="5">
      <c r="A177" s="9" t="s">
        <v>152</v>
      </c>
      <c r="B177" s="9">
        <v>228</v>
      </c>
      <c r="C177" s="10" t="s">
        <v>148</v>
      </c>
      <c r="D177" s="11" t="s">
        <v>447</v>
      </c>
      <c r="E177" s="10" t="s">
        <v>59</v>
      </c>
      <c r="F177" s="6">
        <f t="shared" ref="F177:H178" si="14">F178</f>
        <v>3160000</v>
      </c>
      <c r="G177" s="7">
        <f t="shared" si="14"/>
        <v>3500000</v>
      </c>
      <c r="H177" s="7">
        <f t="shared" si="14"/>
        <v>3700000</v>
      </c>
      <c r="I177" s="27"/>
      <c r="J177" s="43"/>
    </row>
    <row r="178" spans="1:10" ht="22.5" customHeight="1" outlineLevel="6">
      <c r="A178" s="9" t="s">
        <v>75</v>
      </c>
      <c r="B178" s="57">
        <v>228</v>
      </c>
      <c r="C178" s="10" t="s">
        <v>148</v>
      </c>
      <c r="D178" s="11" t="s">
        <v>447</v>
      </c>
      <c r="E178" s="10" t="s">
        <v>76</v>
      </c>
      <c r="F178" s="6">
        <f t="shared" si="14"/>
        <v>3160000</v>
      </c>
      <c r="G178" s="7">
        <f t="shared" si="14"/>
        <v>3500000</v>
      </c>
      <c r="H178" s="7">
        <f t="shared" si="14"/>
        <v>3700000</v>
      </c>
      <c r="I178" s="27"/>
      <c r="J178" s="43"/>
    </row>
    <row r="179" spans="1:10" ht="22.5" customHeight="1" outlineLevel="7">
      <c r="A179" s="9" t="s">
        <v>77</v>
      </c>
      <c r="B179" s="9">
        <v>228</v>
      </c>
      <c r="C179" s="10" t="s">
        <v>148</v>
      </c>
      <c r="D179" s="11" t="s">
        <v>447</v>
      </c>
      <c r="E179" s="10" t="s">
        <v>78</v>
      </c>
      <c r="F179" s="6">
        <v>3160000</v>
      </c>
      <c r="G179" s="7">
        <v>3500000</v>
      </c>
      <c r="H179" s="7">
        <v>3700000</v>
      </c>
      <c r="I179" s="27"/>
      <c r="J179" s="43"/>
    </row>
    <row r="180" spans="1:10" ht="37.5" customHeight="1" outlineLevel="5">
      <c r="A180" s="9" t="s">
        <v>153</v>
      </c>
      <c r="B180" s="9">
        <v>228</v>
      </c>
      <c r="C180" s="10" t="s">
        <v>148</v>
      </c>
      <c r="D180" s="11" t="s">
        <v>448</v>
      </c>
      <c r="E180" s="10" t="s">
        <v>59</v>
      </c>
      <c r="F180" s="6">
        <f t="shared" ref="F180:H181" si="15">F181</f>
        <v>3500000</v>
      </c>
      <c r="G180" s="7">
        <f t="shared" si="15"/>
        <v>3500000</v>
      </c>
      <c r="H180" s="7">
        <f t="shared" si="15"/>
        <v>3700000</v>
      </c>
      <c r="I180" s="27"/>
      <c r="J180" s="43"/>
    </row>
    <row r="181" spans="1:10" ht="23.25" customHeight="1" outlineLevel="6">
      <c r="A181" s="9" t="s">
        <v>75</v>
      </c>
      <c r="B181" s="57">
        <v>228</v>
      </c>
      <c r="C181" s="10" t="s">
        <v>148</v>
      </c>
      <c r="D181" s="11" t="s">
        <v>448</v>
      </c>
      <c r="E181" s="10" t="s">
        <v>76</v>
      </c>
      <c r="F181" s="6">
        <f t="shared" si="15"/>
        <v>3500000</v>
      </c>
      <c r="G181" s="7">
        <f t="shared" si="15"/>
        <v>3500000</v>
      </c>
      <c r="H181" s="7">
        <f t="shared" si="15"/>
        <v>3700000</v>
      </c>
      <c r="I181" s="27"/>
      <c r="J181" s="43"/>
    </row>
    <row r="182" spans="1:10" ht="21.75" customHeight="1" outlineLevel="7">
      <c r="A182" s="9" t="s">
        <v>77</v>
      </c>
      <c r="B182" s="9">
        <v>228</v>
      </c>
      <c r="C182" s="10" t="s">
        <v>148</v>
      </c>
      <c r="D182" s="11" t="s">
        <v>448</v>
      </c>
      <c r="E182" s="10" t="s">
        <v>78</v>
      </c>
      <c r="F182" s="6">
        <v>3500000</v>
      </c>
      <c r="G182" s="7">
        <v>3500000</v>
      </c>
      <c r="H182" s="7">
        <v>3700000</v>
      </c>
      <c r="I182" s="27"/>
      <c r="J182" s="43"/>
    </row>
    <row r="183" spans="1:10" ht="32.25" customHeight="1" outlineLevel="5">
      <c r="A183" s="9" t="s">
        <v>154</v>
      </c>
      <c r="B183" s="9">
        <v>228</v>
      </c>
      <c r="C183" s="10" t="s">
        <v>148</v>
      </c>
      <c r="D183" s="11" t="s">
        <v>449</v>
      </c>
      <c r="E183" s="10" t="s">
        <v>59</v>
      </c>
      <c r="F183" s="6">
        <f t="shared" ref="F183:H184" si="16">F184</f>
        <v>500000</v>
      </c>
      <c r="G183" s="7">
        <f t="shared" si="16"/>
        <v>524000</v>
      </c>
      <c r="H183" s="7">
        <f t="shared" si="16"/>
        <v>549152</v>
      </c>
      <c r="I183" s="27"/>
      <c r="J183" s="43"/>
    </row>
    <row r="184" spans="1:10" ht="17.25" customHeight="1" outlineLevel="6">
      <c r="A184" s="9" t="s">
        <v>75</v>
      </c>
      <c r="B184" s="57">
        <v>228</v>
      </c>
      <c r="C184" s="10" t="s">
        <v>148</v>
      </c>
      <c r="D184" s="11" t="s">
        <v>449</v>
      </c>
      <c r="E184" s="10" t="s">
        <v>76</v>
      </c>
      <c r="F184" s="6">
        <f t="shared" si="16"/>
        <v>500000</v>
      </c>
      <c r="G184" s="7">
        <f t="shared" si="16"/>
        <v>524000</v>
      </c>
      <c r="H184" s="7">
        <f t="shared" si="16"/>
        <v>549152</v>
      </c>
      <c r="I184" s="27"/>
      <c r="J184" s="43"/>
    </row>
    <row r="185" spans="1:10" ht="21.75" customHeight="1" outlineLevel="7">
      <c r="A185" s="9" t="s">
        <v>77</v>
      </c>
      <c r="B185" s="9">
        <v>228</v>
      </c>
      <c r="C185" s="10" t="s">
        <v>148</v>
      </c>
      <c r="D185" s="11" t="s">
        <v>449</v>
      </c>
      <c r="E185" s="10" t="s">
        <v>78</v>
      </c>
      <c r="F185" s="6">
        <v>500000</v>
      </c>
      <c r="G185" s="7">
        <v>524000</v>
      </c>
      <c r="H185" s="7">
        <v>549152</v>
      </c>
      <c r="I185" s="27"/>
      <c r="J185" s="43"/>
    </row>
    <row r="186" spans="1:10" ht="48" customHeight="1" outlineLevel="5">
      <c r="A186" s="9" t="s">
        <v>328</v>
      </c>
      <c r="B186" s="9">
        <v>228</v>
      </c>
      <c r="C186" s="10" t="s">
        <v>148</v>
      </c>
      <c r="D186" s="11" t="s">
        <v>450</v>
      </c>
      <c r="E186" s="10" t="s">
        <v>59</v>
      </c>
      <c r="F186" s="6">
        <f t="shared" ref="F186:H187" si="17">F187</f>
        <v>5656828.4699999997</v>
      </c>
      <c r="G186" s="7">
        <f t="shared" si="17"/>
        <v>5928356.2400000002</v>
      </c>
      <c r="H186" s="7">
        <f t="shared" si="17"/>
        <v>6212917.3399999999</v>
      </c>
      <c r="I186" s="27"/>
      <c r="J186" s="43"/>
    </row>
    <row r="187" spans="1:10" ht="21" customHeight="1" outlineLevel="6">
      <c r="A187" s="9" t="s">
        <v>75</v>
      </c>
      <c r="B187" s="57">
        <v>228</v>
      </c>
      <c r="C187" s="10" t="s">
        <v>148</v>
      </c>
      <c r="D187" s="11" t="s">
        <v>450</v>
      </c>
      <c r="E187" s="10" t="s">
        <v>76</v>
      </c>
      <c r="F187" s="6">
        <f t="shared" si="17"/>
        <v>5656828.4699999997</v>
      </c>
      <c r="G187" s="7">
        <f t="shared" si="17"/>
        <v>5928356.2400000002</v>
      </c>
      <c r="H187" s="7">
        <f t="shared" si="17"/>
        <v>6212917.3399999999</v>
      </c>
      <c r="I187" s="27"/>
      <c r="J187" s="43"/>
    </row>
    <row r="188" spans="1:10" ht="21.75" customHeight="1" outlineLevel="7">
      <c r="A188" s="9" t="s">
        <v>77</v>
      </c>
      <c r="B188" s="9">
        <v>228</v>
      </c>
      <c r="C188" s="10" t="s">
        <v>148</v>
      </c>
      <c r="D188" s="11" t="s">
        <v>450</v>
      </c>
      <c r="E188" s="10" t="s">
        <v>78</v>
      </c>
      <c r="F188" s="6">
        <v>5656828.4699999997</v>
      </c>
      <c r="G188" s="7">
        <v>5928356.2400000002</v>
      </c>
      <c r="H188" s="7">
        <v>6212917.3399999999</v>
      </c>
      <c r="I188" s="27"/>
      <c r="J188" s="43"/>
    </row>
    <row r="189" spans="1:10" ht="31.5" customHeight="1" outlineLevel="5">
      <c r="A189" s="9" t="s">
        <v>155</v>
      </c>
      <c r="B189" s="9">
        <v>228</v>
      </c>
      <c r="C189" s="10" t="s">
        <v>148</v>
      </c>
      <c r="D189" s="11" t="s">
        <v>451</v>
      </c>
      <c r="E189" s="10" t="s">
        <v>59</v>
      </c>
      <c r="F189" s="6">
        <f t="shared" ref="F189:H190" si="18">F190</f>
        <v>740027.82</v>
      </c>
      <c r="G189" s="7">
        <f t="shared" si="18"/>
        <v>524000</v>
      </c>
      <c r="H189" s="7">
        <f t="shared" si="18"/>
        <v>549152</v>
      </c>
      <c r="I189" s="27"/>
      <c r="J189" s="43"/>
    </row>
    <row r="190" spans="1:10" ht="21.75" customHeight="1" outlineLevel="6">
      <c r="A190" s="9" t="s">
        <v>75</v>
      </c>
      <c r="B190" s="57">
        <v>228</v>
      </c>
      <c r="C190" s="10" t="s">
        <v>148</v>
      </c>
      <c r="D190" s="11" t="s">
        <v>451</v>
      </c>
      <c r="E190" s="10" t="s">
        <v>76</v>
      </c>
      <c r="F190" s="6">
        <f t="shared" si="18"/>
        <v>740027.82</v>
      </c>
      <c r="G190" s="7">
        <f t="shared" si="18"/>
        <v>524000</v>
      </c>
      <c r="H190" s="7">
        <f t="shared" si="18"/>
        <v>549152</v>
      </c>
      <c r="I190" s="27"/>
      <c r="J190" s="43"/>
    </row>
    <row r="191" spans="1:10" ht="21.6" customHeight="1" outlineLevel="7">
      <c r="A191" s="9" t="s">
        <v>77</v>
      </c>
      <c r="B191" s="9">
        <v>228</v>
      </c>
      <c r="C191" s="10" t="s">
        <v>148</v>
      </c>
      <c r="D191" s="11" t="s">
        <v>451</v>
      </c>
      <c r="E191" s="10" t="s">
        <v>78</v>
      </c>
      <c r="F191" s="6">
        <v>740027.82</v>
      </c>
      <c r="G191" s="7">
        <v>524000</v>
      </c>
      <c r="H191" s="7">
        <v>549152</v>
      </c>
      <c r="I191" s="27"/>
      <c r="J191" s="43"/>
    </row>
    <row r="192" spans="1:10" ht="48.6" customHeight="1" outlineLevel="5">
      <c r="A192" s="9" t="s">
        <v>370</v>
      </c>
      <c r="B192" s="9">
        <v>228</v>
      </c>
      <c r="C192" s="10" t="s">
        <v>148</v>
      </c>
      <c r="D192" s="11" t="s">
        <v>452</v>
      </c>
      <c r="E192" s="10" t="s">
        <v>59</v>
      </c>
      <c r="F192" s="6">
        <f t="shared" ref="F192:H193" si="19">F193</f>
        <v>300000</v>
      </c>
      <c r="G192" s="7">
        <f t="shared" si="19"/>
        <v>314400</v>
      </c>
      <c r="H192" s="7">
        <f t="shared" si="19"/>
        <v>329491.20000000001</v>
      </c>
      <c r="I192" s="27"/>
      <c r="J192" s="43"/>
    </row>
    <row r="193" spans="1:10" ht="21.75" customHeight="1" outlineLevel="6">
      <c r="A193" s="9" t="s">
        <v>75</v>
      </c>
      <c r="B193" s="57">
        <v>228</v>
      </c>
      <c r="C193" s="10" t="s">
        <v>148</v>
      </c>
      <c r="D193" s="11" t="s">
        <v>452</v>
      </c>
      <c r="E193" s="10" t="s">
        <v>76</v>
      </c>
      <c r="F193" s="6">
        <f t="shared" si="19"/>
        <v>300000</v>
      </c>
      <c r="G193" s="7">
        <f t="shared" si="19"/>
        <v>314400</v>
      </c>
      <c r="H193" s="7">
        <f t="shared" si="19"/>
        <v>329491.20000000001</v>
      </c>
      <c r="I193" s="27"/>
      <c r="J193" s="43"/>
    </row>
    <row r="194" spans="1:10" ht="23.25" customHeight="1" outlineLevel="7">
      <c r="A194" s="9" t="s">
        <v>77</v>
      </c>
      <c r="B194" s="9">
        <v>228</v>
      </c>
      <c r="C194" s="10" t="s">
        <v>148</v>
      </c>
      <c r="D194" s="11" t="s">
        <v>452</v>
      </c>
      <c r="E194" s="10" t="s">
        <v>78</v>
      </c>
      <c r="F194" s="6">
        <v>300000</v>
      </c>
      <c r="G194" s="7">
        <v>314400</v>
      </c>
      <c r="H194" s="7">
        <v>329491.20000000001</v>
      </c>
      <c r="I194" s="27"/>
      <c r="J194" s="43"/>
    </row>
    <row r="195" spans="1:10" ht="33" customHeight="1" outlineLevel="5">
      <c r="A195" s="9" t="s">
        <v>156</v>
      </c>
      <c r="B195" s="9">
        <v>228</v>
      </c>
      <c r="C195" s="10" t="s">
        <v>148</v>
      </c>
      <c r="D195" s="11" t="s">
        <v>453</v>
      </c>
      <c r="E195" s="10" t="s">
        <v>59</v>
      </c>
      <c r="F195" s="6">
        <f t="shared" ref="F195:H196" si="20">F196</f>
        <v>2195976.65</v>
      </c>
      <c r="G195" s="7">
        <f t="shared" si="20"/>
        <v>2898510.43</v>
      </c>
      <c r="H195" s="7">
        <f t="shared" si="20"/>
        <v>5644547.7400000002</v>
      </c>
      <c r="I195" s="27"/>
      <c r="J195" s="43"/>
    </row>
    <row r="196" spans="1:10" ht="24" customHeight="1" outlineLevel="6">
      <c r="A196" s="9" t="s">
        <v>75</v>
      </c>
      <c r="B196" s="57">
        <v>228</v>
      </c>
      <c r="C196" s="10" t="s">
        <v>148</v>
      </c>
      <c r="D196" s="11" t="s">
        <v>453</v>
      </c>
      <c r="E196" s="10" t="s">
        <v>76</v>
      </c>
      <c r="F196" s="6">
        <f t="shared" si="20"/>
        <v>2195976.65</v>
      </c>
      <c r="G196" s="7">
        <f t="shared" si="20"/>
        <v>2898510.43</v>
      </c>
      <c r="H196" s="7">
        <f t="shared" si="20"/>
        <v>5644547.7400000002</v>
      </c>
      <c r="I196" s="27"/>
      <c r="J196" s="43"/>
    </row>
    <row r="197" spans="1:10" ht="24" customHeight="1" outlineLevel="7">
      <c r="A197" s="9" t="s">
        <v>77</v>
      </c>
      <c r="B197" s="9">
        <v>228</v>
      </c>
      <c r="C197" s="10" t="s">
        <v>148</v>
      </c>
      <c r="D197" s="11" t="s">
        <v>453</v>
      </c>
      <c r="E197" s="10" t="s">
        <v>78</v>
      </c>
      <c r="F197" s="6">
        <v>2195976.65</v>
      </c>
      <c r="G197" s="7">
        <v>2898510.43</v>
      </c>
      <c r="H197" s="7">
        <v>5644547.7400000002</v>
      </c>
      <c r="I197" s="27"/>
      <c r="J197" s="43"/>
    </row>
    <row r="198" spans="1:10" ht="31.2" outlineLevel="7">
      <c r="A198" s="9" t="s">
        <v>347</v>
      </c>
      <c r="B198" s="9">
        <v>228</v>
      </c>
      <c r="C198" s="10" t="s">
        <v>148</v>
      </c>
      <c r="D198" s="11" t="s">
        <v>454</v>
      </c>
      <c r="E198" s="10" t="s">
        <v>59</v>
      </c>
      <c r="F198" s="6">
        <f t="shared" ref="F198:H199" si="21">F199</f>
        <v>2100000</v>
      </c>
      <c r="G198" s="6">
        <f t="shared" si="21"/>
        <v>2200000</v>
      </c>
      <c r="H198" s="6">
        <f t="shared" si="21"/>
        <v>2300000</v>
      </c>
      <c r="I198" s="27"/>
      <c r="J198" s="43"/>
    </row>
    <row r="199" spans="1:10" ht="23.25" customHeight="1" outlineLevel="7">
      <c r="A199" s="9" t="s">
        <v>348</v>
      </c>
      <c r="B199" s="57">
        <v>228</v>
      </c>
      <c r="C199" s="10" t="s">
        <v>148</v>
      </c>
      <c r="D199" s="11" t="s">
        <v>454</v>
      </c>
      <c r="E199" s="10" t="s">
        <v>76</v>
      </c>
      <c r="F199" s="6">
        <f t="shared" si="21"/>
        <v>2100000</v>
      </c>
      <c r="G199" s="6">
        <f t="shared" si="21"/>
        <v>2200000</v>
      </c>
      <c r="H199" s="6">
        <f t="shared" si="21"/>
        <v>2300000</v>
      </c>
      <c r="I199" s="27"/>
      <c r="J199" s="43"/>
    </row>
    <row r="200" spans="1:10" ht="24.75" customHeight="1" outlineLevel="7">
      <c r="A200" s="9" t="s">
        <v>349</v>
      </c>
      <c r="B200" s="9">
        <v>228</v>
      </c>
      <c r="C200" s="10" t="s">
        <v>148</v>
      </c>
      <c r="D200" s="11" t="s">
        <v>454</v>
      </c>
      <c r="E200" s="10" t="s">
        <v>78</v>
      </c>
      <c r="F200" s="6">
        <v>2100000</v>
      </c>
      <c r="G200" s="7">
        <v>2200000</v>
      </c>
      <c r="H200" s="7">
        <v>2300000</v>
      </c>
      <c r="I200" s="27"/>
      <c r="J200" s="43"/>
    </row>
    <row r="201" spans="1:10" ht="53.4" customHeight="1" outlineLevel="4">
      <c r="A201" s="9" t="s">
        <v>157</v>
      </c>
      <c r="B201" s="9">
        <v>228</v>
      </c>
      <c r="C201" s="10" t="s">
        <v>148</v>
      </c>
      <c r="D201" s="11" t="s">
        <v>158</v>
      </c>
      <c r="E201" s="10" t="s">
        <v>59</v>
      </c>
      <c r="F201" s="6">
        <f>F202+F205+F208+F211+F214+F217+F220+F223+F226+F229+F244+F250+F247+F238+F241+F232+F235</f>
        <v>193426186.72999999</v>
      </c>
      <c r="G201" s="6">
        <f>G202+G205+G208+G211+G214+G217+G220+G223+G226+G229+G244+G250</f>
        <v>11512733.330000002</v>
      </c>
      <c r="H201" s="6">
        <f>H202+H205+H208+H211+H214+H217+H220+H223+H226+H229+H244+H250</f>
        <v>21338385.620000001</v>
      </c>
      <c r="I201" s="27"/>
      <c r="J201" s="43"/>
    </row>
    <row r="202" spans="1:10" ht="36.6" customHeight="1" outlineLevel="5">
      <c r="A202" s="9" t="s">
        <v>350</v>
      </c>
      <c r="B202" s="57">
        <v>228</v>
      </c>
      <c r="C202" s="10" t="s">
        <v>148</v>
      </c>
      <c r="D202" s="11" t="s">
        <v>455</v>
      </c>
      <c r="E202" s="10" t="s">
        <v>59</v>
      </c>
      <c r="F202" s="6">
        <f t="shared" ref="F202:H203" si="22">F203</f>
        <v>4457324.68</v>
      </c>
      <c r="G202" s="7">
        <f t="shared" si="22"/>
        <v>5382947.9400000004</v>
      </c>
      <c r="H202" s="7">
        <f t="shared" si="22"/>
        <v>16933643.219999999</v>
      </c>
      <c r="I202" s="27"/>
      <c r="J202" s="43"/>
    </row>
    <row r="203" spans="1:10" ht="26.25" customHeight="1" outlineLevel="6">
      <c r="A203" s="9" t="s">
        <v>75</v>
      </c>
      <c r="B203" s="9">
        <v>228</v>
      </c>
      <c r="C203" s="10" t="s">
        <v>148</v>
      </c>
      <c r="D203" s="11" t="s">
        <v>455</v>
      </c>
      <c r="E203" s="10" t="s">
        <v>76</v>
      </c>
      <c r="F203" s="6">
        <f t="shared" si="22"/>
        <v>4457324.68</v>
      </c>
      <c r="G203" s="7">
        <f t="shared" si="22"/>
        <v>5382947.9400000004</v>
      </c>
      <c r="H203" s="7">
        <f t="shared" si="22"/>
        <v>16933643.219999999</v>
      </c>
      <c r="I203" s="27"/>
      <c r="J203" s="43"/>
    </row>
    <row r="204" spans="1:10" ht="23.25" customHeight="1" outlineLevel="7">
      <c r="A204" s="9" t="s">
        <v>77</v>
      </c>
      <c r="B204" s="9">
        <v>228</v>
      </c>
      <c r="C204" s="10" t="s">
        <v>148</v>
      </c>
      <c r="D204" s="11" t="s">
        <v>455</v>
      </c>
      <c r="E204" s="10" t="s">
        <v>78</v>
      </c>
      <c r="F204" s="6">
        <v>4457324.68</v>
      </c>
      <c r="G204" s="7">
        <v>5382947.9400000004</v>
      </c>
      <c r="H204" s="7">
        <v>16933643.219999999</v>
      </c>
      <c r="I204" s="27"/>
      <c r="J204" s="43"/>
    </row>
    <row r="205" spans="1:10" ht="35.25" customHeight="1" outlineLevel="7">
      <c r="A205" s="9" t="s">
        <v>351</v>
      </c>
      <c r="B205" s="57">
        <v>228</v>
      </c>
      <c r="C205" s="10" t="s">
        <v>148</v>
      </c>
      <c r="D205" s="11" t="s">
        <v>476</v>
      </c>
      <c r="E205" s="10" t="s">
        <v>59</v>
      </c>
      <c r="F205" s="6">
        <f t="shared" ref="F205:H206" si="23">F206</f>
        <v>1500000</v>
      </c>
      <c r="G205" s="7">
        <f t="shared" si="23"/>
        <v>1024000</v>
      </c>
      <c r="H205" s="7">
        <f t="shared" si="23"/>
        <v>1049152</v>
      </c>
      <c r="I205" s="27"/>
      <c r="J205" s="43"/>
    </row>
    <row r="206" spans="1:10" ht="23.25" customHeight="1" outlineLevel="7">
      <c r="A206" s="9" t="s">
        <v>348</v>
      </c>
      <c r="B206" s="9">
        <v>228</v>
      </c>
      <c r="C206" s="10" t="s">
        <v>148</v>
      </c>
      <c r="D206" s="11" t="s">
        <v>476</v>
      </c>
      <c r="E206" s="10" t="s">
        <v>76</v>
      </c>
      <c r="F206" s="6">
        <f t="shared" si="23"/>
        <v>1500000</v>
      </c>
      <c r="G206" s="7">
        <f t="shared" si="23"/>
        <v>1024000</v>
      </c>
      <c r="H206" s="7">
        <f t="shared" si="23"/>
        <v>1049152</v>
      </c>
      <c r="I206" s="27"/>
      <c r="J206" s="43"/>
    </row>
    <row r="207" spans="1:10" ht="23.25" customHeight="1" outlineLevel="7">
      <c r="A207" s="9" t="s">
        <v>349</v>
      </c>
      <c r="B207" s="9">
        <v>228</v>
      </c>
      <c r="C207" s="10" t="s">
        <v>148</v>
      </c>
      <c r="D207" s="11" t="s">
        <v>476</v>
      </c>
      <c r="E207" s="10" t="s">
        <v>78</v>
      </c>
      <c r="F207" s="6">
        <v>1500000</v>
      </c>
      <c r="G207" s="7">
        <v>1024000</v>
      </c>
      <c r="H207" s="7">
        <v>1049152</v>
      </c>
      <c r="I207" s="27"/>
      <c r="J207" s="43"/>
    </row>
    <row r="208" spans="1:10" ht="30.75" customHeight="1" outlineLevel="7">
      <c r="A208" s="9" t="s">
        <v>352</v>
      </c>
      <c r="B208" s="57">
        <v>228</v>
      </c>
      <c r="C208" s="10" t="s">
        <v>148</v>
      </c>
      <c r="D208" s="11" t="s">
        <v>456</v>
      </c>
      <c r="E208" s="10" t="s">
        <v>59</v>
      </c>
      <c r="F208" s="6">
        <f t="shared" ref="F208:H209" si="24">F209</f>
        <v>1500000</v>
      </c>
      <c r="G208" s="6">
        <f t="shared" si="24"/>
        <v>1024000</v>
      </c>
      <c r="H208" s="6">
        <f t="shared" si="24"/>
        <v>1049152</v>
      </c>
      <c r="I208" s="27"/>
      <c r="J208" s="43"/>
    </row>
    <row r="209" spans="1:10" ht="21.75" customHeight="1" outlineLevel="7">
      <c r="A209" s="9" t="s">
        <v>348</v>
      </c>
      <c r="B209" s="9">
        <v>228</v>
      </c>
      <c r="C209" s="10" t="s">
        <v>148</v>
      </c>
      <c r="D209" s="11" t="s">
        <v>456</v>
      </c>
      <c r="E209" s="10" t="s">
        <v>76</v>
      </c>
      <c r="F209" s="6">
        <f t="shared" si="24"/>
        <v>1500000</v>
      </c>
      <c r="G209" s="6">
        <f t="shared" si="24"/>
        <v>1024000</v>
      </c>
      <c r="H209" s="6">
        <f t="shared" si="24"/>
        <v>1049152</v>
      </c>
      <c r="I209" s="27"/>
      <c r="J209" s="43"/>
    </row>
    <row r="210" spans="1:10" ht="22.5" customHeight="1" outlineLevel="7">
      <c r="A210" s="9" t="s">
        <v>349</v>
      </c>
      <c r="B210" s="9">
        <v>228</v>
      </c>
      <c r="C210" s="10" t="s">
        <v>148</v>
      </c>
      <c r="D210" s="11" t="s">
        <v>456</v>
      </c>
      <c r="E210" s="10" t="s">
        <v>78</v>
      </c>
      <c r="F210" s="6">
        <v>1500000</v>
      </c>
      <c r="G210" s="7">
        <v>1024000</v>
      </c>
      <c r="H210" s="7">
        <v>1049152</v>
      </c>
      <c r="I210" s="27"/>
      <c r="J210" s="43"/>
    </row>
    <row r="211" spans="1:10" ht="30" customHeight="1" outlineLevel="7">
      <c r="A211" s="9" t="s">
        <v>363</v>
      </c>
      <c r="B211" s="57">
        <v>228</v>
      </c>
      <c r="C211" s="10" t="s">
        <v>148</v>
      </c>
      <c r="D211" s="11" t="s">
        <v>457</v>
      </c>
      <c r="E211" s="10" t="s">
        <v>59</v>
      </c>
      <c r="F211" s="6">
        <f t="shared" ref="F211:H212" si="25">F212</f>
        <v>300000</v>
      </c>
      <c r="G211" s="6">
        <f t="shared" si="25"/>
        <v>314400</v>
      </c>
      <c r="H211" s="6">
        <f t="shared" si="25"/>
        <v>329491.20000000001</v>
      </c>
      <c r="I211" s="27"/>
      <c r="J211" s="43"/>
    </row>
    <row r="212" spans="1:10" ht="23.25" customHeight="1" outlineLevel="7">
      <c r="A212" s="9" t="s">
        <v>348</v>
      </c>
      <c r="B212" s="9">
        <v>228</v>
      </c>
      <c r="C212" s="10" t="s">
        <v>148</v>
      </c>
      <c r="D212" s="11" t="s">
        <v>457</v>
      </c>
      <c r="E212" s="10" t="s">
        <v>76</v>
      </c>
      <c r="F212" s="6">
        <f t="shared" si="25"/>
        <v>300000</v>
      </c>
      <c r="G212" s="6">
        <f t="shared" si="25"/>
        <v>314400</v>
      </c>
      <c r="H212" s="6">
        <f t="shared" si="25"/>
        <v>329491.20000000001</v>
      </c>
      <c r="I212" s="27"/>
      <c r="J212" s="43"/>
    </row>
    <row r="213" spans="1:10" ht="19.5" customHeight="1" outlineLevel="7">
      <c r="A213" s="9" t="s">
        <v>349</v>
      </c>
      <c r="B213" s="9">
        <v>228</v>
      </c>
      <c r="C213" s="10" t="s">
        <v>148</v>
      </c>
      <c r="D213" s="11" t="s">
        <v>457</v>
      </c>
      <c r="E213" s="10" t="s">
        <v>78</v>
      </c>
      <c r="F213" s="6">
        <v>300000</v>
      </c>
      <c r="G213" s="7">
        <v>314400</v>
      </c>
      <c r="H213" s="7">
        <v>329491.20000000001</v>
      </c>
      <c r="I213" s="27"/>
      <c r="J213" s="43"/>
    </row>
    <row r="214" spans="1:10" ht="33" customHeight="1" outlineLevel="7">
      <c r="A214" s="9" t="s">
        <v>371</v>
      </c>
      <c r="B214" s="57">
        <v>228</v>
      </c>
      <c r="C214" s="10" t="s">
        <v>148</v>
      </c>
      <c r="D214" s="11" t="s">
        <v>458</v>
      </c>
      <c r="E214" s="10" t="s">
        <v>59</v>
      </c>
      <c r="F214" s="6">
        <f t="shared" ref="F214:H215" si="26">F215</f>
        <v>0</v>
      </c>
      <c r="G214" s="6">
        <f t="shared" si="26"/>
        <v>524000</v>
      </c>
      <c r="H214" s="6">
        <f t="shared" si="26"/>
        <v>549152</v>
      </c>
      <c r="I214" s="27"/>
      <c r="J214" s="43"/>
    </row>
    <row r="215" spans="1:10" ht="22.5" customHeight="1" outlineLevel="7">
      <c r="A215" s="9" t="s">
        <v>348</v>
      </c>
      <c r="B215" s="9">
        <v>228</v>
      </c>
      <c r="C215" s="10" t="s">
        <v>148</v>
      </c>
      <c r="D215" s="11" t="s">
        <v>458</v>
      </c>
      <c r="E215" s="10" t="s">
        <v>76</v>
      </c>
      <c r="F215" s="6">
        <f t="shared" si="26"/>
        <v>0</v>
      </c>
      <c r="G215" s="6">
        <f t="shared" si="26"/>
        <v>524000</v>
      </c>
      <c r="H215" s="6">
        <f t="shared" si="26"/>
        <v>549152</v>
      </c>
      <c r="I215" s="27"/>
      <c r="J215" s="43"/>
    </row>
    <row r="216" spans="1:10" ht="19.5" customHeight="1" outlineLevel="7">
      <c r="A216" s="9" t="s">
        <v>349</v>
      </c>
      <c r="B216" s="9">
        <v>228</v>
      </c>
      <c r="C216" s="10" t="s">
        <v>148</v>
      </c>
      <c r="D216" s="11" t="s">
        <v>458</v>
      </c>
      <c r="E216" s="10" t="s">
        <v>78</v>
      </c>
      <c r="F216" s="6">
        <v>0</v>
      </c>
      <c r="G216" s="7">
        <v>524000</v>
      </c>
      <c r="H216" s="7">
        <v>549152</v>
      </c>
      <c r="I216" s="27"/>
      <c r="J216" s="43"/>
    </row>
    <row r="217" spans="1:10" ht="44.25" customHeight="1" outlineLevel="7">
      <c r="A217" s="9" t="s">
        <v>472</v>
      </c>
      <c r="B217" s="57">
        <v>228</v>
      </c>
      <c r="C217" s="10" t="s">
        <v>148</v>
      </c>
      <c r="D217" s="11" t="s">
        <v>459</v>
      </c>
      <c r="E217" s="10" t="s">
        <v>59</v>
      </c>
      <c r="F217" s="6">
        <f t="shared" ref="F217:H218" si="27">F218</f>
        <v>500000</v>
      </c>
      <c r="G217" s="6">
        <f t="shared" si="27"/>
        <v>524000</v>
      </c>
      <c r="H217" s="6">
        <f t="shared" si="27"/>
        <v>549152</v>
      </c>
      <c r="I217" s="27"/>
      <c r="J217" s="43"/>
    </row>
    <row r="218" spans="1:10" ht="23.4" customHeight="1" outlineLevel="7">
      <c r="A218" s="9" t="s">
        <v>348</v>
      </c>
      <c r="B218" s="9">
        <v>228</v>
      </c>
      <c r="C218" s="10" t="s">
        <v>148</v>
      </c>
      <c r="D218" s="11" t="s">
        <v>459</v>
      </c>
      <c r="E218" s="10" t="s">
        <v>76</v>
      </c>
      <c r="F218" s="6">
        <f t="shared" si="27"/>
        <v>500000</v>
      </c>
      <c r="G218" s="6">
        <f t="shared" si="27"/>
        <v>524000</v>
      </c>
      <c r="H218" s="6">
        <f t="shared" si="27"/>
        <v>549152</v>
      </c>
      <c r="I218" s="27"/>
      <c r="J218" s="43"/>
    </row>
    <row r="219" spans="1:10" ht="22.5" customHeight="1" outlineLevel="7">
      <c r="A219" s="9" t="s">
        <v>349</v>
      </c>
      <c r="B219" s="9">
        <v>228</v>
      </c>
      <c r="C219" s="10" t="s">
        <v>148</v>
      </c>
      <c r="D219" s="11" t="s">
        <v>459</v>
      </c>
      <c r="E219" s="10" t="s">
        <v>78</v>
      </c>
      <c r="F219" s="6">
        <v>500000</v>
      </c>
      <c r="G219" s="7">
        <v>524000</v>
      </c>
      <c r="H219" s="7">
        <v>549152</v>
      </c>
      <c r="I219" s="27"/>
      <c r="J219" s="43"/>
    </row>
    <row r="220" spans="1:10" ht="49.2" customHeight="1" outlineLevel="7">
      <c r="A220" s="9" t="s">
        <v>388</v>
      </c>
      <c r="B220" s="57">
        <v>228</v>
      </c>
      <c r="C220" s="10" t="s">
        <v>148</v>
      </c>
      <c r="D220" s="11" t="s">
        <v>460</v>
      </c>
      <c r="E220" s="10" t="s">
        <v>59</v>
      </c>
      <c r="F220" s="6">
        <f t="shared" ref="F220:H221" si="28">F221</f>
        <v>400000</v>
      </c>
      <c r="G220" s="6">
        <f t="shared" si="28"/>
        <v>419200</v>
      </c>
      <c r="H220" s="6">
        <f t="shared" si="28"/>
        <v>439321.59999999998</v>
      </c>
      <c r="I220" s="27"/>
      <c r="J220" s="43"/>
    </row>
    <row r="221" spans="1:10" ht="21.75" customHeight="1" outlineLevel="7">
      <c r="A221" s="9" t="s">
        <v>348</v>
      </c>
      <c r="B221" s="9">
        <v>228</v>
      </c>
      <c r="C221" s="10" t="s">
        <v>148</v>
      </c>
      <c r="D221" s="11" t="s">
        <v>460</v>
      </c>
      <c r="E221" s="10" t="s">
        <v>76</v>
      </c>
      <c r="F221" s="6">
        <f t="shared" si="28"/>
        <v>400000</v>
      </c>
      <c r="G221" s="6">
        <f t="shared" si="28"/>
        <v>419200</v>
      </c>
      <c r="H221" s="6">
        <f t="shared" si="28"/>
        <v>439321.59999999998</v>
      </c>
      <c r="I221" s="27"/>
      <c r="J221" s="43"/>
    </row>
    <row r="222" spans="1:10" ht="24" customHeight="1" outlineLevel="7">
      <c r="A222" s="9" t="s">
        <v>349</v>
      </c>
      <c r="B222" s="9">
        <v>228</v>
      </c>
      <c r="C222" s="10" t="s">
        <v>148</v>
      </c>
      <c r="D222" s="11" t="s">
        <v>460</v>
      </c>
      <c r="E222" s="10" t="s">
        <v>78</v>
      </c>
      <c r="F222" s="6">
        <v>400000</v>
      </c>
      <c r="G222" s="7">
        <v>419200</v>
      </c>
      <c r="H222" s="7">
        <v>439321.59999999998</v>
      </c>
      <c r="I222" s="27"/>
      <c r="J222" s="43"/>
    </row>
    <row r="223" spans="1:10" ht="19.95" customHeight="1" outlineLevel="7">
      <c r="A223" s="9" t="s">
        <v>372</v>
      </c>
      <c r="B223" s="57">
        <v>228</v>
      </c>
      <c r="C223" s="10" t="s">
        <v>148</v>
      </c>
      <c r="D223" s="11" t="s">
        <v>461</v>
      </c>
      <c r="E223" s="10" t="s">
        <v>59</v>
      </c>
      <c r="F223" s="6">
        <f>F224</f>
        <v>700000</v>
      </c>
      <c r="G223" s="6">
        <f t="shared" ref="G223:H230" si="29">G224</f>
        <v>350000</v>
      </c>
      <c r="H223" s="6">
        <f t="shared" si="29"/>
        <v>219660.79999999999</v>
      </c>
      <c r="I223" s="27"/>
      <c r="J223" s="43"/>
    </row>
    <row r="224" spans="1:10" ht="24" customHeight="1" outlineLevel="7">
      <c r="A224" s="9" t="s">
        <v>348</v>
      </c>
      <c r="B224" s="9">
        <v>228</v>
      </c>
      <c r="C224" s="10" t="s">
        <v>148</v>
      </c>
      <c r="D224" s="11" t="s">
        <v>461</v>
      </c>
      <c r="E224" s="10" t="s">
        <v>76</v>
      </c>
      <c r="F224" s="6">
        <f>F225</f>
        <v>700000</v>
      </c>
      <c r="G224" s="6">
        <f t="shared" si="29"/>
        <v>350000</v>
      </c>
      <c r="H224" s="6">
        <f t="shared" si="29"/>
        <v>219660.79999999999</v>
      </c>
      <c r="I224" s="27"/>
      <c r="J224" s="43"/>
    </row>
    <row r="225" spans="1:10" ht="21.75" customHeight="1" outlineLevel="7">
      <c r="A225" s="9" t="s">
        <v>349</v>
      </c>
      <c r="B225" s="9">
        <v>228</v>
      </c>
      <c r="C225" s="10" t="s">
        <v>148</v>
      </c>
      <c r="D225" s="11" t="s">
        <v>461</v>
      </c>
      <c r="E225" s="10" t="s">
        <v>78</v>
      </c>
      <c r="F225" s="6">
        <v>700000</v>
      </c>
      <c r="G225" s="7">
        <v>350000</v>
      </c>
      <c r="H225" s="7">
        <v>219660.79999999999</v>
      </c>
      <c r="I225" s="27"/>
      <c r="J225" s="43"/>
    </row>
    <row r="226" spans="1:10" ht="22.2" customHeight="1" outlineLevel="7">
      <c r="A226" s="9" t="s">
        <v>373</v>
      </c>
      <c r="B226" s="57">
        <v>228</v>
      </c>
      <c r="C226" s="10" t="s">
        <v>148</v>
      </c>
      <c r="D226" s="11" t="s">
        <v>462</v>
      </c>
      <c r="E226" s="10" t="s">
        <v>59</v>
      </c>
      <c r="F226" s="6">
        <f>F227</f>
        <v>700000</v>
      </c>
      <c r="G226" s="6">
        <f t="shared" si="29"/>
        <v>350000</v>
      </c>
      <c r="H226" s="6">
        <f t="shared" si="29"/>
        <v>219660.79999999999</v>
      </c>
      <c r="I226" s="27"/>
      <c r="J226" s="43"/>
    </row>
    <row r="227" spans="1:10" ht="21" customHeight="1" outlineLevel="7">
      <c r="A227" s="9" t="s">
        <v>348</v>
      </c>
      <c r="B227" s="9">
        <v>228</v>
      </c>
      <c r="C227" s="10" t="s">
        <v>148</v>
      </c>
      <c r="D227" s="11" t="s">
        <v>462</v>
      </c>
      <c r="E227" s="10" t="s">
        <v>76</v>
      </c>
      <c r="F227" s="6">
        <f>F228</f>
        <v>700000</v>
      </c>
      <c r="G227" s="6">
        <f t="shared" si="29"/>
        <v>350000</v>
      </c>
      <c r="H227" s="6">
        <f t="shared" si="29"/>
        <v>219660.79999999999</v>
      </c>
      <c r="I227" s="27"/>
      <c r="J227" s="43"/>
    </row>
    <row r="228" spans="1:10" ht="25.5" customHeight="1" outlineLevel="7">
      <c r="A228" s="9" t="s">
        <v>349</v>
      </c>
      <c r="B228" s="9">
        <v>228</v>
      </c>
      <c r="C228" s="10" t="s">
        <v>148</v>
      </c>
      <c r="D228" s="11" t="s">
        <v>462</v>
      </c>
      <c r="E228" s="10" t="s">
        <v>78</v>
      </c>
      <c r="F228" s="6">
        <v>700000</v>
      </c>
      <c r="G228" s="7">
        <v>350000</v>
      </c>
      <c r="H228" s="7">
        <v>219660.79999999999</v>
      </c>
      <c r="I228" s="27"/>
      <c r="J228" s="43"/>
    </row>
    <row r="229" spans="1:10" ht="29.4" customHeight="1" outlineLevel="7">
      <c r="A229" s="9" t="s">
        <v>374</v>
      </c>
      <c r="B229" s="57">
        <v>228</v>
      </c>
      <c r="C229" s="10" t="s">
        <v>148</v>
      </c>
      <c r="D229" s="11" t="s">
        <v>463</v>
      </c>
      <c r="E229" s="10" t="s">
        <v>59</v>
      </c>
      <c r="F229" s="6">
        <f>F230</f>
        <v>1526894.46</v>
      </c>
      <c r="G229" s="6">
        <f t="shared" si="29"/>
        <v>1600185.39</v>
      </c>
      <c r="H229" s="6">
        <f t="shared" si="29"/>
        <v>0</v>
      </c>
      <c r="I229" s="27"/>
      <c r="J229" s="43"/>
    </row>
    <row r="230" spans="1:10" ht="21" customHeight="1" outlineLevel="7">
      <c r="A230" s="9" t="s">
        <v>348</v>
      </c>
      <c r="B230" s="9">
        <v>228</v>
      </c>
      <c r="C230" s="10" t="s">
        <v>148</v>
      </c>
      <c r="D230" s="11" t="s">
        <v>463</v>
      </c>
      <c r="E230" s="10" t="s">
        <v>76</v>
      </c>
      <c r="F230" s="6">
        <f>F231</f>
        <v>1526894.46</v>
      </c>
      <c r="G230" s="6">
        <f t="shared" si="29"/>
        <v>1600185.39</v>
      </c>
      <c r="H230" s="6">
        <f t="shared" si="29"/>
        <v>0</v>
      </c>
      <c r="I230" s="27"/>
      <c r="J230" s="43"/>
    </row>
    <row r="231" spans="1:10" ht="23.25" customHeight="1" outlineLevel="7">
      <c r="A231" s="9" t="s">
        <v>349</v>
      </c>
      <c r="B231" s="9">
        <v>228</v>
      </c>
      <c r="C231" s="10" t="s">
        <v>148</v>
      </c>
      <c r="D231" s="11" t="s">
        <v>463</v>
      </c>
      <c r="E231" s="10" t="s">
        <v>78</v>
      </c>
      <c r="F231" s="6">
        <v>1526894.46</v>
      </c>
      <c r="G231" s="7">
        <v>1600185.39</v>
      </c>
      <c r="H231" s="7">
        <v>0</v>
      </c>
      <c r="I231" s="27"/>
      <c r="J231" s="43"/>
    </row>
    <row r="232" spans="1:10" ht="50.4" customHeight="1" outlineLevel="7">
      <c r="A232" s="9" t="s">
        <v>42</v>
      </c>
      <c r="B232" s="57">
        <v>228</v>
      </c>
      <c r="C232" s="10" t="s">
        <v>148</v>
      </c>
      <c r="D232" s="11" t="s">
        <v>446</v>
      </c>
      <c r="E232" s="10" t="s">
        <v>59</v>
      </c>
      <c r="F232" s="6">
        <f>F233</f>
        <v>1089218.8999999999</v>
      </c>
      <c r="G232" s="7"/>
      <c r="H232" s="7"/>
      <c r="I232" s="27"/>
      <c r="J232" s="43"/>
    </row>
    <row r="233" spans="1:10" ht="23.25" customHeight="1" outlineLevel="7">
      <c r="A233" s="9" t="s">
        <v>348</v>
      </c>
      <c r="B233" s="9">
        <v>228</v>
      </c>
      <c r="C233" s="10" t="s">
        <v>148</v>
      </c>
      <c r="D233" s="11" t="s">
        <v>446</v>
      </c>
      <c r="E233" s="10" t="s">
        <v>76</v>
      </c>
      <c r="F233" s="6">
        <f>F234</f>
        <v>1089218.8999999999</v>
      </c>
      <c r="G233" s="7"/>
      <c r="H233" s="7"/>
      <c r="I233" s="27"/>
      <c r="J233" s="43"/>
    </row>
    <row r="234" spans="1:10" ht="23.25" customHeight="1" outlineLevel="7">
      <c r="A234" s="9" t="s">
        <v>349</v>
      </c>
      <c r="B234" s="9">
        <v>228</v>
      </c>
      <c r="C234" s="10" t="s">
        <v>148</v>
      </c>
      <c r="D234" s="11" t="s">
        <v>446</v>
      </c>
      <c r="E234" s="10" t="s">
        <v>78</v>
      </c>
      <c r="F234" s="6">
        <v>1089218.8999999999</v>
      </c>
      <c r="G234" s="7"/>
      <c r="H234" s="7"/>
      <c r="I234" s="27"/>
      <c r="J234" s="43"/>
    </row>
    <row r="235" spans="1:10" ht="38.4" customHeight="1" outlineLevel="7">
      <c r="A235" s="9" t="s">
        <v>43</v>
      </c>
      <c r="B235" s="57">
        <v>228</v>
      </c>
      <c r="C235" s="10" t="s">
        <v>148</v>
      </c>
      <c r="D235" s="11" t="s">
        <v>37</v>
      </c>
      <c r="E235" s="10" t="s">
        <v>59</v>
      </c>
      <c r="F235" s="6">
        <f>F236</f>
        <v>2795129.28</v>
      </c>
      <c r="G235" s="7"/>
      <c r="H235" s="7"/>
      <c r="I235" s="27"/>
      <c r="J235" s="43"/>
    </row>
    <row r="236" spans="1:10" ht="23.25" customHeight="1" outlineLevel="7">
      <c r="A236" s="9" t="s">
        <v>348</v>
      </c>
      <c r="B236" s="9">
        <v>228</v>
      </c>
      <c r="C236" s="10" t="s">
        <v>148</v>
      </c>
      <c r="D236" s="11" t="s">
        <v>37</v>
      </c>
      <c r="E236" s="10" t="s">
        <v>76</v>
      </c>
      <c r="F236" s="6">
        <f>F237</f>
        <v>2795129.28</v>
      </c>
      <c r="G236" s="7"/>
      <c r="H236" s="7"/>
      <c r="I236" s="27"/>
      <c r="J236" s="43"/>
    </row>
    <row r="237" spans="1:10" ht="23.25" customHeight="1" outlineLevel="7">
      <c r="A237" s="9" t="s">
        <v>349</v>
      </c>
      <c r="B237" s="9">
        <v>228</v>
      </c>
      <c r="C237" s="10" t="s">
        <v>148</v>
      </c>
      <c r="D237" s="11" t="s">
        <v>37</v>
      </c>
      <c r="E237" s="10" t="s">
        <v>78</v>
      </c>
      <c r="F237" s="6">
        <v>2795129.28</v>
      </c>
      <c r="G237" s="7"/>
      <c r="H237" s="7"/>
      <c r="I237" s="27"/>
      <c r="J237" s="43"/>
    </row>
    <row r="238" spans="1:10" ht="32.4" customHeight="1" outlineLevel="7">
      <c r="A238" s="9" t="s">
        <v>35</v>
      </c>
      <c r="B238" s="57">
        <v>228</v>
      </c>
      <c r="C238" s="10" t="s">
        <v>148</v>
      </c>
      <c r="D238" s="11" t="s">
        <v>40</v>
      </c>
      <c r="E238" s="10" t="s">
        <v>59</v>
      </c>
      <c r="F238" s="6">
        <f>F239</f>
        <v>300000</v>
      </c>
      <c r="G238" s="7"/>
      <c r="H238" s="7"/>
      <c r="I238" s="27"/>
      <c r="J238" s="43"/>
    </row>
    <row r="239" spans="1:10" ht="23.25" customHeight="1" outlineLevel="7">
      <c r="A239" s="9" t="s">
        <v>348</v>
      </c>
      <c r="B239" s="9">
        <v>228</v>
      </c>
      <c r="C239" s="10" t="s">
        <v>148</v>
      </c>
      <c r="D239" s="11" t="s">
        <v>40</v>
      </c>
      <c r="E239" s="10" t="s">
        <v>76</v>
      </c>
      <c r="F239" s="6">
        <f>F240</f>
        <v>300000</v>
      </c>
      <c r="G239" s="7"/>
      <c r="H239" s="7"/>
      <c r="I239" s="27"/>
      <c r="J239" s="43"/>
    </row>
    <row r="240" spans="1:10" ht="23.25" customHeight="1" outlineLevel="7">
      <c r="A240" s="9" t="s">
        <v>349</v>
      </c>
      <c r="B240" s="9">
        <v>228</v>
      </c>
      <c r="C240" s="10" t="s">
        <v>148</v>
      </c>
      <c r="D240" s="11" t="s">
        <v>40</v>
      </c>
      <c r="E240" s="10" t="s">
        <v>78</v>
      </c>
      <c r="F240" s="6">
        <v>300000</v>
      </c>
      <c r="G240" s="7"/>
      <c r="H240" s="7"/>
      <c r="I240" s="27"/>
      <c r="J240" s="43"/>
    </row>
    <row r="241" spans="1:10" ht="43.95" customHeight="1" outlineLevel="7">
      <c r="A241" s="9" t="s">
        <v>36</v>
      </c>
      <c r="B241" s="57">
        <v>228</v>
      </c>
      <c r="C241" s="10" t="s">
        <v>148</v>
      </c>
      <c r="D241" s="11" t="s">
        <v>41</v>
      </c>
      <c r="E241" s="10" t="s">
        <v>59</v>
      </c>
      <c r="F241" s="6">
        <f>F242</f>
        <v>300000</v>
      </c>
      <c r="G241" s="7"/>
      <c r="H241" s="7"/>
      <c r="I241" s="27"/>
      <c r="J241" s="43"/>
    </row>
    <row r="242" spans="1:10" ht="23.25" customHeight="1" outlineLevel="7">
      <c r="A242" s="9" t="s">
        <v>348</v>
      </c>
      <c r="B242" s="9">
        <v>228</v>
      </c>
      <c r="C242" s="10" t="s">
        <v>148</v>
      </c>
      <c r="D242" s="11" t="s">
        <v>41</v>
      </c>
      <c r="E242" s="10" t="s">
        <v>76</v>
      </c>
      <c r="F242" s="6">
        <f>F243</f>
        <v>300000</v>
      </c>
      <c r="G242" s="7"/>
      <c r="H242" s="7"/>
      <c r="I242" s="27"/>
      <c r="J242" s="43"/>
    </row>
    <row r="243" spans="1:10" ht="23.25" customHeight="1" outlineLevel="7">
      <c r="A243" s="9" t="s">
        <v>349</v>
      </c>
      <c r="B243" s="9">
        <v>228</v>
      </c>
      <c r="C243" s="10" t="s">
        <v>148</v>
      </c>
      <c r="D243" s="11" t="s">
        <v>41</v>
      </c>
      <c r="E243" s="10" t="s">
        <v>78</v>
      </c>
      <c r="F243" s="6">
        <v>300000</v>
      </c>
      <c r="G243" s="7"/>
      <c r="H243" s="7"/>
      <c r="I243" s="27"/>
      <c r="J243" s="43"/>
    </row>
    <row r="244" spans="1:10" ht="84" customHeight="1" outlineLevel="7">
      <c r="A244" s="9" t="s">
        <v>433</v>
      </c>
      <c r="B244" s="57">
        <v>228</v>
      </c>
      <c r="C244" s="10" t="s">
        <v>148</v>
      </c>
      <c r="D244" s="60" t="s">
        <v>434</v>
      </c>
      <c r="E244" s="10" t="s">
        <v>59</v>
      </c>
      <c r="F244" s="6">
        <f>F245</f>
        <v>177084045.18000001</v>
      </c>
      <c r="G244" s="7">
        <v>0</v>
      </c>
      <c r="H244" s="7">
        <v>0</v>
      </c>
      <c r="I244" s="27"/>
      <c r="J244" s="43"/>
    </row>
    <row r="245" spans="1:10" ht="18.75" customHeight="1" outlineLevel="7">
      <c r="A245" s="9" t="s">
        <v>75</v>
      </c>
      <c r="B245" s="9">
        <v>228</v>
      </c>
      <c r="C245" s="10" t="s">
        <v>148</v>
      </c>
      <c r="D245" s="60" t="s">
        <v>434</v>
      </c>
      <c r="E245" s="10" t="s">
        <v>76</v>
      </c>
      <c r="F245" s="6">
        <f>F246</f>
        <v>177084045.18000001</v>
      </c>
      <c r="G245" s="7">
        <v>0</v>
      </c>
      <c r="H245" s="7">
        <v>0</v>
      </c>
      <c r="I245" s="27"/>
      <c r="J245" s="43"/>
    </row>
    <row r="246" spans="1:10" ht="25.5" customHeight="1" outlineLevel="7">
      <c r="A246" s="9" t="s">
        <v>471</v>
      </c>
      <c r="B246" s="9">
        <v>228</v>
      </c>
      <c r="C246" s="10" t="s">
        <v>148</v>
      </c>
      <c r="D246" s="60" t="s">
        <v>434</v>
      </c>
      <c r="E246" s="10" t="s">
        <v>78</v>
      </c>
      <c r="F246" s="6">
        <v>177084045.18000001</v>
      </c>
      <c r="G246" s="7">
        <v>0</v>
      </c>
      <c r="H246" s="7">
        <v>0</v>
      </c>
      <c r="I246" s="27"/>
      <c r="J246" s="43"/>
    </row>
    <row r="247" spans="1:10" ht="51" customHeight="1" outlineLevel="7">
      <c r="A247" s="19" t="s">
        <v>442</v>
      </c>
      <c r="B247" s="57">
        <v>228</v>
      </c>
      <c r="C247" s="10" t="s">
        <v>148</v>
      </c>
      <c r="D247" s="60" t="s">
        <v>439</v>
      </c>
      <c r="E247" s="10" t="s">
        <v>59</v>
      </c>
      <c r="F247" s="6">
        <f>F248</f>
        <v>158039.42000000001</v>
      </c>
      <c r="G247" s="7">
        <v>0</v>
      </c>
      <c r="H247" s="7">
        <v>0</v>
      </c>
      <c r="I247" s="27"/>
      <c r="J247" s="43"/>
    </row>
    <row r="248" spans="1:10" ht="23.25" customHeight="1" outlineLevel="7">
      <c r="A248" s="9" t="s">
        <v>75</v>
      </c>
      <c r="B248" s="9">
        <v>228</v>
      </c>
      <c r="C248" s="10" t="s">
        <v>148</v>
      </c>
      <c r="D248" s="60" t="s">
        <v>439</v>
      </c>
      <c r="E248" s="10" t="s">
        <v>76</v>
      </c>
      <c r="F248" s="6">
        <f>F249</f>
        <v>158039.42000000001</v>
      </c>
      <c r="G248" s="7">
        <v>0</v>
      </c>
      <c r="H248" s="7">
        <v>0</v>
      </c>
      <c r="I248" s="27"/>
      <c r="J248" s="43"/>
    </row>
    <row r="249" spans="1:10" ht="21.75" customHeight="1" outlineLevel="7">
      <c r="A249" s="9" t="s">
        <v>77</v>
      </c>
      <c r="B249" s="9">
        <v>228</v>
      </c>
      <c r="C249" s="10" t="s">
        <v>148</v>
      </c>
      <c r="D249" s="60" t="s">
        <v>439</v>
      </c>
      <c r="E249" s="10" t="s">
        <v>78</v>
      </c>
      <c r="F249" s="6">
        <v>158039.42000000001</v>
      </c>
      <c r="G249" s="7">
        <v>0</v>
      </c>
      <c r="H249" s="7">
        <v>0</v>
      </c>
      <c r="I249" s="27"/>
      <c r="J249" s="43"/>
    </row>
    <row r="250" spans="1:10" ht="54.6" customHeight="1" outlineLevel="7">
      <c r="A250" s="19" t="s">
        <v>441</v>
      </c>
      <c r="B250" s="57">
        <v>228</v>
      </c>
      <c r="C250" s="32" t="s">
        <v>148</v>
      </c>
      <c r="D250" s="60" t="s">
        <v>440</v>
      </c>
      <c r="E250" s="32" t="s">
        <v>59</v>
      </c>
      <c r="F250" s="34">
        <f>F251</f>
        <v>115534.81</v>
      </c>
      <c r="G250" s="7"/>
      <c r="H250" s="7"/>
      <c r="I250" s="27"/>
      <c r="J250" s="43"/>
    </row>
    <row r="251" spans="1:10" ht="23.25" customHeight="1" outlineLevel="7">
      <c r="A251" s="19" t="s">
        <v>75</v>
      </c>
      <c r="B251" s="9">
        <v>228</v>
      </c>
      <c r="C251" s="32" t="s">
        <v>148</v>
      </c>
      <c r="D251" s="60" t="s">
        <v>440</v>
      </c>
      <c r="E251" s="32" t="s">
        <v>76</v>
      </c>
      <c r="F251" s="34">
        <f>F252</f>
        <v>115534.81</v>
      </c>
      <c r="G251" s="7"/>
      <c r="H251" s="7"/>
      <c r="I251" s="27"/>
      <c r="J251" s="43"/>
    </row>
    <row r="252" spans="1:10" ht="21" customHeight="1" outlineLevel="7">
      <c r="A252" s="19" t="s">
        <v>77</v>
      </c>
      <c r="B252" s="9">
        <v>228</v>
      </c>
      <c r="C252" s="32" t="s">
        <v>148</v>
      </c>
      <c r="D252" s="60" t="s">
        <v>440</v>
      </c>
      <c r="E252" s="32" t="s">
        <v>78</v>
      </c>
      <c r="F252" s="34">
        <v>115534.81</v>
      </c>
      <c r="G252" s="7"/>
      <c r="H252" s="7"/>
      <c r="I252" s="27"/>
      <c r="J252" s="43"/>
    </row>
    <row r="253" spans="1:10" ht="37.200000000000003" customHeight="1" outlineLevel="4">
      <c r="A253" s="9" t="s">
        <v>412</v>
      </c>
      <c r="B253" s="57">
        <v>228</v>
      </c>
      <c r="C253" s="10" t="s">
        <v>148</v>
      </c>
      <c r="D253" s="11" t="s">
        <v>159</v>
      </c>
      <c r="E253" s="10" t="s">
        <v>59</v>
      </c>
      <c r="F253" s="6">
        <f>F254+F257+F260+F263+F266+F269+F272+F275</f>
        <v>7950000</v>
      </c>
      <c r="G253" s="6">
        <f>G254+G257+G260+G263+G266+G269+G272</f>
        <v>8440000</v>
      </c>
      <c r="H253" s="6">
        <f>H254+H257+H260+H263+H266+H269+H272</f>
        <v>8575354.0999999996</v>
      </c>
      <c r="I253" s="27"/>
      <c r="J253" s="43"/>
    </row>
    <row r="254" spans="1:10" ht="31.2" outlineLevel="5">
      <c r="A254" s="9" t="s">
        <v>435</v>
      </c>
      <c r="B254" s="9">
        <v>228</v>
      </c>
      <c r="C254" s="10" t="s">
        <v>148</v>
      </c>
      <c r="D254" s="11" t="s">
        <v>464</v>
      </c>
      <c r="E254" s="10" t="s">
        <v>59</v>
      </c>
      <c r="F254" s="6">
        <f t="shared" ref="F254:H255" si="30">F255</f>
        <v>1300000</v>
      </c>
      <c r="G254" s="6">
        <f t="shared" si="30"/>
        <v>1320000</v>
      </c>
      <c r="H254" s="6">
        <f t="shared" si="30"/>
        <v>1339512.3700000001</v>
      </c>
      <c r="I254" s="27"/>
      <c r="J254" s="43"/>
    </row>
    <row r="255" spans="1:10" ht="23.25" customHeight="1" outlineLevel="6">
      <c r="A255" s="9" t="s">
        <v>75</v>
      </c>
      <c r="B255" s="9">
        <v>228</v>
      </c>
      <c r="C255" s="10" t="s">
        <v>148</v>
      </c>
      <c r="D255" s="11" t="s">
        <v>464</v>
      </c>
      <c r="E255" s="10" t="s">
        <v>76</v>
      </c>
      <c r="F255" s="6">
        <f t="shared" si="30"/>
        <v>1300000</v>
      </c>
      <c r="G255" s="6">
        <f t="shared" si="30"/>
        <v>1320000</v>
      </c>
      <c r="H255" s="6">
        <f t="shared" si="30"/>
        <v>1339512.3700000001</v>
      </c>
      <c r="I255" s="27"/>
      <c r="J255" s="43"/>
    </row>
    <row r="256" spans="1:10" ht="33" customHeight="1" outlineLevel="7">
      <c r="A256" s="9" t="s">
        <v>77</v>
      </c>
      <c r="B256" s="57">
        <v>228</v>
      </c>
      <c r="C256" s="10" t="s">
        <v>148</v>
      </c>
      <c r="D256" s="11" t="s">
        <v>464</v>
      </c>
      <c r="E256" s="10" t="s">
        <v>78</v>
      </c>
      <c r="F256" s="6">
        <v>1300000</v>
      </c>
      <c r="G256" s="7">
        <v>1320000</v>
      </c>
      <c r="H256" s="7">
        <v>1339512.3700000001</v>
      </c>
      <c r="I256" s="27"/>
      <c r="J256" s="43"/>
    </row>
    <row r="257" spans="1:10" ht="31.2" outlineLevel="5">
      <c r="A257" s="9" t="s">
        <v>436</v>
      </c>
      <c r="B257" s="9">
        <v>228</v>
      </c>
      <c r="C257" s="10" t="s">
        <v>148</v>
      </c>
      <c r="D257" s="11" t="s">
        <v>465</v>
      </c>
      <c r="E257" s="10" t="s">
        <v>59</v>
      </c>
      <c r="F257" s="6">
        <f t="shared" ref="F257:H258" si="31">F258</f>
        <v>1300000</v>
      </c>
      <c r="G257" s="6">
        <f t="shared" si="31"/>
        <v>1320000</v>
      </c>
      <c r="H257" s="6">
        <f t="shared" si="31"/>
        <v>1339512.3700000001</v>
      </c>
      <c r="I257" s="27"/>
      <c r="J257" s="43"/>
    </row>
    <row r="258" spans="1:10" ht="23.25" customHeight="1" outlineLevel="6">
      <c r="A258" s="9" t="s">
        <v>75</v>
      </c>
      <c r="B258" s="9">
        <v>228</v>
      </c>
      <c r="C258" s="10" t="s">
        <v>148</v>
      </c>
      <c r="D258" s="11" t="s">
        <v>465</v>
      </c>
      <c r="E258" s="10" t="s">
        <v>76</v>
      </c>
      <c r="F258" s="6">
        <f t="shared" si="31"/>
        <v>1300000</v>
      </c>
      <c r="G258" s="6">
        <f t="shared" si="31"/>
        <v>1320000</v>
      </c>
      <c r="H258" s="6">
        <f t="shared" si="31"/>
        <v>1339512.3700000001</v>
      </c>
      <c r="I258" s="27"/>
      <c r="J258" s="43"/>
    </row>
    <row r="259" spans="1:10" ht="21.75" customHeight="1" outlineLevel="7">
      <c r="A259" s="9" t="s">
        <v>77</v>
      </c>
      <c r="B259" s="57">
        <v>228</v>
      </c>
      <c r="C259" s="10" t="s">
        <v>148</v>
      </c>
      <c r="D259" s="11" t="s">
        <v>465</v>
      </c>
      <c r="E259" s="10" t="s">
        <v>78</v>
      </c>
      <c r="F259" s="6">
        <v>1300000</v>
      </c>
      <c r="G259" s="7">
        <v>1320000</v>
      </c>
      <c r="H259" s="7">
        <v>1339512.3700000001</v>
      </c>
      <c r="I259" s="27"/>
      <c r="J259" s="43"/>
    </row>
    <row r="260" spans="1:10" ht="31.2" outlineLevel="5">
      <c r="A260" s="9" t="s">
        <v>160</v>
      </c>
      <c r="B260" s="9">
        <v>228</v>
      </c>
      <c r="C260" s="10" t="s">
        <v>148</v>
      </c>
      <c r="D260" s="11" t="s">
        <v>466</v>
      </c>
      <c r="E260" s="10" t="s">
        <v>59</v>
      </c>
      <c r="F260" s="6">
        <f t="shared" ref="F260:H261" si="32">F261</f>
        <v>1000000</v>
      </c>
      <c r="G260" s="7">
        <f t="shared" si="32"/>
        <v>1100000</v>
      </c>
      <c r="H260" s="7">
        <f t="shared" si="32"/>
        <v>1148164.68</v>
      </c>
      <c r="I260" s="27"/>
      <c r="J260" s="43"/>
    </row>
    <row r="261" spans="1:10" ht="22.5" customHeight="1" outlineLevel="6">
      <c r="A261" s="9" t="s">
        <v>75</v>
      </c>
      <c r="B261" s="9">
        <v>228</v>
      </c>
      <c r="C261" s="10" t="s">
        <v>148</v>
      </c>
      <c r="D261" s="11" t="s">
        <v>466</v>
      </c>
      <c r="E261" s="10" t="s">
        <v>76</v>
      </c>
      <c r="F261" s="6">
        <f t="shared" si="32"/>
        <v>1000000</v>
      </c>
      <c r="G261" s="7">
        <f t="shared" si="32"/>
        <v>1100000</v>
      </c>
      <c r="H261" s="7">
        <f t="shared" si="32"/>
        <v>1148164.68</v>
      </c>
      <c r="I261" s="27"/>
      <c r="J261" s="43"/>
    </row>
    <row r="262" spans="1:10" ht="24" customHeight="1" outlineLevel="7">
      <c r="A262" s="9" t="s">
        <v>77</v>
      </c>
      <c r="B262" s="57">
        <v>228</v>
      </c>
      <c r="C262" s="10" t="s">
        <v>148</v>
      </c>
      <c r="D262" s="11" t="s">
        <v>466</v>
      </c>
      <c r="E262" s="10" t="s">
        <v>78</v>
      </c>
      <c r="F262" s="6">
        <v>1000000</v>
      </c>
      <c r="G262" s="7">
        <v>1100000</v>
      </c>
      <c r="H262" s="7">
        <v>1148164.68</v>
      </c>
      <c r="I262" s="27"/>
      <c r="J262" s="43"/>
    </row>
    <row r="263" spans="1:10" ht="31.2" outlineLevel="5">
      <c r="A263" s="9" t="s">
        <v>443</v>
      </c>
      <c r="B263" s="9">
        <v>228</v>
      </c>
      <c r="C263" s="10" t="s">
        <v>148</v>
      </c>
      <c r="D263" s="11" t="s">
        <v>467</v>
      </c>
      <c r="E263" s="10" t="s">
        <v>59</v>
      </c>
      <c r="F263" s="6">
        <f t="shared" ref="F263:H264" si="33">F264</f>
        <v>1450000</v>
      </c>
      <c r="G263" s="6">
        <f t="shared" si="33"/>
        <v>1100000</v>
      </c>
      <c r="H263" s="6">
        <f t="shared" si="33"/>
        <v>1148164.68</v>
      </c>
      <c r="I263" s="27"/>
      <c r="J263" s="43"/>
    </row>
    <row r="264" spans="1:10" ht="22.5" customHeight="1" outlineLevel="6">
      <c r="A264" s="9" t="s">
        <v>75</v>
      </c>
      <c r="B264" s="9">
        <v>228</v>
      </c>
      <c r="C264" s="10" t="s">
        <v>148</v>
      </c>
      <c r="D264" s="11" t="s">
        <v>467</v>
      </c>
      <c r="E264" s="10" t="s">
        <v>76</v>
      </c>
      <c r="F264" s="6">
        <f t="shared" si="33"/>
        <v>1450000</v>
      </c>
      <c r="G264" s="6">
        <f t="shared" si="33"/>
        <v>1100000</v>
      </c>
      <c r="H264" s="6">
        <f t="shared" si="33"/>
        <v>1148164.68</v>
      </c>
      <c r="I264" s="27"/>
      <c r="J264" s="43"/>
    </row>
    <row r="265" spans="1:10" ht="19.5" customHeight="1" outlineLevel="7">
      <c r="A265" s="9" t="s">
        <v>77</v>
      </c>
      <c r="B265" s="57">
        <v>228</v>
      </c>
      <c r="C265" s="10" t="s">
        <v>148</v>
      </c>
      <c r="D265" s="11" t="s">
        <v>467</v>
      </c>
      <c r="E265" s="10" t="s">
        <v>78</v>
      </c>
      <c r="F265" s="6">
        <v>1450000</v>
      </c>
      <c r="G265" s="7">
        <v>1100000</v>
      </c>
      <c r="H265" s="7">
        <v>1148164.68</v>
      </c>
      <c r="I265" s="27"/>
      <c r="J265" s="43"/>
    </row>
    <row r="266" spans="1:10" ht="21.6" customHeight="1" outlineLevel="7">
      <c r="A266" s="9" t="s">
        <v>375</v>
      </c>
      <c r="B266" s="9">
        <v>228</v>
      </c>
      <c r="C266" s="10" t="s">
        <v>148</v>
      </c>
      <c r="D266" s="11" t="s">
        <v>468</v>
      </c>
      <c r="E266" s="10" t="s">
        <v>59</v>
      </c>
      <c r="F266" s="6">
        <f t="shared" ref="F266:H267" si="34">F267</f>
        <v>800000</v>
      </c>
      <c r="G266" s="6">
        <f t="shared" si="34"/>
        <v>1300000</v>
      </c>
      <c r="H266" s="6">
        <f t="shared" si="34"/>
        <v>1300000</v>
      </c>
      <c r="I266" s="27"/>
      <c r="J266" s="43"/>
    </row>
    <row r="267" spans="1:10" ht="22.5" customHeight="1" outlineLevel="7">
      <c r="A267" s="9" t="s">
        <v>75</v>
      </c>
      <c r="B267" s="9">
        <v>228</v>
      </c>
      <c r="C267" s="10" t="s">
        <v>148</v>
      </c>
      <c r="D267" s="11" t="s">
        <v>468</v>
      </c>
      <c r="E267" s="10" t="s">
        <v>76</v>
      </c>
      <c r="F267" s="6">
        <f t="shared" si="34"/>
        <v>800000</v>
      </c>
      <c r="G267" s="6">
        <f t="shared" si="34"/>
        <v>1300000</v>
      </c>
      <c r="H267" s="6">
        <f t="shared" si="34"/>
        <v>1300000</v>
      </c>
      <c r="I267" s="27"/>
      <c r="J267" s="43"/>
    </row>
    <row r="268" spans="1:10" ht="25.5" customHeight="1" outlineLevel="7">
      <c r="A268" s="9" t="s">
        <v>77</v>
      </c>
      <c r="B268" s="57">
        <v>228</v>
      </c>
      <c r="C268" s="10" t="s">
        <v>148</v>
      </c>
      <c r="D268" s="11" t="s">
        <v>468</v>
      </c>
      <c r="E268" s="10" t="s">
        <v>78</v>
      </c>
      <c r="F268" s="6">
        <v>800000</v>
      </c>
      <c r="G268" s="7">
        <v>1300000</v>
      </c>
      <c r="H268" s="7">
        <v>1300000</v>
      </c>
      <c r="I268" s="27"/>
      <c r="J268" s="43"/>
    </row>
    <row r="269" spans="1:10" ht="21.75" customHeight="1" outlineLevel="7">
      <c r="A269" s="9" t="s">
        <v>413</v>
      </c>
      <c r="B269" s="9">
        <v>228</v>
      </c>
      <c r="C269" s="10" t="s">
        <v>148</v>
      </c>
      <c r="D269" s="11" t="s">
        <v>469</v>
      </c>
      <c r="E269" s="10" t="s">
        <v>59</v>
      </c>
      <c r="F269" s="6">
        <f t="shared" ref="F269:H270" si="35">F270</f>
        <v>800000</v>
      </c>
      <c r="G269" s="6">
        <f t="shared" si="35"/>
        <v>1300000</v>
      </c>
      <c r="H269" s="6">
        <f t="shared" si="35"/>
        <v>1300000</v>
      </c>
      <c r="I269" s="27"/>
      <c r="J269" s="43"/>
    </row>
    <row r="270" spans="1:10" ht="22.5" customHeight="1" outlineLevel="7">
      <c r="A270" s="9" t="s">
        <v>75</v>
      </c>
      <c r="B270" s="9">
        <v>228</v>
      </c>
      <c r="C270" s="10" t="s">
        <v>148</v>
      </c>
      <c r="D270" s="11" t="s">
        <v>469</v>
      </c>
      <c r="E270" s="10" t="s">
        <v>76</v>
      </c>
      <c r="F270" s="6">
        <f t="shared" si="35"/>
        <v>800000</v>
      </c>
      <c r="G270" s="6">
        <f t="shared" si="35"/>
        <v>1300000</v>
      </c>
      <c r="H270" s="6">
        <f t="shared" si="35"/>
        <v>1300000</v>
      </c>
      <c r="I270" s="27"/>
      <c r="J270" s="43"/>
    </row>
    <row r="271" spans="1:10" ht="21.75" customHeight="1" outlineLevel="7">
      <c r="A271" s="9" t="s">
        <v>77</v>
      </c>
      <c r="B271" s="57">
        <v>228</v>
      </c>
      <c r="C271" s="10" t="s">
        <v>148</v>
      </c>
      <c r="D271" s="11" t="s">
        <v>469</v>
      </c>
      <c r="E271" s="10" t="s">
        <v>78</v>
      </c>
      <c r="F271" s="6">
        <v>800000</v>
      </c>
      <c r="G271" s="7">
        <v>1300000</v>
      </c>
      <c r="H271" s="7">
        <v>1300000</v>
      </c>
      <c r="I271" s="27"/>
      <c r="J271" s="43"/>
    </row>
    <row r="272" spans="1:10" ht="31.2" outlineLevel="7">
      <c r="A272" s="9" t="s">
        <v>376</v>
      </c>
      <c r="B272" s="9">
        <v>228</v>
      </c>
      <c r="C272" s="10" t="s">
        <v>148</v>
      </c>
      <c r="D272" s="11" t="s">
        <v>470</v>
      </c>
      <c r="E272" s="10" t="s">
        <v>59</v>
      </c>
      <c r="F272" s="6">
        <f t="shared" ref="F272:H276" si="36">F273</f>
        <v>1200000</v>
      </c>
      <c r="G272" s="6">
        <f t="shared" si="36"/>
        <v>1000000</v>
      </c>
      <c r="H272" s="7">
        <f t="shared" si="36"/>
        <v>1000000</v>
      </c>
      <c r="I272" s="27"/>
      <c r="J272" s="43"/>
    </row>
    <row r="273" spans="1:10" ht="24" customHeight="1" outlineLevel="7">
      <c r="A273" s="9" t="s">
        <v>75</v>
      </c>
      <c r="B273" s="9">
        <v>228</v>
      </c>
      <c r="C273" s="10" t="s">
        <v>148</v>
      </c>
      <c r="D273" s="11" t="s">
        <v>470</v>
      </c>
      <c r="E273" s="10" t="s">
        <v>76</v>
      </c>
      <c r="F273" s="6">
        <f t="shared" si="36"/>
        <v>1200000</v>
      </c>
      <c r="G273" s="6">
        <f t="shared" si="36"/>
        <v>1000000</v>
      </c>
      <c r="H273" s="7">
        <f t="shared" si="36"/>
        <v>1000000</v>
      </c>
      <c r="I273" s="27"/>
      <c r="J273" s="43"/>
    </row>
    <row r="274" spans="1:10" ht="24" customHeight="1" outlineLevel="7">
      <c r="A274" s="9" t="s">
        <v>77</v>
      </c>
      <c r="B274" s="57">
        <v>228</v>
      </c>
      <c r="C274" s="10" t="s">
        <v>148</v>
      </c>
      <c r="D274" s="11" t="s">
        <v>470</v>
      </c>
      <c r="E274" s="10" t="s">
        <v>78</v>
      </c>
      <c r="F274" s="6">
        <v>1200000</v>
      </c>
      <c r="G274" s="6">
        <v>1000000</v>
      </c>
      <c r="H274" s="7">
        <v>1000000</v>
      </c>
      <c r="I274" s="27"/>
      <c r="J274" s="43"/>
    </row>
    <row r="275" spans="1:10" ht="31.2" customHeight="1" outlineLevel="7">
      <c r="A275" s="9" t="s">
        <v>38</v>
      </c>
      <c r="B275" s="9">
        <v>228</v>
      </c>
      <c r="C275" s="10" t="s">
        <v>148</v>
      </c>
      <c r="D275" s="11" t="s">
        <v>39</v>
      </c>
      <c r="E275" s="10" t="s">
        <v>59</v>
      </c>
      <c r="F275" s="6">
        <f t="shared" si="36"/>
        <v>100000</v>
      </c>
      <c r="G275" s="6"/>
      <c r="H275" s="7"/>
      <c r="I275" s="27"/>
      <c r="J275" s="43"/>
    </row>
    <row r="276" spans="1:10" ht="24" customHeight="1" outlineLevel="7">
      <c r="A276" s="9" t="s">
        <v>75</v>
      </c>
      <c r="B276" s="9">
        <v>228</v>
      </c>
      <c r="C276" s="10" t="s">
        <v>148</v>
      </c>
      <c r="D276" s="11" t="s">
        <v>39</v>
      </c>
      <c r="E276" s="10" t="s">
        <v>76</v>
      </c>
      <c r="F276" s="6">
        <f t="shared" si="36"/>
        <v>100000</v>
      </c>
      <c r="G276" s="6"/>
      <c r="H276" s="7"/>
      <c r="I276" s="27"/>
      <c r="J276" s="43"/>
    </row>
    <row r="277" spans="1:10" ht="24" customHeight="1" outlineLevel="7">
      <c r="A277" s="9" t="s">
        <v>77</v>
      </c>
      <c r="B277" s="57">
        <v>228</v>
      </c>
      <c r="C277" s="10" t="s">
        <v>148</v>
      </c>
      <c r="D277" s="11" t="s">
        <v>39</v>
      </c>
      <c r="E277" s="10" t="s">
        <v>78</v>
      </c>
      <c r="F277" s="6">
        <v>100000</v>
      </c>
      <c r="G277" s="6"/>
      <c r="H277" s="7"/>
      <c r="I277" s="27"/>
      <c r="J277" s="43"/>
    </row>
    <row r="278" spans="1:10" ht="24" customHeight="1" outlineLevel="7">
      <c r="A278" s="69" t="s">
        <v>8</v>
      </c>
      <c r="B278" s="77" t="s">
        <v>491</v>
      </c>
      <c r="C278" s="68" t="s">
        <v>9</v>
      </c>
      <c r="D278" s="67" t="s">
        <v>58</v>
      </c>
      <c r="E278" s="67" t="s">
        <v>59</v>
      </c>
      <c r="F278" s="70">
        <f>F279</f>
        <v>54126000</v>
      </c>
      <c r="G278" s="42"/>
      <c r="H278" s="7"/>
      <c r="I278" s="27"/>
      <c r="J278" s="43"/>
    </row>
    <row r="279" spans="1:10" ht="33.6" customHeight="1" outlineLevel="7">
      <c r="A279" s="71" t="s">
        <v>10</v>
      </c>
      <c r="B279" s="74" t="s">
        <v>491</v>
      </c>
      <c r="C279" s="73" t="s">
        <v>9</v>
      </c>
      <c r="D279" s="72" t="s">
        <v>11</v>
      </c>
      <c r="E279" s="72" t="s">
        <v>59</v>
      </c>
      <c r="F279" s="64">
        <f>F280</f>
        <v>54126000</v>
      </c>
      <c r="G279" s="6"/>
      <c r="H279" s="7"/>
      <c r="I279" s="27"/>
      <c r="J279" s="43"/>
    </row>
    <row r="280" spans="1:10" ht="47.4" customHeight="1" outlineLevel="7">
      <c r="A280" s="71" t="s">
        <v>12</v>
      </c>
      <c r="B280" s="74" t="s">
        <v>491</v>
      </c>
      <c r="C280" s="73" t="s">
        <v>9</v>
      </c>
      <c r="D280" s="72" t="s">
        <v>13</v>
      </c>
      <c r="E280" s="72" t="s">
        <v>59</v>
      </c>
      <c r="F280" s="64">
        <f>F281</f>
        <v>54126000</v>
      </c>
      <c r="G280" s="6"/>
      <c r="H280" s="7"/>
      <c r="I280" s="27"/>
      <c r="J280" s="43"/>
    </row>
    <row r="281" spans="1:10" ht="51.6" customHeight="1" outlineLevel="7">
      <c r="A281" s="71" t="s">
        <v>14</v>
      </c>
      <c r="B281" s="74" t="s">
        <v>491</v>
      </c>
      <c r="C281" s="73" t="s">
        <v>9</v>
      </c>
      <c r="D281" s="72" t="s">
        <v>15</v>
      </c>
      <c r="E281" s="72" t="s">
        <v>59</v>
      </c>
      <c r="F281" s="64">
        <f>F282</f>
        <v>54126000</v>
      </c>
      <c r="G281" s="6"/>
      <c r="H281" s="7"/>
      <c r="I281" s="27"/>
      <c r="J281" s="43"/>
    </row>
    <row r="282" spans="1:10" ht="24" customHeight="1" outlineLevel="7">
      <c r="A282" s="71" t="s">
        <v>75</v>
      </c>
      <c r="B282" s="74" t="s">
        <v>491</v>
      </c>
      <c r="C282" s="73" t="s">
        <v>9</v>
      </c>
      <c r="D282" s="72" t="s">
        <v>15</v>
      </c>
      <c r="E282" s="72" t="s">
        <v>76</v>
      </c>
      <c r="F282" s="64">
        <f>F283</f>
        <v>54126000</v>
      </c>
      <c r="G282" s="6"/>
      <c r="H282" s="7"/>
      <c r="I282" s="27"/>
      <c r="J282" s="43"/>
    </row>
    <row r="283" spans="1:10" ht="24" customHeight="1" outlineLevel="7">
      <c r="A283" s="71" t="s">
        <v>77</v>
      </c>
      <c r="B283" s="74" t="s">
        <v>491</v>
      </c>
      <c r="C283" s="73" t="s">
        <v>9</v>
      </c>
      <c r="D283" s="72" t="s">
        <v>15</v>
      </c>
      <c r="E283" s="72" t="s">
        <v>78</v>
      </c>
      <c r="F283" s="64">
        <v>54126000</v>
      </c>
      <c r="G283" s="6"/>
      <c r="H283" s="7"/>
      <c r="I283" s="27"/>
      <c r="J283" s="43"/>
    </row>
    <row r="284" spans="1:10" ht="27" customHeight="1" outlineLevel="7">
      <c r="A284" s="9" t="s">
        <v>343</v>
      </c>
      <c r="B284" s="9">
        <v>228</v>
      </c>
      <c r="C284" s="13" t="s">
        <v>342</v>
      </c>
      <c r="D284" s="11" t="s">
        <v>58</v>
      </c>
      <c r="E284" s="10" t="s">
        <v>59</v>
      </c>
      <c r="F284" s="6">
        <f>F285+F290</f>
        <v>8664613.6899999995</v>
      </c>
      <c r="G284" s="6">
        <f>G285+G290</f>
        <v>6000000</v>
      </c>
      <c r="H284" s="6">
        <f>H285+H290</f>
        <v>7200000</v>
      </c>
      <c r="I284" s="27"/>
      <c r="J284" s="43"/>
    </row>
    <row r="285" spans="1:10" ht="57.6" customHeight="1" outlineLevel="7">
      <c r="A285" s="19" t="s">
        <v>34</v>
      </c>
      <c r="B285" s="9">
        <v>228</v>
      </c>
      <c r="C285" s="76" t="s">
        <v>342</v>
      </c>
      <c r="D285" s="33">
        <v>7200000000</v>
      </c>
      <c r="E285" s="32" t="s">
        <v>59</v>
      </c>
      <c r="F285" s="6">
        <f>F286</f>
        <v>55000</v>
      </c>
      <c r="G285" s="6">
        <f>G289</f>
        <v>0</v>
      </c>
      <c r="H285" s="6">
        <f>H289</f>
        <v>0</v>
      </c>
      <c r="I285" s="27"/>
      <c r="J285" s="43"/>
    </row>
    <row r="286" spans="1:10" ht="31.95" customHeight="1" outlineLevel="7">
      <c r="A286" s="19" t="s">
        <v>32</v>
      </c>
      <c r="B286" s="9">
        <v>228</v>
      </c>
      <c r="C286" s="76" t="s">
        <v>342</v>
      </c>
      <c r="D286" s="33">
        <v>7200100000</v>
      </c>
      <c r="E286" s="32" t="s">
        <v>59</v>
      </c>
      <c r="F286" s="6">
        <f>F287</f>
        <v>55000</v>
      </c>
      <c r="G286" s="6"/>
      <c r="H286" s="6"/>
      <c r="I286" s="27"/>
      <c r="J286" s="43"/>
    </row>
    <row r="287" spans="1:10" ht="31.95" customHeight="1" outlineLevel="7">
      <c r="A287" s="19" t="s">
        <v>33</v>
      </c>
      <c r="B287" s="9">
        <v>228</v>
      </c>
      <c r="C287" s="76" t="s">
        <v>342</v>
      </c>
      <c r="D287" s="33">
        <v>7200104120</v>
      </c>
      <c r="E287" s="32" t="s">
        <v>59</v>
      </c>
      <c r="F287" s="6">
        <f>F288</f>
        <v>55000</v>
      </c>
      <c r="G287" s="6"/>
      <c r="H287" s="6"/>
      <c r="I287" s="27"/>
      <c r="J287" s="43"/>
    </row>
    <row r="288" spans="1:10" ht="18.600000000000001" customHeight="1" outlineLevel="7">
      <c r="A288" s="19" t="s">
        <v>75</v>
      </c>
      <c r="B288" s="9">
        <v>228</v>
      </c>
      <c r="C288" s="76" t="s">
        <v>342</v>
      </c>
      <c r="D288" s="33">
        <v>7200104120</v>
      </c>
      <c r="E288" s="32" t="s">
        <v>76</v>
      </c>
      <c r="F288" s="6">
        <f>F289</f>
        <v>55000</v>
      </c>
      <c r="G288" s="6"/>
      <c r="H288" s="6"/>
      <c r="I288" s="27"/>
      <c r="J288" s="43"/>
    </row>
    <row r="289" spans="1:10" ht="22.95" customHeight="1" outlineLevel="7">
      <c r="A289" s="19" t="s">
        <v>77</v>
      </c>
      <c r="B289" s="57">
        <v>228</v>
      </c>
      <c r="C289" s="76" t="s">
        <v>342</v>
      </c>
      <c r="D289" s="33">
        <v>7200104120</v>
      </c>
      <c r="E289" s="32" t="s">
        <v>78</v>
      </c>
      <c r="F289" s="6">
        <v>55000</v>
      </c>
      <c r="G289" s="6"/>
      <c r="H289" s="6"/>
      <c r="I289" s="27"/>
      <c r="J289" s="43"/>
    </row>
    <row r="290" spans="1:10" ht="18" customHeight="1" outlineLevel="2">
      <c r="A290" s="9" t="s">
        <v>63</v>
      </c>
      <c r="B290" s="57">
        <v>228</v>
      </c>
      <c r="C290" s="13" t="s">
        <v>342</v>
      </c>
      <c r="D290" s="11" t="s">
        <v>64</v>
      </c>
      <c r="E290" s="10" t="s">
        <v>59</v>
      </c>
      <c r="F290" s="6">
        <f>F291</f>
        <v>8609613.6899999995</v>
      </c>
      <c r="G290" s="6">
        <f>G291</f>
        <v>6000000</v>
      </c>
      <c r="H290" s="6">
        <f>H291</f>
        <v>7200000</v>
      </c>
      <c r="I290" s="27"/>
      <c r="J290" s="43"/>
    </row>
    <row r="291" spans="1:10" ht="18" customHeight="1" outlineLevel="2">
      <c r="A291" s="9" t="s">
        <v>65</v>
      </c>
      <c r="B291" s="9">
        <v>228</v>
      </c>
      <c r="C291" s="13" t="s">
        <v>342</v>
      </c>
      <c r="D291" s="11" t="s">
        <v>66</v>
      </c>
      <c r="E291" s="10" t="s">
        <v>59</v>
      </c>
      <c r="F291" s="6">
        <f>F292+F295</f>
        <v>8609613.6899999995</v>
      </c>
      <c r="G291" s="6">
        <f>G292+G295</f>
        <v>6000000</v>
      </c>
      <c r="H291" s="6">
        <f>H292+H295</f>
        <v>7200000</v>
      </c>
      <c r="I291" s="27"/>
      <c r="J291" s="43"/>
    </row>
    <row r="292" spans="1:10" ht="37.950000000000003" customHeight="1" outlineLevel="2">
      <c r="A292" s="9" t="s">
        <v>407</v>
      </c>
      <c r="B292" s="9">
        <v>228</v>
      </c>
      <c r="C292" s="13" t="s">
        <v>342</v>
      </c>
      <c r="D292" s="11" t="s">
        <v>406</v>
      </c>
      <c r="E292" s="10" t="s">
        <v>59</v>
      </c>
      <c r="F292" s="6">
        <f t="shared" ref="F292:H293" si="37">F293</f>
        <v>3609613.69</v>
      </c>
      <c r="G292" s="6">
        <f t="shared" si="37"/>
        <v>0</v>
      </c>
      <c r="H292" s="6">
        <f t="shared" si="37"/>
        <v>0</v>
      </c>
      <c r="I292" s="27"/>
      <c r="J292" s="43"/>
    </row>
    <row r="293" spans="1:10" ht="18" customHeight="1" outlineLevel="2">
      <c r="A293" s="9" t="s">
        <v>75</v>
      </c>
      <c r="B293" s="57">
        <v>228</v>
      </c>
      <c r="C293" s="13" t="s">
        <v>342</v>
      </c>
      <c r="D293" s="11" t="s">
        <v>406</v>
      </c>
      <c r="E293" s="10" t="s">
        <v>76</v>
      </c>
      <c r="F293" s="6">
        <f t="shared" si="37"/>
        <v>3609613.69</v>
      </c>
      <c r="G293" s="6">
        <f t="shared" si="37"/>
        <v>0</v>
      </c>
      <c r="H293" s="6">
        <f t="shared" si="37"/>
        <v>0</v>
      </c>
      <c r="I293" s="27"/>
      <c r="J293" s="43"/>
    </row>
    <row r="294" spans="1:10" ht="18" customHeight="1" outlineLevel="2">
      <c r="A294" s="9" t="s">
        <v>77</v>
      </c>
      <c r="B294" s="9">
        <v>228</v>
      </c>
      <c r="C294" s="13" t="s">
        <v>342</v>
      </c>
      <c r="D294" s="11" t="s">
        <v>406</v>
      </c>
      <c r="E294" s="10" t="s">
        <v>78</v>
      </c>
      <c r="F294" s="6">
        <v>3609613.69</v>
      </c>
      <c r="G294" s="7">
        <v>0</v>
      </c>
      <c r="H294" s="7">
        <v>0</v>
      </c>
      <c r="I294" s="27"/>
      <c r="J294" s="43"/>
    </row>
    <row r="295" spans="1:10" ht="99" customHeight="1" outlineLevel="2">
      <c r="A295" s="61" t="s">
        <v>431</v>
      </c>
      <c r="B295" s="57">
        <v>228</v>
      </c>
      <c r="C295" s="13" t="s">
        <v>342</v>
      </c>
      <c r="D295" s="11" t="s">
        <v>432</v>
      </c>
      <c r="E295" s="10" t="s">
        <v>59</v>
      </c>
      <c r="F295" s="6">
        <f t="shared" ref="F295:H296" si="38">F296</f>
        <v>5000000</v>
      </c>
      <c r="G295" s="6">
        <f t="shared" si="38"/>
        <v>6000000</v>
      </c>
      <c r="H295" s="6">
        <f t="shared" si="38"/>
        <v>7200000</v>
      </c>
      <c r="I295" s="27"/>
      <c r="J295" s="43"/>
    </row>
    <row r="296" spans="1:10" ht="18" customHeight="1" outlineLevel="2">
      <c r="A296" s="9" t="s">
        <v>85</v>
      </c>
      <c r="B296" s="9">
        <v>228</v>
      </c>
      <c r="C296" s="13" t="s">
        <v>342</v>
      </c>
      <c r="D296" s="11" t="s">
        <v>432</v>
      </c>
      <c r="E296" s="10">
        <v>800</v>
      </c>
      <c r="F296" s="6">
        <f t="shared" si="38"/>
        <v>5000000</v>
      </c>
      <c r="G296" s="7">
        <f t="shared" si="38"/>
        <v>6000000</v>
      </c>
      <c r="H296" s="7">
        <f t="shared" si="38"/>
        <v>7200000</v>
      </c>
      <c r="I296" s="27"/>
      <c r="J296" s="43"/>
    </row>
    <row r="297" spans="1:10" ht="39" customHeight="1" outlineLevel="2">
      <c r="A297" s="9" t="s">
        <v>327</v>
      </c>
      <c r="B297" s="9">
        <v>228</v>
      </c>
      <c r="C297" s="13" t="s">
        <v>342</v>
      </c>
      <c r="D297" s="11" t="s">
        <v>432</v>
      </c>
      <c r="E297" s="10">
        <v>810</v>
      </c>
      <c r="F297" s="6">
        <v>5000000</v>
      </c>
      <c r="G297" s="7">
        <v>6000000</v>
      </c>
      <c r="H297" s="7">
        <v>7200000</v>
      </c>
      <c r="I297" s="27"/>
      <c r="J297" s="43"/>
    </row>
    <row r="298" spans="1:10" ht="23.4" customHeight="1" outlineLevel="2">
      <c r="A298" s="19" t="s">
        <v>381</v>
      </c>
      <c r="B298" s="9">
        <v>228</v>
      </c>
      <c r="C298" s="32" t="s">
        <v>382</v>
      </c>
      <c r="D298" s="33" t="s">
        <v>58</v>
      </c>
      <c r="E298" s="32" t="s">
        <v>59</v>
      </c>
      <c r="F298" s="6">
        <f>F299+F310+F348</f>
        <v>14749324.390000001</v>
      </c>
      <c r="G298" s="6">
        <f>G299+G310+G348</f>
        <v>6987637.29</v>
      </c>
      <c r="H298" s="6">
        <f>H299+H310+H348</f>
        <v>6820260.5899999999</v>
      </c>
      <c r="I298" s="27"/>
      <c r="J298" s="43"/>
    </row>
    <row r="299" spans="1:10" ht="19.2" customHeight="1" outlineLevel="2">
      <c r="A299" s="9" t="s">
        <v>161</v>
      </c>
      <c r="B299" s="57">
        <v>228</v>
      </c>
      <c r="C299" s="10" t="s">
        <v>162</v>
      </c>
      <c r="D299" s="11" t="s">
        <v>58</v>
      </c>
      <c r="E299" s="10" t="s">
        <v>59</v>
      </c>
      <c r="F299" s="6">
        <f>F300+F305</f>
        <v>4367475.8900000006</v>
      </c>
      <c r="G299" s="6">
        <f>G300+G305</f>
        <v>0</v>
      </c>
      <c r="H299" s="6">
        <f>H300+H305</f>
        <v>0</v>
      </c>
      <c r="I299" s="27"/>
      <c r="J299" s="43"/>
    </row>
    <row r="300" spans="1:10" ht="31.2" outlineLevel="3">
      <c r="A300" s="9" t="s">
        <v>385</v>
      </c>
      <c r="B300" s="9">
        <v>228</v>
      </c>
      <c r="C300" s="10" t="s">
        <v>162</v>
      </c>
      <c r="D300" s="11" t="s">
        <v>163</v>
      </c>
      <c r="E300" s="12" t="s">
        <v>59</v>
      </c>
      <c r="F300" s="6">
        <f>F301</f>
        <v>220000</v>
      </c>
      <c r="G300" s="7">
        <f t="shared" ref="F300:H303" si="39">G301</f>
        <v>0</v>
      </c>
      <c r="H300" s="7">
        <f t="shared" si="39"/>
        <v>0</v>
      </c>
      <c r="I300" s="27"/>
      <c r="J300" s="43"/>
    </row>
    <row r="301" spans="1:10" ht="21" customHeight="1" outlineLevel="4">
      <c r="A301" s="9" t="s">
        <v>164</v>
      </c>
      <c r="B301" s="9">
        <v>228</v>
      </c>
      <c r="C301" s="10" t="s">
        <v>162</v>
      </c>
      <c r="D301" s="11" t="s">
        <v>165</v>
      </c>
      <c r="E301" s="12" t="s">
        <v>59</v>
      </c>
      <c r="F301" s="6">
        <f t="shared" si="39"/>
        <v>220000</v>
      </c>
      <c r="G301" s="7">
        <f t="shared" si="39"/>
        <v>0</v>
      </c>
      <c r="H301" s="7">
        <f t="shared" si="39"/>
        <v>0</v>
      </c>
      <c r="I301" s="27"/>
      <c r="J301" s="43"/>
    </row>
    <row r="302" spans="1:10" ht="22.5" customHeight="1" outlineLevel="5">
      <c r="A302" s="9" t="s">
        <v>166</v>
      </c>
      <c r="B302" s="57">
        <v>228</v>
      </c>
      <c r="C302" s="10" t="s">
        <v>162</v>
      </c>
      <c r="D302" s="11">
        <v>1800206023</v>
      </c>
      <c r="E302" s="10" t="s">
        <v>59</v>
      </c>
      <c r="F302" s="6">
        <f t="shared" si="39"/>
        <v>220000</v>
      </c>
      <c r="G302" s="7">
        <f t="shared" si="39"/>
        <v>0</v>
      </c>
      <c r="H302" s="7">
        <f t="shared" si="39"/>
        <v>0</v>
      </c>
      <c r="I302" s="27"/>
      <c r="J302" s="43"/>
    </row>
    <row r="303" spans="1:10" ht="21" customHeight="1" outlineLevel="6">
      <c r="A303" s="9" t="s">
        <v>75</v>
      </c>
      <c r="B303" s="9">
        <v>228</v>
      </c>
      <c r="C303" s="10" t="s">
        <v>162</v>
      </c>
      <c r="D303" s="11">
        <v>1800206023</v>
      </c>
      <c r="E303" s="10" t="s">
        <v>76</v>
      </c>
      <c r="F303" s="6">
        <f t="shared" si="39"/>
        <v>220000</v>
      </c>
      <c r="G303" s="7">
        <f t="shared" si="39"/>
        <v>0</v>
      </c>
      <c r="H303" s="7">
        <f t="shared" si="39"/>
        <v>0</v>
      </c>
      <c r="I303" s="27"/>
      <c r="J303" s="43"/>
    </row>
    <row r="304" spans="1:10" ht="18.75" customHeight="1" outlineLevel="7">
      <c r="A304" s="9" t="s">
        <v>77</v>
      </c>
      <c r="B304" s="9">
        <v>228</v>
      </c>
      <c r="C304" s="10" t="s">
        <v>162</v>
      </c>
      <c r="D304" s="11">
        <v>1800206023</v>
      </c>
      <c r="E304" s="10" t="s">
        <v>78</v>
      </c>
      <c r="F304" s="6">
        <v>220000</v>
      </c>
      <c r="G304" s="7">
        <v>0</v>
      </c>
      <c r="H304" s="7">
        <v>0</v>
      </c>
      <c r="I304" s="27"/>
      <c r="J304" s="43"/>
    </row>
    <row r="305" spans="1:10" ht="37.200000000000003" customHeight="1" outlineLevel="3">
      <c r="A305" s="9" t="s">
        <v>386</v>
      </c>
      <c r="B305" s="9">
        <v>228</v>
      </c>
      <c r="C305" s="10" t="s">
        <v>162</v>
      </c>
      <c r="D305" s="11" t="s">
        <v>167</v>
      </c>
      <c r="E305" s="10" t="s">
        <v>59</v>
      </c>
      <c r="F305" s="6">
        <f>F306</f>
        <v>4147475.89</v>
      </c>
      <c r="G305" s="7">
        <v>0</v>
      </c>
      <c r="H305" s="7">
        <v>0</v>
      </c>
      <c r="I305" s="27"/>
      <c r="J305" s="43"/>
    </row>
    <row r="306" spans="1:10" ht="48.75" customHeight="1" outlineLevel="4">
      <c r="A306" s="9" t="s">
        <v>168</v>
      </c>
      <c r="B306" s="9">
        <v>228</v>
      </c>
      <c r="C306" s="10" t="s">
        <v>162</v>
      </c>
      <c r="D306" s="11" t="s">
        <v>169</v>
      </c>
      <c r="E306" s="10" t="s">
        <v>59</v>
      </c>
      <c r="F306" s="6">
        <f>F307</f>
        <v>4147475.89</v>
      </c>
      <c r="G306" s="7">
        <v>0</v>
      </c>
      <c r="H306" s="7">
        <v>0</v>
      </c>
      <c r="I306" s="27"/>
      <c r="J306" s="43"/>
    </row>
    <row r="307" spans="1:10" ht="54.6" customHeight="1" outlineLevel="5">
      <c r="A307" s="9" t="s">
        <v>402</v>
      </c>
      <c r="B307" s="57">
        <v>228</v>
      </c>
      <c r="C307" s="10" t="s">
        <v>162</v>
      </c>
      <c r="D307" s="11" t="s">
        <v>171</v>
      </c>
      <c r="E307" s="10" t="s">
        <v>59</v>
      </c>
      <c r="F307" s="6">
        <f>F308</f>
        <v>4147475.89</v>
      </c>
      <c r="G307" s="7">
        <v>0</v>
      </c>
      <c r="H307" s="7">
        <v>0</v>
      </c>
      <c r="I307" s="27"/>
      <c r="J307" s="43"/>
    </row>
    <row r="308" spans="1:10" ht="20.25" customHeight="1" outlineLevel="6">
      <c r="A308" s="9" t="s">
        <v>85</v>
      </c>
      <c r="B308" s="9">
        <v>228</v>
      </c>
      <c r="C308" s="10" t="s">
        <v>162</v>
      </c>
      <c r="D308" s="11" t="s">
        <v>171</v>
      </c>
      <c r="E308" s="10" t="s">
        <v>86</v>
      </c>
      <c r="F308" s="6">
        <f>F309</f>
        <v>4147475.89</v>
      </c>
      <c r="G308" s="7">
        <v>0</v>
      </c>
      <c r="H308" s="7">
        <v>0</v>
      </c>
      <c r="I308" s="27"/>
      <c r="J308" s="43"/>
    </row>
    <row r="309" spans="1:10" ht="33.75" customHeight="1" outlineLevel="7">
      <c r="A309" s="9" t="s">
        <v>327</v>
      </c>
      <c r="B309" s="9">
        <v>228</v>
      </c>
      <c r="C309" s="10" t="s">
        <v>162</v>
      </c>
      <c r="D309" s="11" t="s">
        <v>171</v>
      </c>
      <c r="E309" s="10" t="s">
        <v>170</v>
      </c>
      <c r="F309" s="6">
        <v>4147475.89</v>
      </c>
      <c r="G309" s="7">
        <v>0</v>
      </c>
      <c r="H309" s="7">
        <v>0</v>
      </c>
      <c r="I309" s="27"/>
      <c r="J309" s="43"/>
    </row>
    <row r="310" spans="1:10" ht="18" customHeight="1" outlineLevel="2">
      <c r="A310" s="9" t="s">
        <v>172</v>
      </c>
      <c r="B310" s="9">
        <v>228</v>
      </c>
      <c r="C310" s="10" t="s">
        <v>173</v>
      </c>
      <c r="D310" s="11" t="s">
        <v>58</v>
      </c>
      <c r="E310" s="10" t="s">
        <v>59</v>
      </c>
      <c r="F310" s="6">
        <f>F311+F343</f>
        <v>10318798.65</v>
      </c>
      <c r="G310" s="6">
        <f>G311+G343</f>
        <v>6922065.8899999997</v>
      </c>
      <c r="H310" s="6">
        <f>H311+H343</f>
        <v>6752065.8899999997</v>
      </c>
      <c r="I310" s="27"/>
      <c r="J310" s="43"/>
    </row>
    <row r="311" spans="1:10" ht="37.200000000000003" customHeight="1" outlineLevel="3">
      <c r="A311" s="9" t="s">
        <v>337</v>
      </c>
      <c r="B311" s="57">
        <v>228</v>
      </c>
      <c r="C311" s="10" t="s">
        <v>173</v>
      </c>
      <c r="D311" s="11" t="s">
        <v>174</v>
      </c>
      <c r="E311" s="10" t="s">
        <v>59</v>
      </c>
      <c r="F311" s="6">
        <f>F312++F316+F320+F333</f>
        <v>7610606.0499999998</v>
      </c>
      <c r="G311" s="6">
        <f>G312++G316+G320+G333</f>
        <v>6922065.8899999997</v>
      </c>
      <c r="H311" s="6">
        <f>H312++H316+H320+H333</f>
        <v>6752065.8899999997</v>
      </c>
      <c r="I311" s="27"/>
      <c r="J311" s="43"/>
    </row>
    <row r="312" spans="1:10" ht="33.6" customHeight="1" outlineLevel="4">
      <c r="A312" s="9" t="s">
        <v>364</v>
      </c>
      <c r="B312" s="9">
        <v>228</v>
      </c>
      <c r="C312" s="10" t="s">
        <v>173</v>
      </c>
      <c r="D312" s="11" t="s">
        <v>175</v>
      </c>
      <c r="E312" s="10" t="s">
        <v>59</v>
      </c>
      <c r="F312" s="6">
        <f>F313</f>
        <v>1565000</v>
      </c>
      <c r="G312" s="6">
        <f t="shared" ref="F312:H314" si="40">G313</f>
        <v>170000</v>
      </c>
      <c r="H312" s="6">
        <f t="shared" si="40"/>
        <v>0</v>
      </c>
      <c r="I312" s="27"/>
      <c r="J312" s="43"/>
    </row>
    <row r="313" spans="1:10" ht="22.2" customHeight="1" outlineLevel="5">
      <c r="A313" s="9" t="s">
        <v>176</v>
      </c>
      <c r="B313" s="57">
        <v>228</v>
      </c>
      <c r="C313" s="10" t="s">
        <v>173</v>
      </c>
      <c r="D313" s="11">
        <v>1700217021</v>
      </c>
      <c r="E313" s="10" t="s">
        <v>59</v>
      </c>
      <c r="F313" s="6">
        <f t="shared" si="40"/>
        <v>1565000</v>
      </c>
      <c r="G313" s="6">
        <f t="shared" si="40"/>
        <v>170000</v>
      </c>
      <c r="H313" s="6">
        <f t="shared" si="40"/>
        <v>0</v>
      </c>
      <c r="I313" s="27"/>
      <c r="J313" s="43"/>
    </row>
    <row r="314" spans="1:10" ht="19.5" customHeight="1" outlineLevel="6">
      <c r="A314" s="9" t="s">
        <v>75</v>
      </c>
      <c r="B314" s="9">
        <v>228</v>
      </c>
      <c r="C314" s="10" t="s">
        <v>173</v>
      </c>
      <c r="D314" s="11">
        <v>1700217021</v>
      </c>
      <c r="E314" s="10" t="s">
        <v>76</v>
      </c>
      <c r="F314" s="6">
        <f t="shared" si="40"/>
        <v>1565000</v>
      </c>
      <c r="G314" s="6">
        <f t="shared" si="40"/>
        <v>170000</v>
      </c>
      <c r="H314" s="6">
        <f t="shared" si="40"/>
        <v>0</v>
      </c>
      <c r="I314" s="27"/>
      <c r="J314" s="43"/>
    </row>
    <row r="315" spans="1:10" ht="25.5" customHeight="1" outlineLevel="7">
      <c r="A315" s="9" t="s">
        <v>77</v>
      </c>
      <c r="B315" s="9">
        <v>228</v>
      </c>
      <c r="C315" s="10" t="s">
        <v>173</v>
      </c>
      <c r="D315" s="11">
        <v>1700217021</v>
      </c>
      <c r="E315" s="10" t="s">
        <v>78</v>
      </c>
      <c r="F315" s="6">
        <v>1565000</v>
      </c>
      <c r="G315" s="7">
        <v>170000</v>
      </c>
      <c r="H315" s="7">
        <v>0</v>
      </c>
      <c r="I315" s="27"/>
      <c r="J315" s="43"/>
    </row>
    <row r="316" spans="1:10" ht="31.2" outlineLevel="4">
      <c r="A316" s="9" t="s">
        <v>177</v>
      </c>
      <c r="B316" s="57">
        <v>228</v>
      </c>
      <c r="C316" s="10" t="s">
        <v>173</v>
      </c>
      <c r="D316" s="11" t="s">
        <v>178</v>
      </c>
      <c r="E316" s="10" t="s">
        <v>59</v>
      </c>
      <c r="F316" s="6">
        <f>F317</f>
        <v>0</v>
      </c>
      <c r="G316" s="6">
        <f>G317</f>
        <v>2717401.55</v>
      </c>
      <c r="H316" s="6">
        <f>H317</f>
        <v>0</v>
      </c>
      <c r="I316" s="27"/>
      <c r="J316" s="43"/>
    </row>
    <row r="317" spans="1:10" ht="33" customHeight="1" outlineLevel="4">
      <c r="A317" s="9" t="s">
        <v>437</v>
      </c>
      <c r="B317" s="9">
        <v>228</v>
      </c>
      <c r="C317" s="10" t="s">
        <v>173</v>
      </c>
      <c r="D317" s="11" t="s">
        <v>339</v>
      </c>
      <c r="E317" s="10" t="s">
        <v>59</v>
      </c>
      <c r="F317" s="6">
        <f>F318</f>
        <v>0</v>
      </c>
      <c r="G317" s="7">
        <f>G318</f>
        <v>2717401.55</v>
      </c>
      <c r="H317" s="6"/>
      <c r="I317" s="27"/>
      <c r="J317" s="43"/>
    </row>
    <row r="318" spans="1:10" ht="23.25" customHeight="1" outlineLevel="4">
      <c r="A318" s="9" t="s">
        <v>75</v>
      </c>
      <c r="B318" s="9">
        <v>228</v>
      </c>
      <c r="C318" s="10" t="s">
        <v>173</v>
      </c>
      <c r="D318" s="11" t="s">
        <v>339</v>
      </c>
      <c r="E318" s="10" t="s">
        <v>76</v>
      </c>
      <c r="F318" s="6">
        <f>F319</f>
        <v>0</v>
      </c>
      <c r="G318" s="7">
        <f>G319</f>
        <v>2717401.55</v>
      </c>
      <c r="H318" s="6"/>
      <c r="I318" s="27"/>
      <c r="J318" s="43"/>
    </row>
    <row r="319" spans="1:10" ht="24.75" customHeight="1" outlineLevel="4">
      <c r="A319" s="9" t="s">
        <v>77</v>
      </c>
      <c r="B319" s="57">
        <v>228</v>
      </c>
      <c r="C319" s="10" t="s">
        <v>173</v>
      </c>
      <c r="D319" s="11" t="s">
        <v>339</v>
      </c>
      <c r="E319" s="10" t="s">
        <v>78</v>
      </c>
      <c r="F319" s="6">
        <v>0</v>
      </c>
      <c r="G319" s="7">
        <v>2717401.55</v>
      </c>
      <c r="H319" s="6"/>
      <c r="I319" s="27"/>
      <c r="J319" s="43"/>
    </row>
    <row r="320" spans="1:10" ht="24" customHeight="1" outlineLevel="7">
      <c r="A320" s="9" t="s">
        <v>393</v>
      </c>
      <c r="B320" s="9">
        <v>228</v>
      </c>
      <c r="C320" s="10" t="s">
        <v>173</v>
      </c>
      <c r="D320" s="11">
        <v>1700400000</v>
      </c>
      <c r="E320" s="10" t="s">
        <v>59</v>
      </c>
      <c r="F320" s="6">
        <f>F324+F327+F330</f>
        <v>0</v>
      </c>
      <c r="G320" s="6">
        <f>G321+G327</f>
        <v>3958906.76</v>
      </c>
      <c r="H320" s="6">
        <f>H324+H327+H330</f>
        <v>6676308.3099999996</v>
      </c>
      <c r="I320" s="27"/>
      <c r="J320" s="43"/>
    </row>
    <row r="321" spans="1:10" ht="30.75" customHeight="1" outlineLevel="7">
      <c r="A321" s="9" t="s">
        <v>399</v>
      </c>
      <c r="B321" s="9">
        <v>228</v>
      </c>
      <c r="C321" s="10" t="s">
        <v>173</v>
      </c>
      <c r="D321" s="11" t="s">
        <v>389</v>
      </c>
      <c r="E321" s="10" t="s">
        <v>59</v>
      </c>
      <c r="F321" s="6">
        <f>F322</f>
        <v>0</v>
      </c>
      <c r="G321" s="7">
        <f>G322</f>
        <v>1892659.28</v>
      </c>
      <c r="H321" s="7"/>
      <c r="I321" s="27"/>
      <c r="J321" s="43"/>
    </row>
    <row r="322" spans="1:10" ht="21.75" customHeight="1" outlineLevel="7">
      <c r="A322" s="9" t="s">
        <v>75</v>
      </c>
      <c r="B322" s="57">
        <v>228</v>
      </c>
      <c r="C322" s="10" t="s">
        <v>173</v>
      </c>
      <c r="D322" s="11" t="s">
        <v>389</v>
      </c>
      <c r="E322" s="10" t="s">
        <v>76</v>
      </c>
      <c r="F322" s="6">
        <f>F323</f>
        <v>0</v>
      </c>
      <c r="G322" s="7">
        <f>G323</f>
        <v>1892659.28</v>
      </c>
      <c r="H322" s="7"/>
      <c r="I322" s="27"/>
      <c r="J322" s="43"/>
    </row>
    <row r="323" spans="1:10" ht="24" customHeight="1" outlineLevel="7">
      <c r="A323" s="9" t="s">
        <v>77</v>
      </c>
      <c r="B323" s="9">
        <v>228</v>
      </c>
      <c r="C323" s="10" t="s">
        <v>173</v>
      </c>
      <c r="D323" s="11" t="s">
        <v>389</v>
      </c>
      <c r="E323" s="10" t="s">
        <v>78</v>
      </c>
      <c r="F323" s="6">
        <v>0</v>
      </c>
      <c r="G323" s="7">
        <v>1892659.28</v>
      </c>
      <c r="H323" s="7"/>
      <c r="I323" s="27"/>
      <c r="J323" s="43"/>
    </row>
    <row r="324" spans="1:10" ht="33.75" customHeight="1" outlineLevel="7">
      <c r="A324" s="9" t="s">
        <v>438</v>
      </c>
      <c r="B324" s="9">
        <v>228</v>
      </c>
      <c r="C324" s="10" t="s">
        <v>173</v>
      </c>
      <c r="D324" s="11" t="s">
        <v>390</v>
      </c>
      <c r="E324" s="10" t="s">
        <v>59</v>
      </c>
      <c r="F324" s="6">
        <f>F325</f>
        <v>0</v>
      </c>
      <c r="G324" s="7"/>
      <c r="H324" s="7">
        <f>H325</f>
        <v>5462374.6699999999</v>
      </c>
      <c r="I324" s="27"/>
      <c r="J324" s="43"/>
    </row>
    <row r="325" spans="1:10" ht="24.75" customHeight="1" outlineLevel="7">
      <c r="A325" s="9" t="s">
        <v>75</v>
      </c>
      <c r="B325" s="57">
        <v>228</v>
      </c>
      <c r="C325" s="10" t="s">
        <v>173</v>
      </c>
      <c r="D325" s="11" t="s">
        <v>390</v>
      </c>
      <c r="E325" s="10" t="s">
        <v>76</v>
      </c>
      <c r="F325" s="6">
        <f>F326</f>
        <v>0</v>
      </c>
      <c r="G325" s="7"/>
      <c r="H325" s="7">
        <f>H326</f>
        <v>5462374.6699999999</v>
      </c>
      <c r="I325" s="27"/>
      <c r="J325" s="43"/>
    </row>
    <row r="326" spans="1:10" ht="23.25" customHeight="1" outlineLevel="7">
      <c r="A326" s="9" t="s">
        <v>77</v>
      </c>
      <c r="B326" s="9">
        <v>228</v>
      </c>
      <c r="C326" s="10" t="s">
        <v>173</v>
      </c>
      <c r="D326" s="11" t="s">
        <v>390</v>
      </c>
      <c r="E326" s="10" t="s">
        <v>78</v>
      </c>
      <c r="F326" s="6">
        <v>0</v>
      </c>
      <c r="G326" s="7"/>
      <c r="H326" s="7">
        <v>5462374.6699999999</v>
      </c>
      <c r="I326" s="27"/>
      <c r="J326" s="43"/>
    </row>
    <row r="327" spans="1:10" ht="33" customHeight="1" outlineLevel="7">
      <c r="A327" s="9" t="s">
        <v>400</v>
      </c>
      <c r="B327" s="9">
        <v>228</v>
      </c>
      <c r="C327" s="10" t="s">
        <v>173</v>
      </c>
      <c r="D327" s="11" t="s">
        <v>391</v>
      </c>
      <c r="E327" s="10" t="s">
        <v>59</v>
      </c>
      <c r="F327" s="6">
        <f t="shared" ref="F327:H328" si="41">F328</f>
        <v>0</v>
      </c>
      <c r="G327" s="6">
        <f t="shared" si="41"/>
        <v>2066247.48</v>
      </c>
      <c r="H327" s="6">
        <f t="shared" si="41"/>
        <v>0</v>
      </c>
      <c r="I327" s="27"/>
      <c r="J327" s="43"/>
    </row>
    <row r="328" spans="1:10" ht="24" customHeight="1" outlineLevel="7">
      <c r="A328" s="9" t="s">
        <v>75</v>
      </c>
      <c r="B328" s="57">
        <v>228</v>
      </c>
      <c r="C328" s="10" t="s">
        <v>173</v>
      </c>
      <c r="D328" s="11" t="s">
        <v>391</v>
      </c>
      <c r="E328" s="10" t="s">
        <v>76</v>
      </c>
      <c r="F328" s="6">
        <f t="shared" si="41"/>
        <v>0</v>
      </c>
      <c r="G328" s="6">
        <f t="shared" si="41"/>
        <v>2066247.48</v>
      </c>
      <c r="H328" s="6">
        <f t="shared" si="41"/>
        <v>0</v>
      </c>
      <c r="I328" s="27"/>
      <c r="J328" s="43"/>
    </row>
    <row r="329" spans="1:10" ht="24.75" customHeight="1" outlineLevel="7">
      <c r="A329" s="9" t="s">
        <v>77</v>
      </c>
      <c r="B329" s="9">
        <v>228</v>
      </c>
      <c r="C329" s="10" t="s">
        <v>173</v>
      </c>
      <c r="D329" s="11" t="s">
        <v>391</v>
      </c>
      <c r="E329" s="10" t="s">
        <v>78</v>
      </c>
      <c r="F329" s="6">
        <v>0</v>
      </c>
      <c r="G329" s="7">
        <v>2066247.48</v>
      </c>
      <c r="H329" s="7">
        <v>0</v>
      </c>
      <c r="I329" s="27"/>
      <c r="J329" s="43"/>
    </row>
    <row r="330" spans="1:10" ht="34.5" customHeight="1" outlineLevel="7">
      <c r="A330" s="9" t="s">
        <v>401</v>
      </c>
      <c r="B330" s="9">
        <v>228</v>
      </c>
      <c r="C330" s="10" t="s">
        <v>173</v>
      </c>
      <c r="D330" s="11" t="s">
        <v>392</v>
      </c>
      <c r="E330" s="10" t="s">
        <v>59</v>
      </c>
      <c r="F330" s="6">
        <f t="shared" ref="F330:H331" si="42">F331</f>
        <v>0</v>
      </c>
      <c r="G330" s="6">
        <f t="shared" si="42"/>
        <v>0</v>
      </c>
      <c r="H330" s="6">
        <f t="shared" si="42"/>
        <v>1213933.6399999999</v>
      </c>
      <c r="I330" s="27"/>
      <c r="J330" s="43"/>
    </row>
    <row r="331" spans="1:10" ht="18" customHeight="1" outlineLevel="7">
      <c r="A331" s="9" t="s">
        <v>75</v>
      </c>
      <c r="B331" s="57">
        <v>228</v>
      </c>
      <c r="C331" s="10" t="s">
        <v>173</v>
      </c>
      <c r="D331" s="11" t="s">
        <v>392</v>
      </c>
      <c r="E331" s="10" t="s">
        <v>76</v>
      </c>
      <c r="F331" s="6">
        <f t="shared" si="42"/>
        <v>0</v>
      </c>
      <c r="G331" s="6">
        <f t="shared" si="42"/>
        <v>0</v>
      </c>
      <c r="H331" s="6">
        <f t="shared" si="42"/>
        <v>1213933.6399999999</v>
      </c>
      <c r="I331" s="27"/>
      <c r="J331" s="43"/>
    </row>
    <row r="332" spans="1:10" ht="22.5" customHeight="1" outlineLevel="7">
      <c r="A332" s="9" t="s">
        <v>77</v>
      </c>
      <c r="B332" s="9">
        <v>228</v>
      </c>
      <c r="C332" s="10" t="s">
        <v>173</v>
      </c>
      <c r="D332" s="11" t="s">
        <v>392</v>
      </c>
      <c r="E332" s="10" t="s">
        <v>78</v>
      </c>
      <c r="F332" s="6">
        <v>0</v>
      </c>
      <c r="G332" s="7">
        <v>0</v>
      </c>
      <c r="H332" s="7">
        <v>1213933.6399999999</v>
      </c>
      <c r="I332" s="27"/>
      <c r="J332" s="43"/>
    </row>
    <row r="333" spans="1:10" ht="22.5" customHeight="1" outlineLevel="7">
      <c r="A333" s="9" t="s">
        <v>429</v>
      </c>
      <c r="B333" s="9">
        <v>228</v>
      </c>
      <c r="C333" s="10" t="s">
        <v>173</v>
      </c>
      <c r="D333" s="11">
        <v>1700500000</v>
      </c>
      <c r="E333" s="10" t="s">
        <v>59</v>
      </c>
      <c r="F333" s="6">
        <f>F334+F337+F340</f>
        <v>6045606.0499999998</v>
      </c>
      <c r="G333" s="6">
        <f>G334+G337</f>
        <v>75757.58</v>
      </c>
      <c r="H333" s="6">
        <f>H334+H337</f>
        <v>75757.58</v>
      </c>
      <c r="I333" s="27"/>
      <c r="J333" s="43"/>
    </row>
    <row r="334" spans="1:10" ht="35.4" customHeight="1" outlineLevel="7">
      <c r="A334" s="9" t="s">
        <v>428</v>
      </c>
      <c r="B334" s="9">
        <v>228</v>
      </c>
      <c r="C334" s="10" t="s">
        <v>173</v>
      </c>
      <c r="D334" s="11" t="s">
        <v>430</v>
      </c>
      <c r="E334" s="11" t="s">
        <v>59</v>
      </c>
      <c r="F334" s="6">
        <f t="shared" ref="F334:H335" si="43">F335</f>
        <v>0</v>
      </c>
      <c r="G334" s="6">
        <f t="shared" si="43"/>
        <v>15151.52</v>
      </c>
      <c r="H334" s="6">
        <f t="shared" si="43"/>
        <v>15151.52</v>
      </c>
      <c r="I334" s="27"/>
      <c r="J334" s="43"/>
    </row>
    <row r="335" spans="1:10" ht="19.5" customHeight="1" outlineLevel="7">
      <c r="A335" s="9" t="s">
        <v>75</v>
      </c>
      <c r="B335" s="57">
        <v>228</v>
      </c>
      <c r="C335" s="10" t="s">
        <v>173</v>
      </c>
      <c r="D335" s="11" t="s">
        <v>430</v>
      </c>
      <c r="E335" s="11">
        <v>200</v>
      </c>
      <c r="F335" s="6">
        <f t="shared" si="43"/>
        <v>0</v>
      </c>
      <c r="G335" s="6">
        <f t="shared" si="43"/>
        <v>15151.52</v>
      </c>
      <c r="H335" s="6">
        <f t="shared" si="43"/>
        <v>15151.52</v>
      </c>
      <c r="I335" s="27"/>
      <c r="J335" s="43"/>
    </row>
    <row r="336" spans="1:10" ht="17.25" customHeight="1" outlineLevel="7">
      <c r="A336" s="9" t="s">
        <v>77</v>
      </c>
      <c r="B336" s="9">
        <v>228</v>
      </c>
      <c r="C336" s="10" t="s">
        <v>173</v>
      </c>
      <c r="D336" s="11" t="s">
        <v>430</v>
      </c>
      <c r="E336" s="11" t="s">
        <v>78</v>
      </c>
      <c r="F336" s="6">
        <v>0</v>
      </c>
      <c r="G336" s="7">
        <v>15151.52</v>
      </c>
      <c r="H336" s="7">
        <v>15151.52</v>
      </c>
      <c r="I336" s="27"/>
      <c r="J336" s="43"/>
    </row>
    <row r="337" spans="1:10" ht="49.2" customHeight="1" outlineLevel="7">
      <c r="A337" s="71" t="s">
        <v>7</v>
      </c>
      <c r="B337" s="9">
        <v>228</v>
      </c>
      <c r="C337" s="10" t="s">
        <v>173</v>
      </c>
      <c r="D337" s="11" t="s">
        <v>5</v>
      </c>
      <c r="E337" s="11" t="s">
        <v>59</v>
      </c>
      <c r="F337" s="6">
        <f t="shared" ref="F337:H338" si="44">F338</f>
        <v>3030303.03</v>
      </c>
      <c r="G337" s="6">
        <f t="shared" si="44"/>
        <v>60606.06</v>
      </c>
      <c r="H337" s="6">
        <f t="shared" si="44"/>
        <v>60606.06</v>
      </c>
      <c r="I337" s="27"/>
      <c r="J337" s="43"/>
    </row>
    <row r="338" spans="1:10" ht="17.25" customHeight="1" outlineLevel="7">
      <c r="A338" s="9" t="s">
        <v>75</v>
      </c>
      <c r="B338" s="57">
        <v>228</v>
      </c>
      <c r="C338" s="10" t="s">
        <v>173</v>
      </c>
      <c r="D338" s="11" t="s">
        <v>5</v>
      </c>
      <c r="E338" s="11">
        <v>200</v>
      </c>
      <c r="F338" s="6">
        <f t="shared" si="44"/>
        <v>3030303.03</v>
      </c>
      <c r="G338" s="6">
        <f t="shared" si="44"/>
        <v>60606.06</v>
      </c>
      <c r="H338" s="6">
        <f t="shared" si="44"/>
        <v>60606.06</v>
      </c>
      <c r="I338" s="27"/>
      <c r="J338" s="43"/>
    </row>
    <row r="339" spans="1:10" ht="17.25" customHeight="1" outlineLevel="7">
      <c r="A339" s="9" t="s">
        <v>77</v>
      </c>
      <c r="B339" s="9">
        <v>228</v>
      </c>
      <c r="C339" s="10" t="s">
        <v>173</v>
      </c>
      <c r="D339" s="11" t="s">
        <v>5</v>
      </c>
      <c r="E339" s="11" t="s">
        <v>78</v>
      </c>
      <c r="F339" s="6">
        <v>3030303.03</v>
      </c>
      <c r="G339" s="7">
        <v>60606.06</v>
      </c>
      <c r="H339" s="7">
        <v>60606.06</v>
      </c>
      <c r="I339" s="27"/>
      <c r="J339" s="43"/>
    </row>
    <row r="340" spans="1:10" ht="30.6" customHeight="1" outlineLevel="7">
      <c r="A340" s="71" t="s">
        <v>6</v>
      </c>
      <c r="B340" s="9">
        <v>228</v>
      </c>
      <c r="C340" s="10" t="s">
        <v>173</v>
      </c>
      <c r="D340" s="11" t="s">
        <v>4</v>
      </c>
      <c r="E340" s="11" t="s">
        <v>59</v>
      </c>
      <c r="F340" s="6">
        <f>F341</f>
        <v>3015303.02</v>
      </c>
      <c r="G340" s="7"/>
      <c r="H340" s="7"/>
      <c r="I340" s="27"/>
      <c r="J340" s="43"/>
    </row>
    <row r="341" spans="1:10" ht="24.6" customHeight="1" outlineLevel="7">
      <c r="A341" s="9" t="s">
        <v>75</v>
      </c>
      <c r="B341" s="57">
        <v>228</v>
      </c>
      <c r="C341" s="10" t="s">
        <v>173</v>
      </c>
      <c r="D341" s="11" t="s">
        <v>4</v>
      </c>
      <c r="E341" s="11">
        <v>200</v>
      </c>
      <c r="F341" s="6">
        <f>F342</f>
        <v>3015303.02</v>
      </c>
      <c r="G341" s="7"/>
      <c r="H341" s="7"/>
      <c r="I341" s="27"/>
      <c r="J341" s="43"/>
    </row>
    <row r="342" spans="1:10" ht="22.2" customHeight="1" outlineLevel="7">
      <c r="A342" s="9" t="s">
        <v>77</v>
      </c>
      <c r="B342" s="9">
        <v>228</v>
      </c>
      <c r="C342" s="10" t="s">
        <v>173</v>
      </c>
      <c r="D342" s="11" t="s">
        <v>4</v>
      </c>
      <c r="E342" s="11" t="s">
        <v>78</v>
      </c>
      <c r="F342" s="6">
        <v>3015303.02</v>
      </c>
      <c r="G342" s="7"/>
      <c r="H342" s="7"/>
      <c r="I342" s="27"/>
      <c r="J342" s="43"/>
    </row>
    <row r="343" spans="1:10" ht="33.75" customHeight="1" outlineLevel="7">
      <c r="A343" s="9" t="s">
        <v>378</v>
      </c>
      <c r="B343" s="9">
        <v>228</v>
      </c>
      <c r="C343" s="10" t="s">
        <v>173</v>
      </c>
      <c r="D343" s="11">
        <v>1400000000</v>
      </c>
      <c r="E343" s="10" t="s">
        <v>59</v>
      </c>
      <c r="F343" s="6">
        <f t="shared" ref="F343:H344" si="45">F344</f>
        <v>2708192.6</v>
      </c>
      <c r="G343" s="6">
        <f t="shared" si="45"/>
        <v>0</v>
      </c>
      <c r="H343" s="6">
        <f t="shared" si="45"/>
        <v>0</v>
      </c>
      <c r="I343" s="27"/>
      <c r="J343" s="43"/>
    </row>
    <row r="344" spans="1:10" ht="20.399999999999999" customHeight="1" outlineLevel="7">
      <c r="A344" s="9" t="s">
        <v>379</v>
      </c>
      <c r="B344" s="57">
        <v>228</v>
      </c>
      <c r="C344" s="10" t="s">
        <v>173</v>
      </c>
      <c r="D344" s="11">
        <v>1400100000</v>
      </c>
      <c r="E344" s="10" t="s">
        <v>59</v>
      </c>
      <c r="F344" s="6">
        <f t="shared" si="45"/>
        <v>2708192.6</v>
      </c>
      <c r="G344" s="6">
        <f t="shared" si="45"/>
        <v>0</v>
      </c>
      <c r="H344" s="6">
        <f t="shared" si="45"/>
        <v>0</v>
      </c>
      <c r="I344" s="27"/>
      <c r="J344" s="43"/>
    </row>
    <row r="345" spans="1:10" ht="65.25" customHeight="1" outlineLevel="7">
      <c r="A345" s="9" t="s">
        <v>398</v>
      </c>
      <c r="B345" s="9">
        <v>228</v>
      </c>
      <c r="C345" s="10" t="s">
        <v>173</v>
      </c>
      <c r="D345" s="11" t="s">
        <v>380</v>
      </c>
      <c r="E345" s="10" t="s">
        <v>59</v>
      </c>
      <c r="F345" s="6">
        <f>F346</f>
        <v>2708192.6</v>
      </c>
      <c r="G345" s="7">
        <v>0</v>
      </c>
      <c r="H345" s="7">
        <f>H346</f>
        <v>0</v>
      </c>
      <c r="I345" s="27"/>
      <c r="J345" s="43"/>
    </row>
    <row r="346" spans="1:10" ht="22.2" customHeight="1" outlineLevel="7">
      <c r="A346" s="9" t="s">
        <v>75</v>
      </c>
      <c r="B346" s="9">
        <v>228</v>
      </c>
      <c r="C346" s="10" t="s">
        <v>173</v>
      </c>
      <c r="D346" s="11" t="s">
        <v>380</v>
      </c>
      <c r="E346" s="10" t="s">
        <v>76</v>
      </c>
      <c r="F346" s="6">
        <f>F347</f>
        <v>2708192.6</v>
      </c>
      <c r="G346" s="7">
        <v>0</v>
      </c>
      <c r="H346" s="7">
        <f>H347</f>
        <v>0</v>
      </c>
      <c r="I346" s="27"/>
      <c r="J346" s="43"/>
    </row>
    <row r="347" spans="1:10" ht="21" customHeight="1" outlineLevel="7">
      <c r="A347" s="9" t="s">
        <v>77</v>
      </c>
      <c r="B347" s="57">
        <v>228</v>
      </c>
      <c r="C347" s="10" t="s">
        <v>173</v>
      </c>
      <c r="D347" s="11" t="s">
        <v>380</v>
      </c>
      <c r="E347" s="10" t="s">
        <v>78</v>
      </c>
      <c r="F347" s="6">
        <v>2708192.6</v>
      </c>
      <c r="G347" s="7">
        <v>0</v>
      </c>
      <c r="H347" s="7">
        <v>0</v>
      </c>
      <c r="I347" s="27"/>
      <c r="J347" s="43"/>
    </row>
    <row r="348" spans="1:10" ht="22.95" customHeight="1" outlineLevel="2">
      <c r="A348" s="9" t="s">
        <v>179</v>
      </c>
      <c r="B348" s="9">
        <v>228</v>
      </c>
      <c r="C348" s="10" t="s">
        <v>180</v>
      </c>
      <c r="D348" s="11" t="s">
        <v>58</v>
      </c>
      <c r="E348" s="10" t="s">
        <v>59</v>
      </c>
      <c r="F348" s="6">
        <f t="shared" ref="F348:H349" si="46">F349</f>
        <v>63049.85</v>
      </c>
      <c r="G348" s="6">
        <f t="shared" si="46"/>
        <v>65571.399999999994</v>
      </c>
      <c r="H348" s="6">
        <f t="shared" si="46"/>
        <v>68194.7</v>
      </c>
      <c r="I348" s="27"/>
      <c r="J348" s="43"/>
    </row>
    <row r="349" spans="1:10" ht="21" customHeight="1" outlineLevel="3">
      <c r="A349" s="9" t="s">
        <v>63</v>
      </c>
      <c r="B349" s="9">
        <v>228</v>
      </c>
      <c r="C349" s="10" t="s">
        <v>180</v>
      </c>
      <c r="D349" s="11" t="s">
        <v>64</v>
      </c>
      <c r="E349" s="10" t="s">
        <v>59</v>
      </c>
      <c r="F349" s="6">
        <f t="shared" si="46"/>
        <v>63049.85</v>
      </c>
      <c r="G349" s="6">
        <f t="shared" si="46"/>
        <v>65571.399999999994</v>
      </c>
      <c r="H349" s="6">
        <f t="shared" si="46"/>
        <v>68194.7</v>
      </c>
      <c r="I349" s="27"/>
      <c r="J349" s="43"/>
    </row>
    <row r="350" spans="1:10" ht="20.25" customHeight="1" outlineLevel="4">
      <c r="A350" s="9" t="s">
        <v>65</v>
      </c>
      <c r="B350" s="57">
        <v>228</v>
      </c>
      <c r="C350" s="10" t="s">
        <v>180</v>
      </c>
      <c r="D350" s="11" t="s">
        <v>66</v>
      </c>
      <c r="E350" s="10" t="s">
        <v>59</v>
      </c>
      <c r="F350" s="6">
        <f t="shared" ref="F350:H352" si="47">F351</f>
        <v>63049.85</v>
      </c>
      <c r="G350" s="6">
        <f t="shared" si="47"/>
        <v>65571.399999999994</v>
      </c>
      <c r="H350" s="6">
        <f t="shared" si="47"/>
        <v>68194.7</v>
      </c>
      <c r="I350" s="27"/>
      <c r="J350" s="43"/>
    </row>
    <row r="351" spans="1:10" ht="46.8" outlineLevel="5">
      <c r="A351" s="9" t="s">
        <v>181</v>
      </c>
      <c r="B351" s="9">
        <v>228</v>
      </c>
      <c r="C351" s="10" t="s">
        <v>180</v>
      </c>
      <c r="D351" s="11" t="s">
        <v>182</v>
      </c>
      <c r="E351" s="10" t="s">
        <v>59</v>
      </c>
      <c r="F351" s="6">
        <f t="shared" si="47"/>
        <v>63049.85</v>
      </c>
      <c r="G351" s="6">
        <f t="shared" si="47"/>
        <v>65571.399999999994</v>
      </c>
      <c r="H351" s="6">
        <f t="shared" si="47"/>
        <v>68194.7</v>
      </c>
      <c r="I351" s="27"/>
      <c r="J351" s="43"/>
    </row>
    <row r="352" spans="1:10" ht="49.5" customHeight="1" outlineLevel="6">
      <c r="A352" s="9" t="s">
        <v>69</v>
      </c>
      <c r="B352" s="9">
        <v>228</v>
      </c>
      <c r="C352" s="10" t="s">
        <v>180</v>
      </c>
      <c r="D352" s="11" t="s">
        <v>182</v>
      </c>
      <c r="E352" s="10" t="s">
        <v>70</v>
      </c>
      <c r="F352" s="6">
        <f t="shared" si="47"/>
        <v>63049.85</v>
      </c>
      <c r="G352" s="6">
        <f t="shared" si="47"/>
        <v>65571.399999999994</v>
      </c>
      <c r="H352" s="6">
        <f t="shared" si="47"/>
        <v>68194.7</v>
      </c>
      <c r="I352" s="27"/>
      <c r="J352" s="43"/>
    </row>
    <row r="353" spans="1:10" ht="21.6" customHeight="1" outlineLevel="7">
      <c r="A353" s="9" t="s">
        <v>71</v>
      </c>
      <c r="B353" s="57">
        <v>228</v>
      </c>
      <c r="C353" s="10" t="s">
        <v>180</v>
      </c>
      <c r="D353" s="11" t="s">
        <v>182</v>
      </c>
      <c r="E353" s="10" t="s">
        <v>72</v>
      </c>
      <c r="F353" s="6">
        <v>63049.85</v>
      </c>
      <c r="G353" s="7">
        <v>65571.399999999994</v>
      </c>
      <c r="H353" s="7">
        <v>68194.7</v>
      </c>
      <c r="I353" s="27"/>
      <c r="J353" s="43"/>
    </row>
    <row r="354" spans="1:10" ht="15.6" outlineLevel="1">
      <c r="A354" s="9" t="s">
        <v>183</v>
      </c>
      <c r="B354" s="9">
        <v>228</v>
      </c>
      <c r="C354" s="10" t="s">
        <v>184</v>
      </c>
      <c r="D354" s="11" t="s">
        <v>58</v>
      </c>
      <c r="E354" s="10" t="s">
        <v>59</v>
      </c>
      <c r="F354" s="6">
        <f>F355+F377+F444+F476+F482</f>
        <v>650198196.21999991</v>
      </c>
      <c r="G354" s="6">
        <f>G355+G377+G444+G476+G482</f>
        <v>521986878.84000003</v>
      </c>
      <c r="H354" s="6">
        <f>H355+H377+H444+H476+H482</f>
        <v>542728494.78999996</v>
      </c>
      <c r="I354" s="27"/>
      <c r="J354" s="43"/>
    </row>
    <row r="355" spans="1:10" ht="15.6" outlineLevel="2">
      <c r="A355" s="9" t="s">
        <v>185</v>
      </c>
      <c r="B355" s="9">
        <v>228</v>
      </c>
      <c r="C355" s="10" t="s">
        <v>186</v>
      </c>
      <c r="D355" s="11" t="s">
        <v>58</v>
      </c>
      <c r="E355" s="10" t="s">
        <v>59</v>
      </c>
      <c r="F355" s="6">
        <f>F356</f>
        <v>142683598.63999999</v>
      </c>
      <c r="G355" s="6">
        <f>G356</f>
        <v>132428260</v>
      </c>
      <c r="H355" s="6">
        <f>H356</f>
        <v>138158740</v>
      </c>
      <c r="I355" s="27"/>
      <c r="J355" s="43"/>
    </row>
    <row r="356" spans="1:10" ht="33" customHeight="1" outlineLevel="3">
      <c r="A356" s="9" t="s">
        <v>338</v>
      </c>
      <c r="B356" s="57">
        <v>228</v>
      </c>
      <c r="C356" s="10" t="s">
        <v>186</v>
      </c>
      <c r="D356" s="11" t="s">
        <v>187</v>
      </c>
      <c r="E356" s="10" t="s">
        <v>59</v>
      </c>
      <c r="F356" s="6">
        <f>F357+F373</f>
        <v>142683598.63999999</v>
      </c>
      <c r="G356" s="6">
        <f>G357+G373</f>
        <v>132428260</v>
      </c>
      <c r="H356" s="6">
        <f>H357+H373</f>
        <v>138158740</v>
      </c>
      <c r="I356" s="27"/>
      <c r="J356" s="43"/>
    </row>
    <row r="357" spans="1:10" ht="31.2" outlineLevel="4">
      <c r="A357" s="9" t="s">
        <v>188</v>
      </c>
      <c r="B357" s="9">
        <v>228</v>
      </c>
      <c r="C357" s="10" t="s">
        <v>186</v>
      </c>
      <c r="D357" s="11" t="s">
        <v>189</v>
      </c>
      <c r="E357" s="10" t="s">
        <v>59</v>
      </c>
      <c r="F357" s="6">
        <f>F358+F361+F368</f>
        <v>141449500.63999999</v>
      </c>
      <c r="G357" s="6">
        <f>G358+G361+G368</f>
        <v>132428260</v>
      </c>
      <c r="H357" s="6">
        <f>H358+H361+H368</f>
        <v>138158740</v>
      </c>
      <c r="I357" s="27"/>
      <c r="J357" s="43"/>
    </row>
    <row r="358" spans="1:10" ht="38.4" customHeight="1" outlineLevel="5">
      <c r="A358" s="9" t="s">
        <v>190</v>
      </c>
      <c r="B358" s="9">
        <v>228</v>
      </c>
      <c r="C358" s="10" t="s">
        <v>186</v>
      </c>
      <c r="D358" s="11" t="s">
        <v>191</v>
      </c>
      <c r="E358" s="10" t="s">
        <v>59</v>
      </c>
      <c r="F358" s="6">
        <f t="shared" ref="F358:H359" si="48">F359</f>
        <v>8252034.6399999997</v>
      </c>
      <c r="G358" s="6">
        <f t="shared" si="48"/>
        <v>8012550</v>
      </c>
      <c r="H358" s="6">
        <f t="shared" si="48"/>
        <v>8012550</v>
      </c>
      <c r="I358" s="27"/>
      <c r="J358" s="43"/>
    </row>
    <row r="359" spans="1:10" ht="22.2" customHeight="1" outlineLevel="6">
      <c r="A359" s="9" t="s">
        <v>75</v>
      </c>
      <c r="B359" s="57">
        <v>228</v>
      </c>
      <c r="C359" s="10" t="s">
        <v>186</v>
      </c>
      <c r="D359" s="11" t="s">
        <v>191</v>
      </c>
      <c r="E359" s="10" t="s">
        <v>76</v>
      </c>
      <c r="F359" s="6">
        <f t="shared" si="48"/>
        <v>8252034.6399999997</v>
      </c>
      <c r="G359" s="6">
        <f t="shared" si="48"/>
        <v>8012550</v>
      </c>
      <c r="H359" s="6">
        <f t="shared" si="48"/>
        <v>8012550</v>
      </c>
      <c r="I359" s="27"/>
      <c r="J359" s="43"/>
    </row>
    <row r="360" spans="1:10" ht="20.399999999999999" customHeight="1" outlineLevel="7">
      <c r="A360" s="9" t="s">
        <v>77</v>
      </c>
      <c r="B360" s="9">
        <v>228</v>
      </c>
      <c r="C360" s="10" t="s">
        <v>186</v>
      </c>
      <c r="D360" s="11" t="s">
        <v>191</v>
      </c>
      <c r="E360" s="10" t="s">
        <v>78</v>
      </c>
      <c r="F360" s="6">
        <v>8252034.6399999997</v>
      </c>
      <c r="G360" s="7">
        <v>8012550</v>
      </c>
      <c r="H360" s="7">
        <v>8012550</v>
      </c>
      <c r="I360" s="27"/>
      <c r="J360" s="43"/>
    </row>
    <row r="361" spans="1:10" ht="31.2" outlineLevel="5">
      <c r="A361" s="9" t="s">
        <v>192</v>
      </c>
      <c r="B361" s="9">
        <v>228</v>
      </c>
      <c r="C361" s="10" t="s">
        <v>186</v>
      </c>
      <c r="D361" s="11" t="s">
        <v>193</v>
      </c>
      <c r="E361" s="10" t="s">
        <v>59</v>
      </c>
      <c r="F361" s="6">
        <f>F362+F364+F366</f>
        <v>56065800</v>
      </c>
      <c r="G361" s="6">
        <f>G362+G364+G366</f>
        <v>39183140</v>
      </c>
      <c r="H361" s="6">
        <f>H362+H364+H366</f>
        <v>38620140</v>
      </c>
      <c r="I361" s="27"/>
      <c r="J361" s="43"/>
    </row>
    <row r="362" spans="1:10" ht="47.25" customHeight="1" outlineLevel="6">
      <c r="A362" s="9" t="s">
        <v>69</v>
      </c>
      <c r="B362" s="57">
        <v>228</v>
      </c>
      <c r="C362" s="10" t="s">
        <v>186</v>
      </c>
      <c r="D362" s="11" t="s">
        <v>193</v>
      </c>
      <c r="E362" s="10" t="s">
        <v>70</v>
      </c>
      <c r="F362" s="6">
        <f>F363</f>
        <v>45119390</v>
      </c>
      <c r="G362" s="6">
        <f>G363</f>
        <v>38620140</v>
      </c>
      <c r="H362" s="6">
        <f>H363</f>
        <v>38620140</v>
      </c>
      <c r="I362" s="27"/>
      <c r="J362" s="43"/>
    </row>
    <row r="363" spans="1:10" ht="15.6" outlineLevel="7">
      <c r="A363" s="9" t="s">
        <v>109</v>
      </c>
      <c r="B363" s="9">
        <v>228</v>
      </c>
      <c r="C363" s="10" t="s">
        <v>186</v>
      </c>
      <c r="D363" s="11" t="s">
        <v>193</v>
      </c>
      <c r="E363" s="10" t="s">
        <v>110</v>
      </c>
      <c r="F363" s="6">
        <v>45119390</v>
      </c>
      <c r="G363" s="7">
        <v>38620140</v>
      </c>
      <c r="H363" s="7">
        <v>38620140</v>
      </c>
      <c r="I363" s="27"/>
      <c r="J363" s="43"/>
    </row>
    <row r="364" spans="1:10" ht="21.75" customHeight="1" outlineLevel="6">
      <c r="A364" s="9" t="s">
        <v>75</v>
      </c>
      <c r="B364" s="9">
        <v>228</v>
      </c>
      <c r="C364" s="10" t="s">
        <v>186</v>
      </c>
      <c r="D364" s="11" t="s">
        <v>193</v>
      </c>
      <c r="E364" s="10" t="s">
        <v>76</v>
      </c>
      <c r="F364" s="6">
        <f>F365</f>
        <v>10841410</v>
      </c>
      <c r="G364" s="6">
        <f>G365</f>
        <v>563000</v>
      </c>
      <c r="H364" s="6">
        <f>H365</f>
        <v>0</v>
      </c>
      <c r="I364" s="27"/>
      <c r="J364" s="43"/>
    </row>
    <row r="365" spans="1:10" ht="21.75" customHeight="1" outlineLevel="7">
      <c r="A365" s="9" t="s">
        <v>77</v>
      </c>
      <c r="B365" s="57">
        <v>228</v>
      </c>
      <c r="C365" s="10" t="s">
        <v>186</v>
      </c>
      <c r="D365" s="11" t="s">
        <v>193</v>
      </c>
      <c r="E365" s="10" t="s">
        <v>78</v>
      </c>
      <c r="F365" s="6">
        <v>10841410</v>
      </c>
      <c r="G365" s="7">
        <v>563000</v>
      </c>
      <c r="H365" s="7">
        <v>0</v>
      </c>
      <c r="I365" s="27"/>
      <c r="J365" s="43"/>
    </row>
    <row r="366" spans="1:10" ht="15.6" outlineLevel="6">
      <c r="A366" s="9" t="s">
        <v>85</v>
      </c>
      <c r="B366" s="9">
        <v>228</v>
      </c>
      <c r="C366" s="10" t="s">
        <v>186</v>
      </c>
      <c r="D366" s="11" t="s">
        <v>193</v>
      </c>
      <c r="E366" s="10" t="s">
        <v>86</v>
      </c>
      <c r="F366" s="6">
        <f>F367</f>
        <v>105000</v>
      </c>
      <c r="G366" s="6">
        <f>G367</f>
        <v>0</v>
      </c>
      <c r="H366" s="6">
        <f>H367</f>
        <v>0</v>
      </c>
      <c r="I366" s="27"/>
      <c r="J366" s="43"/>
    </row>
    <row r="367" spans="1:10" ht="15.6" outlineLevel="7">
      <c r="A367" s="9" t="s">
        <v>87</v>
      </c>
      <c r="B367" s="9">
        <v>228</v>
      </c>
      <c r="C367" s="10" t="s">
        <v>186</v>
      </c>
      <c r="D367" s="11" t="s">
        <v>193</v>
      </c>
      <c r="E367" s="10" t="s">
        <v>88</v>
      </c>
      <c r="F367" s="6">
        <v>105000</v>
      </c>
      <c r="G367" s="7">
        <v>0</v>
      </c>
      <c r="H367" s="7">
        <v>0</v>
      </c>
      <c r="I367" s="27"/>
      <c r="J367" s="43"/>
    </row>
    <row r="368" spans="1:10" ht="51.6" customHeight="1" outlineLevel="5">
      <c r="A368" s="9" t="s">
        <v>194</v>
      </c>
      <c r="B368" s="57">
        <v>228</v>
      </c>
      <c r="C368" s="10" t="s">
        <v>186</v>
      </c>
      <c r="D368" s="11" t="s">
        <v>195</v>
      </c>
      <c r="E368" s="10" t="s">
        <v>59</v>
      </c>
      <c r="F368" s="6">
        <f>F369+F371</f>
        <v>77131666</v>
      </c>
      <c r="G368" s="6">
        <f>G369+G371</f>
        <v>85232570</v>
      </c>
      <c r="H368" s="6">
        <f>H369+H371</f>
        <v>91526050</v>
      </c>
      <c r="I368" s="27"/>
      <c r="J368" s="43"/>
    </row>
    <row r="369" spans="1:10" ht="49.5" customHeight="1" outlineLevel="6">
      <c r="A369" s="9" t="s">
        <v>69</v>
      </c>
      <c r="B369" s="9">
        <v>228</v>
      </c>
      <c r="C369" s="10" t="s">
        <v>186</v>
      </c>
      <c r="D369" s="11" t="s">
        <v>195</v>
      </c>
      <c r="E369" s="10" t="s">
        <v>70</v>
      </c>
      <c r="F369" s="6">
        <f>F370</f>
        <v>75107717</v>
      </c>
      <c r="G369" s="6">
        <f>G370</f>
        <v>83127522</v>
      </c>
      <c r="H369" s="6">
        <f>H370</f>
        <v>89421002</v>
      </c>
      <c r="I369" s="27"/>
      <c r="J369" s="43"/>
    </row>
    <row r="370" spans="1:10" ht="22.2" customHeight="1" outlineLevel="7">
      <c r="A370" s="9" t="s">
        <v>109</v>
      </c>
      <c r="B370" s="9">
        <v>228</v>
      </c>
      <c r="C370" s="10" t="s">
        <v>186</v>
      </c>
      <c r="D370" s="11" t="s">
        <v>195</v>
      </c>
      <c r="E370" s="10" t="s">
        <v>110</v>
      </c>
      <c r="F370" s="6">
        <v>75107717</v>
      </c>
      <c r="G370" s="7">
        <v>83127522</v>
      </c>
      <c r="H370" s="7">
        <v>89421002</v>
      </c>
      <c r="I370" s="27"/>
      <c r="J370" s="43"/>
    </row>
    <row r="371" spans="1:10" ht="22.5" customHeight="1" outlineLevel="6">
      <c r="A371" s="9" t="s">
        <v>75</v>
      </c>
      <c r="B371" s="57">
        <v>228</v>
      </c>
      <c r="C371" s="10" t="s">
        <v>186</v>
      </c>
      <c r="D371" s="11" t="s">
        <v>195</v>
      </c>
      <c r="E371" s="10" t="s">
        <v>76</v>
      </c>
      <c r="F371" s="6">
        <f>F372</f>
        <v>2023949</v>
      </c>
      <c r="G371" s="6">
        <f>G372</f>
        <v>2105048</v>
      </c>
      <c r="H371" s="6">
        <f>H372</f>
        <v>2105048</v>
      </c>
      <c r="I371" s="27"/>
      <c r="J371" s="43"/>
    </row>
    <row r="372" spans="1:10" ht="24" customHeight="1" outlineLevel="7">
      <c r="A372" s="9" t="s">
        <v>77</v>
      </c>
      <c r="B372" s="9">
        <v>228</v>
      </c>
      <c r="C372" s="10" t="s">
        <v>186</v>
      </c>
      <c r="D372" s="11" t="s">
        <v>195</v>
      </c>
      <c r="E372" s="10" t="s">
        <v>78</v>
      </c>
      <c r="F372" s="6">
        <v>2023949</v>
      </c>
      <c r="G372" s="7">
        <v>2105048</v>
      </c>
      <c r="H372" s="7">
        <v>2105048</v>
      </c>
      <c r="I372" s="27"/>
      <c r="J372" s="43"/>
    </row>
    <row r="373" spans="1:10" ht="25.95" customHeight="1" outlineLevel="7">
      <c r="A373" s="9" t="s">
        <v>23</v>
      </c>
      <c r="B373" s="9">
        <v>228</v>
      </c>
      <c r="C373" s="10" t="s">
        <v>186</v>
      </c>
      <c r="D373" s="11">
        <v>1500400000</v>
      </c>
      <c r="E373" s="10" t="s">
        <v>59</v>
      </c>
      <c r="F373" s="6">
        <f>F374</f>
        <v>1234098</v>
      </c>
      <c r="G373" s="7"/>
      <c r="H373" s="7"/>
      <c r="I373" s="27"/>
      <c r="J373" s="43"/>
    </row>
    <row r="374" spans="1:10" ht="36.6" customHeight="1" outlineLevel="7">
      <c r="A374" s="9" t="s">
        <v>24</v>
      </c>
      <c r="B374" s="9">
        <v>228</v>
      </c>
      <c r="C374" s="10" t="s">
        <v>186</v>
      </c>
      <c r="D374" s="11">
        <v>1500420992</v>
      </c>
      <c r="E374" s="10" t="s">
        <v>59</v>
      </c>
      <c r="F374" s="6">
        <f>F375</f>
        <v>1234098</v>
      </c>
      <c r="G374" s="7"/>
      <c r="H374" s="7"/>
      <c r="I374" s="27"/>
      <c r="J374" s="43"/>
    </row>
    <row r="375" spans="1:10" ht="24" customHeight="1" outlineLevel="7">
      <c r="A375" s="9" t="s">
        <v>75</v>
      </c>
      <c r="B375" s="57">
        <v>228</v>
      </c>
      <c r="C375" s="10" t="s">
        <v>186</v>
      </c>
      <c r="D375" s="11">
        <v>1500420992</v>
      </c>
      <c r="E375" s="10" t="s">
        <v>76</v>
      </c>
      <c r="F375" s="6">
        <f>F376</f>
        <v>1234098</v>
      </c>
      <c r="G375" s="7"/>
      <c r="H375" s="7"/>
      <c r="I375" s="27"/>
      <c r="J375" s="43"/>
    </row>
    <row r="376" spans="1:10" ht="24" customHeight="1" outlineLevel="7">
      <c r="A376" s="9" t="s">
        <v>77</v>
      </c>
      <c r="B376" s="9">
        <v>228</v>
      </c>
      <c r="C376" s="10" t="s">
        <v>186</v>
      </c>
      <c r="D376" s="11">
        <v>1500420992</v>
      </c>
      <c r="E376" s="10" t="s">
        <v>78</v>
      </c>
      <c r="F376" s="6">
        <v>1234098</v>
      </c>
      <c r="G376" s="7"/>
      <c r="H376" s="7"/>
      <c r="I376" s="27"/>
      <c r="J376" s="43"/>
    </row>
    <row r="377" spans="1:10" ht="17.399999999999999" customHeight="1" outlineLevel="2">
      <c r="A377" s="9" t="s">
        <v>196</v>
      </c>
      <c r="B377" s="9">
        <v>228</v>
      </c>
      <c r="C377" s="10" t="s">
        <v>197</v>
      </c>
      <c r="D377" s="11" t="s">
        <v>58</v>
      </c>
      <c r="E377" s="10" t="s">
        <v>59</v>
      </c>
      <c r="F377" s="6">
        <f>F378+F428+F434</f>
        <v>421495889.41999996</v>
      </c>
      <c r="G377" s="6">
        <f>G378</f>
        <v>322073367</v>
      </c>
      <c r="H377" s="6">
        <f>H378</f>
        <v>337666372.94999999</v>
      </c>
      <c r="I377" s="27"/>
      <c r="J377" s="43"/>
    </row>
    <row r="378" spans="1:10" ht="31.2" outlineLevel="3">
      <c r="A378" s="9" t="s">
        <v>338</v>
      </c>
      <c r="B378" s="57">
        <v>228</v>
      </c>
      <c r="C378" s="10" t="s">
        <v>197</v>
      </c>
      <c r="D378" s="11" t="s">
        <v>187</v>
      </c>
      <c r="E378" s="10" t="s">
        <v>59</v>
      </c>
      <c r="F378" s="6">
        <f>F379+F410+F414+F406+F418</f>
        <v>418929373.89999998</v>
      </c>
      <c r="G378" s="6">
        <f>G379+G410+G414+G406+G418</f>
        <v>322073367</v>
      </c>
      <c r="H378" s="6">
        <f>H379+H410+H414+H406+H418</f>
        <v>337666372.94999999</v>
      </c>
      <c r="I378" s="27"/>
      <c r="J378" s="43"/>
    </row>
    <row r="379" spans="1:10" ht="31.2" outlineLevel="4">
      <c r="A379" s="9" t="s">
        <v>198</v>
      </c>
      <c r="B379" s="9">
        <v>228</v>
      </c>
      <c r="C379" s="10" t="s">
        <v>197</v>
      </c>
      <c r="D379" s="11" t="s">
        <v>199</v>
      </c>
      <c r="E379" s="10" t="s">
        <v>59</v>
      </c>
      <c r="F379" s="6">
        <f>F380+F385+F392+F395+F400+F403</f>
        <v>291663165</v>
      </c>
      <c r="G379" s="6">
        <f>G380+G385+G392+G395+G400+G403</f>
        <v>286428649</v>
      </c>
      <c r="H379" s="6">
        <f>H380+H385+H392+H395+H400+H403</f>
        <v>302024556</v>
      </c>
      <c r="I379" s="27"/>
      <c r="J379" s="43"/>
    </row>
    <row r="380" spans="1:10" ht="33.6" customHeight="1" outlineLevel="5">
      <c r="A380" s="9" t="s">
        <v>200</v>
      </c>
      <c r="B380" s="9">
        <v>228</v>
      </c>
      <c r="C380" s="10" t="s">
        <v>197</v>
      </c>
      <c r="D380" s="11" t="s">
        <v>201</v>
      </c>
      <c r="E380" s="10" t="s">
        <v>59</v>
      </c>
      <c r="F380" s="6">
        <f>F381+F383</f>
        <v>200000</v>
      </c>
      <c r="G380" s="6">
        <f>G381+G383</f>
        <v>0</v>
      </c>
      <c r="H380" s="6">
        <f>H381+H383</f>
        <v>0</v>
      </c>
      <c r="I380" s="27"/>
      <c r="J380" s="43"/>
    </row>
    <row r="381" spans="1:10" ht="49.5" customHeight="1" outlineLevel="6">
      <c r="A381" s="9" t="s">
        <v>69</v>
      </c>
      <c r="B381" s="57">
        <v>228</v>
      </c>
      <c r="C381" s="10" t="s">
        <v>197</v>
      </c>
      <c r="D381" s="11" t="s">
        <v>201</v>
      </c>
      <c r="E381" s="10" t="s">
        <v>70</v>
      </c>
      <c r="F381" s="45">
        <f>F382</f>
        <v>125600</v>
      </c>
      <c r="G381" s="45">
        <f>G382</f>
        <v>0</v>
      </c>
      <c r="H381" s="45">
        <f>H382</f>
        <v>0</v>
      </c>
      <c r="I381" s="27"/>
      <c r="J381" s="43"/>
    </row>
    <row r="382" spans="1:10" ht="24.75" customHeight="1" outlineLevel="7">
      <c r="A382" s="9" t="s">
        <v>109</v>
      </c>
      <c r="B382" s="9">
        <v>228</v>
      </c>
      <c r="C382" s="10" t="s">
        <v>197</v>
      </c>
      <c r="D382" s="11" t="s">
        <v>201</v>
      </c>
      <c r="E382" s="10" t="s">
        <v>110</v>
      </c>
      <c r="F382" s="45">
        <v>125600</v>
      </c>
      <c r="G382" s="39">
        <v>0</v>
      </c>
      <c r="H382" s="39">
        <v>0</v>
      </c>
      <c r="I382" s="27"/>
      <c r="J382" s="43"/>
    </row>
    <row r="383" spans="1:10" ht="23.25" customHeight="1" outlineLevel="6">
      <c r="A383" s="9" t="s">
        <v>75</v>
      </c>
      <c r="B383" s="9">
        <v>228</v>
      </c>
      <c r="C383" s="10" t="s">
        <v>197</v>
      </c>
      <c r="D383" s="11" t="s">
        <v>201</v>
      </c>
      <c r="E383" s="10" t="s">
        <v>76</v>
      </c>
      <c r="F383" s="45">
        <f>F384</f>
        <v>74400</v>
      </c>
      <c r="G383" s="45">
        <f>G384</f>
        <v>0</v>
      </c>
      <c r="H383" s="45">
        <f>H384</f>
        <v>0</v>
      </c>
      <c r="I383" s="27"/>
      <c r="J383" s="43"/>
    </row>
    <row r="384" spans="1:10" ht="23.25" customHeight="1" outlineLevel="7">
      <c r="A384" s="9" t="s">
        <v>77</v>
      </c>
      <c r="B384" s="57">
        <v>228</v>
      </c>
      <c r="C384" s="10" t="s">
        <v>197</v>
      </c>
      <c r="D384" s="11" t="s">
        <v>201</v>
      </c>
      <c r="E384" s="10" t="s">
        <v>78</v>
      </c>
      <c r="F384" s="45">
        <v>74400</v>
      </c>
      <c r="G384" s="39">
        <v>0</v>
      </c>
      <c r="H384" s="39">
        <v>0</v>
      </c>
      <c r="I384" s="27"/>
      <c r="J384" s="43"/>
    </row>
    <row r="385" spans="1:10" ht="31.2" outlineLevel="5">
      <c r="A385" s="9" t="s">
        <v>202</v>
      </c>
      <c r="B385" s="9">
        <v>228</v>
      </c>
      <c r="C385" s="10" t="s">
        <v>197</v>
      </c>
      <c r="D385" s="11" t="s">
        <v>203</v>
      </c>
      <c r="E385" s="10" t="s">
        <v>59</v>
      </c>
      <c r="F385" s="6">
        <f>F386+F388+F390</f>
        <v>76604140</v>
      </c>
      <c r="G385" s="6">
        <f>G386+G388+G390</f>
        <v>50520640</v>
      </c>
      <c r="H385" s="6">
        <f>H386+H388+H390</f>
        <v>49420640</v>
      </c>
      <c r="I385" s="27"/>
      <c r="J385" s="43"/>
    </row>
    <row r="386" spans="1:10" ht="46.5" customHeight="1" outlineLevel="6">
      <c r="A386" s="9" t="s">
        <v>69</v>
      </c>
      <c r="B386" s="9">
        <v>228</v>
      </c>
      <c r="C386" s="10" t="s">
        <v>197</v>
      </c>
      <c r="D386" s="11" t="s">
        <v>203</v>
      </c>
      <c r="E386" s="10" t="s">
        <v>70</v>
      </c>
      <c r="F386" s="6">
        <f>F387</f>
        <v>57870700</v>
      </c>
      <c r="G386" s="6">
        <f>G387</f>
        <v>49420640</v>
      </c>
      <c r="H386" s="6">
        <f>H387</f>
        <v>49420640</v>
      </c>
      <c r="I386" s="27"/>
      <c r="J386" s="43"/>
    </row>
    <row r="387" spans="1:10" ht="20.25" customHeight="1" outlineLevel="7">
      <c r="A387" s="9" t="s">
        <v>109</v>
      </c>
      <c r="B387" s="57">
        <v>228</v>
      </c>
      <c r="C387" s="10" t="s">
        <v>197</v>
      </c>
      <c r="D387" s="11" t="s">
        <v>203</v>
      </c>
      <c r="E387" s="10" t="s">
        <v>110</v>
      </c>
      <c r="F387" s="6">
        <v>57870700</v>
      </c>
      <c r="G387" s="6">
        <v>49420640</v>
      </c>
      <c r="H387" s="6">
        <v>49420640</v>
      </c>
      <c r="I387" s="27"/>
      <c r="J387" s="43"/>
    </row>
    <row r="388" spans="1:10" ht="23.25" customHeight="1" outlineLevel="6">
      <c r="A388" s="9" t="s">
        <v>75</v>
      </c>
      <c r="B388" s="9">
        <v>228</v>
      </c>
      <c r="C388" s="10" t="s">
        <v>197</v>
      </c>
      <c r="D388" s="11" t="s">
        <v>203</v>
      </c>
      <c r="E388" s="10" t="s">
        <v>76</v>
      </c>
      <c r="F388" s="6">
        <f>F389</f>
        <v>18716440</v>
      </c>
      <c r="G388" s="6">
        <f>G389</f>
        <v>1100000</v>
      </c>
      <c r="H388" s="6">
        <f>H389</f>
        <v>0</v>
      </c>
      <c r="I388" s="27"/>
      <c r="J388" s="43"/>
    </row>
    <row r="389" spans="1:10" ht="21.75" customHeight="1" outlineLevel="7">
      <c r="A389" s="9" t="s">
        <v>77</v>
      </c>
      <c r="B389" s="9">
        <v>228</v>
      </c>
      <c r="C389" s="10" t="s">
        <v>197</v>
      </c>
      <c r="D389" s="11" t="s">
        <v>203</v>
      </c>
      <c r="E389" s="12">
        <v>240</v>
      </c>
      <c r="F389" s="6">
        <v>18716440</v>
      </c>
      <c r="G389" s="7">
        <v>1100000</v>
      </c>
      <c r="H389" s="7">
        <v>0</v>
      </c>
      <c r="I389" s="27"/>
      <c r="J389" s="43"/>
    </row>
    <row r="390" spans="1:10" ht="20.25" customHeight="1" outlineLevel="6">
      <c r="A390" s="9" t="s">
        <v>85</v>
      </c>
      <c r="B390" s="57">
        <v>228</v>
      </c>
      <c r="C390" s="10" t="s">
        <v>197</v>
      </c>
      <c r="D390" s="11" t="s">
        <v>203</v>
      </c>
      <c r="E390" s="10" t="s">
        <v>86</v>
      </c>
      <c r="F390" s="6">
        <f>F391</f>
        <v>17000</v>
      </c>
      <c r="G390" s="6">
        <f>G391</f>
        <v>0</v>
      </c>
      <c r="H390" s="6">
        <f>H391</f>
        <v>0</v>
      </c>
      <c r="I390" s="27"/>
      <c r="J390" s="43"/>
    </row>
    <row r="391" spans="1:10" ht="20.25" customHeight="1" outlineLevel="7">
      <c r="A391" s="9" t="s">
        <v>87</v>
      </c>
      <c r="B391" s="9">
        <v>228</v>
      </c>
      <c r="C391" s="10" t="s">
        <v>197</v>
      </c>
      <c r="D391" s="11" t="s">
        <v>203</v>
      </c>
      <c r="E391" s="10" t="s">
        <v>88</v>
      </c>
      <c r="F391" s="6">
        <v>17000</v>
      </c>
      <c r="G391" s="7">
        <v>0</v>
      </c>
      <c r="H391" s="7">
        <v>0</v>
      </c>
      <c r="I391" s="27"/>
      <c r="J391" s="43"/>
    </row>
    <row r="392" spans="1:10" ht="67.2" customHeight="1" outlineLevel="7">
      <c r="A392" s="9" t="s">
        <v>383</v>
      </c>
      <c r="B392" s="9">
        <v>228</v>
      </c>
      <c r="C392" s="10" t="s">
        <v>197</v>
      </c>
      <c r="D392" s="11">
        <v>1500221993</v>
      </c>
      <c r="E392" s="10" t="s">
        <v>59</v>
      </c>
      <c r="F392" s="6">
        <f t="shared" ref="F392:H393" si="49">F393</f>
        <v>200000</v>
      </c>
      <c r="G392" s="6">
        <f t="shared" si="49"/>
        <v>30000</v>
      </c>
      <c r="H392" s="6">
        <f t="shared" si="49"/>
        <v>0</v>
      </c>
      <c r="I392" s="27"/>
      <c r="J392" s="43"/>
    </row>
    <row r="393" spans="1:10" ht="20.25" customHeight="1" outlineLevel="7">
      <c r="A393" s="9" t="s">
        <v>75</v>
      </c>
      <c r="B393" s="57">
        <v>228</v>
      </c>
      <c r="C393" s="10" t="s">
        <v>197</v>
      </c>
      <c r="D393" s="11">
        <v>1500221993</v>
      </c>
      <c r="E393" s="10" t="s">
        <v>76</v>
      </c>
      <c r="F393" s="6">
        <f t="shared" si="49"/>
        <v>200000</v>
      </c>
      <c r="G393" s="6">
        <f t="shared" si="49"/>
        <v>30000</v>
      </c>
      <c r="H393" s="6">
        <f t="shared" si="49"/>
        <v>0</v>
      </c>
      <c r="I393" s="27"/>
      <c r="J393" s="43"/>
    </row>
    <row r="394" spans="1:10" ht="20.25" customHeight="1" outlineLevel="7">
      <c r="A394" s="9" t="s">
        <v>77</v>
      </c>
      <c r="B394" s="9">
        <v>228</v>
      </c>
      <c r="C394" s="10" t="s">
        <v>197</v>
      </c>
      <c r="D394" s="11">
        <v>1500221993</v>
      </c>
      <c r="E394" s="12">
        <v>240</v>
      </c>
      <c r="F394" s="6">
        <v>200000</v>
      </c>
      <c r="G394" s="7">
        <v>30000</v>
      </c>
      <c r="H394" s="7">
        <v>0</v>
      </c>
      <c r="I394" s="27"/>
      <c r="J394" s="43"/>
    </row>
    <row r="395" spans="1:10" ht="68.400000000000006" customHeight="1" outlineLevel="5">
      <c r="A395" s="9" t="s">
        <v>204</v>
      </c>
      <c r="B395" s="9">
        <v>228</v>
      </c>
      <c r="C395" s="10" t="s">
        <v>197</v>
      </c>
      <c r="D395" s="11" t="s">
        <v>205</v>
      </c>
      <c r="E395" s="10" t="s">
        <v>59</v>
      </c>
      <c r="F395" s="6">
        <f>F396+F398</f>
        <v>203478125</v>
      </c>
      <c r="G395" s="6">
        <f>G396+G398</f>
        <v>225359259</v>
      </c>
      <c r="H395" s="6">
        <f>H396+H398</f>
        <v>242311266</v>
      </c>
      <c r="I395" s="27"/>
      <c r="J395" s="43"/>
    </row>
    <row r="396" spans="1:10" ht="49.5" customHeight="1" outlineLevel="6">
      <c r="A396" s="9" t="s">
        <v>69</v>
      </c>
      <c r="B396" s="57">
        <v>228</v>
      </c>
      <c r="C396" s="10" t="s">
        <v>197</v>
      </c>
      <c r="D396" s="11" t="s">
        <v>205</v>
      </c>
      <c r="E396" s="10" t="s">
        <v>70</v>
      </c>
      <c r="F396" s="6">
        <f>F397</f>
        <v>195894939</v>
      </c>
      <c r="G396" s="6">
        <f>G397</f>
        <v>217628272</v>
      </c>
      <c r="H396" s="6">
        <f>H397</f>
        <v>234580279</v>
      </c>
      <c r="I396" s="27"/>
      <c r="J396" s="43"/>
    </row>
    <row r="397" spans="1:10" ht="23.25" customHeight="1" outlineLevel="7">
      <c r="A397" s="9" t="s">
        <v>109</v>
      </c>
      <c r="B397" s="9">
        <v>228</v>
      </c>
      <c r="C397" s="10" t="s">
        <v>197</v>
      </c>
      <c r="D397" s="11" t="s">
        <v>205</v>
      </c>
      <c r="E397" s="10" t="s">
        <v>110</v>
      </c>
      <c r="F397" s="6">
        <v>195894939</v>
      </c>
      <c r="G397" s="7">
        <v>217628272</v>
      </c>
      <c r="H397" s="7">
        <v>234580279</v>
      </c>
      <c r="I397" s="27"/>
      <c r="J397" s="43"/>
    </row>
    <row r="398" spans="1:10" ht="22.5" customHeight="1" outlineLevel="6">
      <c r="A398" s="9" t="s">
        <v>75</v>
      </c>
      <c r="B398" s="9">
        <v>228</v>
      </c>
      <c r="C398" s="10" t="s">
        <v>197</v>
      </c>
      <c r="D398" s="11" t="s">
        <v>205</v>
      </c>
      <c r="E398" s="10" t="s">
        <v>76</v>
      </c>
      <c r="F398" s="6">
        <f>F399</f>
        <v>7583186</v>
      </c>
      <c r="G398" s="6">
        <f>G399</f>
        <v>7730987</v>
      </c>
      <c r="H398" s="6">
        <f>H399</f>
        <v>7730987</v>
      </c>
      <c r="I398" s="27"/>
      <c r="J398" s="43"/>
    </row>
    <row r="399" spans="1:10" ht="22.5" customHeight="1" outlineLevel="7">
      <c r="A399" s="9" t="s">
        <v>77</v>
      </c>
      <c r="B399" s="57">
        <v>228</v>
      </c>
      <c r="C399" s="10" t="s">
        <v>197</v>
      </c>
      <c r="D399" s="11" t="s">
        <v>205</v>
      </c>
      <c r="E399" s="10" t="s">
        <v>78</v>
      </c>
      <c r="F399" s="6">
        <v>7583186</v>
      </c>
      <c r="G399" s="7">
        <v>7730987</v>
      </c>
      <c r="H399" s="7">
        <v>7730987</v>
      </c>
      <c r="I399" s="27"/>
      <c r="J399" s="43"/>
    </row>
    <row r="400" spans="1:10" ht="67.2" customHeight="1" outlineLevel="5">
      <c r="A400" s="9" t="s">
        <v>206</v>
      </c>
      <c r="B400" s="9">
        <v>228</v>
      </c>
      <c r="C400" s="10" t="s">
        <v>197</v>
      </c>
      <c r="D400" s="11" t="s">
        <v>207</v>
      </c>
      <c r="E400" s="10" t="s">
        <v>59</v>
      </c>
      <c r="F400" s="6">
        <f t="shared" ref="F400:H401" si="50">F401</f>
        <v>3267400</v>
      </c>
      <c r="G400" s="6">
        <f t="shared" si="50"/>
        <v>3267400</v>
      </c>
      <c r="H400" s="6">
        <f t="shared" si="50"/>
        <v>3267400</v>
      </c>
      <c r="I400" s="27"/>
      <c r="J400" s="43"/>
    </row>
    <row r="401" spans="1:10" ht="26.25" customHeight="1" outlineLevel="6">
      <c r="A401" s="9" t="s">
        <v>75</v>
      </c>
      <c r="B401" s="9">
        <v>228</v>
      </c>
      <c r="C401" s="10" t="s">
        <v>197</v>
      </c>
      <c r="D401" s="11" t="s">
        <v>207</v>
      </c>
      <c r="E401" s="10" t="s">
        <v>76</v>
      </c>
      <c r="F401" s="6">
        <f t="shared" si="50"/>
        <v>3267400</v>
      </c>
      <c r="G401" s="6">
        <f t="shared" si="50"/>
        <v>3267400</v>
      </c>
      <c r="H401" s="6">
        <f t="shared" si="50"/>
        <v>3267400</v>
      </c>
      <c r="I401" s="27"/>
      <c r="J401" s="43"/>
    </row>
    <row r="402" spans="1:10" ht="23.25" customHeight="1" outlineLevel="7">
      <c r="A402" s="9" t="s">
        <v>77</v>
      </c>
      <c r="B402" s="57">
        <v>228</v>
      </c>
      <c r="C402" s="10" t="s">
        <v>197</v>
      </c>
      <c r="D402" s="11" t="s">
        <v>207</v>
      </c>
      <c r="E402" s="10" t="s">
        <v>78</v>
      </c>
      <c r="F402" s="6">
        <v>3267400</v>
      </c>
      <c r="G402" s="7">
        <v>3267400</v>
      </c>
      <c r="H402" s="7">
        <v>3267400</v>
      </c>
      <c r="I402" s="27"/>
      <c r="J402" s="43"/>
    </row>
    <row r="403" spans="1:10" ht="66.599999999999994" customHeight="1" outlineLevel="5">
      <c r="A403" s="9" t="s">
        <v>334</v>
      </c>
      <c r="B403" s="9">
        <v>228</v>
      </c>
      <c r="C403" s="10" t="s">
        <v>197</v>
      </c>
      <c r="D403" s="11" t="s">
        <v>333</v>
      </c>
      <c r="E403" s="10" t="s">
        <v>59</v>
      </c>
      <c r="F403" s="6">
        <f t="shared" ref="F403:H404" si="51">F404</f>
        <v>7913500</v>
      </c>
      <c r="G403" s="6">
        <f t="shared" si="51"/>
        <v>7251350</v>
      </c>
      <c r="H403" s="6">
        <f t="shared" si="51"/>
        <v>7025250</v>
      </c>
      <c r="I403" s="27"/>
      <c r="J403" s="43"/>
    </row>
    <row r="404" spans="1:10" ht="22.5" customHeight="1" outlineLevel="6">
      <c r="A404" s="9" t="s">
        <v>75</v>
      </c>
      <c r="B404" s="9">
        <v>228</v>
      </c>
      <c r="C404" s="10" t="s">
        <v>197</v>
      </c>
      <c r="D404" s="11" t="s">
        <v>333</v>
      </c>
      <c r="E404" s="10" t="s">
        <v>76</v>
      </c>
      <c r="F404" s="6">
        <f t="shared" si="51"/>
        <v>7913500</v>
      </c>
      <c r="G404" s="6">
        <f t="shared" si="51"/>
        <v>7251350</v>
      </c>
      <c r="H404" s="6">
        <f t="shared" si="51"/>
        <v>7025250</v>
      </c>
      <c r="I404" s="27"/>
      <c r="J404" s="43"/>
    </row>
    <row r="405" spans="1:10" ht="21" customHeight="1" outlineLevel="7">
      <c r="A405" s="9" t="s">
        <v>77</v>
      </c>
      <c r="B405" s="57">
        <v>228</v>
      </c>
      <c r="C405" s="10" t="s">
        <v>197</v>
      </c>
      <c r="D405" s="11" t="s">
        <v>333</v>
      </c>
      <c r="E405" s="10" t="s">
        <v>78</v>
      </c>
      <c r="F405" s="6">
        <v>7913500</v>
      </c>
      <c r="G405" s="7">
        <v>7251350</v>
      </c>
      <c r="H405" s="7">
        <v>7025250</v>
      </c>
      <c r="I405" s="27"/>
      <c r="J405" s="43"/>
    </row>
    <row r="406" spans="1:10" ht="33" customHeight="1" outlineLevel="7">
      <c r="A406" s="9" t="s">
        <v>486</v>
      </c>
      <c r="B406" s="57">
        <v>228</v>
      </c>
      <c r="C406" s="10" t="s">
        <v>197</v>
      </c>
      <c r="D406" s="11">
        <v>1500300000</v>
      </c>
      <c r="E406" s="10" t="s">
        <v>59</v>
      </c>
      <c r="F406" s="6">
        <f t="shared" ref="F406:H408" si="52">F407</f>
        <v>97035379.25</v>
      </c>
      <c r="G406" s="7">
        <f t="shared" si="52"/>
        <v>0</v>
      </c>
      <c r="H406" s="7">
        <f t="shared" si="52"/>
        <v>0</v>
      </c>
      <c r="I406" s="27"/>
      <c r="J406" s="43"/>
    </row>
    <row r="407" spans="1:10" ht="39" customHeight="1" outlineLevel="7">
      <c r="A407" s="9" t="s">
        <v>487</v>
      </c>
      <c r="B407" s="9">
        <v>228</v>
      </c>
      <c r="C407" s="10" t="s">
        <v>197</v>
      </c>
      <c r="D407" s="11" t="s">
        <v>485</v>
      </c>
      <c r="E407" s="10" t="s">
        <v>59</v>
      </c>
      <c r="F407" s="6">
        <f t="shared" si="52"/>
        <v>97035379.25</v>
      </c>
      <c r="G407" s="7">
        <f t="shared" si="52"/>
        <v>0</v>
      </c>
      <c r="H407" s="7">
        <f t="shared" si="52"/>
        <v>0</v>
      </c>
      <c r="I407" s="27"/>
      <c r="J407" s="43"/>
    </row>
    <row r="408" spans="1:10" ht="21" customHeight="1" outlineLevel="7">
      <c r="A408" s="9" t="s">
        <v>477</v>
      </c>
      <c r="B408" s="9">
        <v>228</v>
      </c>
      <c r="C408" s="10" t="s">
        <v>197</v>
      </c>
      <c r="D408" s="11" t="s">
        <v>485</v>
      </c>
      <c r="E408" s="12">
        <v>400</v>
      </c>
      <c r="F408" s="6">
        <f t="shared" si="52"/>
        <v>97035379.25</v>
      </c>
      <c r="G408" s="7">
        <f t="shared" si="52"/>
        <v>0</v>
      </c>
      <c r="H408" s="7">
        <f t="shared" si="52"/>
        <v>0</v>
      </c>
      <c r="I408" s="27"/>
      <c r="J408" s="43"/>
    </row>
    <row r="409" spans="1:10" ht="21" customHeight="1" outlineLevel="7">
      <c r="A409" s="9" t="s">
        <v>478</v>
      </c>
      <c r="B409" s="57">
        <v>228</v>
      </c>
      <c r="C409" s="10" t="s">
        <v>197</v>
      </c>
      <c r="D409" s="11" t="s">
        <v>485</v>
      </c>
      <c r="E409" s="12">
        <v>410</v>
      </c>
      <c r="F409" s="6">
        <v>97035379.25</v>
      </c>
      <c r="G409" s="7">
        <v>0</v>
      </c>
      <c r="H409" s="7">
        <v>0</v>
      </c>
      <c r="I409" s="27"/>
      <c r="J409" s="43"/>
    </row>
    <row r="410" spans="1:10" ht="37.950000000000003" customHeight="1" outlineLevel="4">
      <c r="A410" s="9" t="s">
        <v>208</v>
      </c>
      <c r="B410" s="57">
        <v>228</v>
      </c>
      <c r="C410" s="10" t="s">
        <v>197</v>
      </c>
      <c r="D410" s="11" t="s">
        <v>209</v>
      </c>
      <c r="E410" s="10" t="s">
        <v>59</v>
      </c>
      <c r="F410" s="6">
        <f t="shared" ref="F410:H412" si="53">F411</f>
        <v>136240</v>
      </c>
      <c r="G410" s="6">
        <f t="shared" si="53"/>
        <v>20000</v>
      </c>
      <c r="H410" s="6">
        <f t="shared" si="53"/>
        <v>0</v>
      </c>
      <c r="I410" s="27"/>
      <c r="J410" s="43"/>
    </row>
    <row r="411" spans="1:10" ht="35.25" customHeight="1" outlineLevel="5">
      <c r="A411" s="9" t="s">
        <v>210</v>
      </c>
      <c r="B411" s="9">
        <v>228</v>
      </c>
      <c r="C411" s="10" t="s">
        <v>197</v>
      </c>
      <c r="D411" s="11" t="s">
        <v>211</v>
      </c>
      <c r="E411" s="10" t="s">
        <v>59</v>
      </c>
      <c r="F411" s="6">
        <f t="shared" si="53"/>
        <v>136240</v>
      </c>
      <c r="G411" s="6">
        <f t="shared" si="53"/>
        <v>20000</v>
      </c>
      <c r="H411" s="6">
        <f t="shared" si="53"/>
        <v>0</v>
      </c>
      <c r="I411" s="27"/>
      <c r="J411" s="43"/>
    </row>
    <row r="412" spans="1:10" ht="22.5" customHeight="1" outlineLevel="6">
      <c r="A412" s="9" t="s">
        <v>75</v>
      </c>
      <c r="B412" s="9">
        <v>228</v>
      </c>
      <c r="C412" s="10" t="s">
        <v>197</v>
      </c>
      <c r="D412" s="11" t="s">
        <v>211</v>
      </c>
      <c r="E412" s="10" t="s">
        <v>76</v>
      </c>
      <c r="F412" s="6">
        <f t="shared" si="53"/>
        <v>136240</v>
      </c>
      <c r="G412" s="6">
        <f t="shared" si="53"/>
        <v>20000</v>
      </c>
      <c r="H412" s="6">
        <f t="shared" si="53"/>
        <v>0</v>
      </c>
      <c r="I412" s="27"/>
      <c r="J412" s="43"/>
    </row>
    <row r="413" spans="1:10" ht="22.5" customHeight="1" outlineLevel="7">
      <c r="A413" s="9" t="s">
        <v>77</v>
      </c>
      <c r="B413" s="57">
        <v>228</v>
      </c>
      <c r="C413" s="10" t="s">
        <v>197</v>
      </c>
      <c r="D413" s="11" t="s">
        <v>211</v>
      </c>
      <c r="E413" s="10" t="s">
        <v>78</v>
      </c>
      <c r="F413" s="6">
        <v>136240</v>
      </c>
      <c r="G413" s="7">
        <v>20000</v>
      </c>
      <c r="H413" s="7">
        <v>0</v>
      </c>
      <c r="I413" s="27"/>
      <c r="J413" s="43"/>
    </row>
    <row r="414" spans="1:10" ht="50.25" customHeight="1" outlineLevel="7">
      <c r="A414" s="9" t="s">
        <v>358</v>
      </c>
      <c r="B414" s="9">
        <v>228</v>
      </c>
      <c r="C414" s="10" t="s">
        <v>197</v>
      </c>
      <c r="D414" s="11" t="s">
        <v>359</v>
      </c>
      <c r="E414" s="10" t="s">
        <v>59</v>
      </c>
      <c r="F414" s="6">
        <f>F415</f>
        <v>100000</v>
      </c>
      <c r="G414" s="7">
        <v>0</v>
      </c>
      <c r="H414" s="7">
        <v>0</v>
      </c>
      <c r="I414" s="27"/>
      <c r="J414" s="43"/>
    </row>
    <row r="415" spans="1:10" ht="33.75" customHeight="1" outlineLevel="7">
      <c r="A415" s="9" t="s">
        <v>408</v>
      </c>
      <c r="B415" s="9">
        <v>228</v>
      </c>
      <c r="C415" s="10" t="s">
        <v>197</v>
      </c>
      <c r="D415" s="11">
        <v>1500921556</v>
      </c>
      <c r="E415" s="10" t="s">
        <v>59</v>
      </c>
      <c r="F415" s="6">
        <f>F416</f>
        <v>100000</v>
      </c>
      <c r="G415" s="7">
        <v>0</v>
      </c>
      <c r="H415" s="7">
        <v>0</v>
      </c>
      <c r="I415" s="27"/>
      <c r="J415" s="43"/>
    </row>
    <row r="416" spans="1:10" ht="19.5" customHeight="1" outlineLevel="7">
      <c r="A416" s="9" t="s">
        <v>75</v>
      </c>
      <c r="B416" s="57">
        <v>228</v>
      </c>
      <c r="C416" s="10" t="s">
        <v>197</v>
      </c>
      <c r="D416" s="11">
        <v>1500921556</v>
      </c>
      <c r="E416" s="12">
        <v>200</v>
      </c>
      <c r="F416" s="6">
        <f>F417</f>
        <v>100000</v>
      </c>
      <c r="G416" s="7">
        <v>0</v>
      </c>
      <c r="H416" s="7">
        <v>0</v>
      </c>
      <c r="I416" s="27"/>
      <c r="J416" s="43"/>
    </row>
    <row r="417" spans="1:10" ht="24" customHeight="1" outlineLevel="7">
      <c r="A417" s="9" t="s">
        <v>77</v>
      </c>
      <c r="B417" s="9">
        <v>228</v>
      </c>
      <c r="C417" s="10" t="s">
        <v>197</v>
      </c>
      <c r="D417" s="11">
        <v>1500921556</v>
      </c>
      <c r="E417" s="12">
        <v>240</v>
      </c>
      <c r="F417" s="6">
        <v>100000</v>
      </c>
      <c r="G417" s="7">
        <v>0</v>
      </c>
      <c r="H417" s="7">
        <v>0</v>
      </c>
      <c r="I417" s="27"/>
      <c r="J417" s="43"/>
    </row>
    <row r="418" spans="1:10" ht="24" customHeight="1" outlineLevel="7">
      <c r="A418" s="19" t="s">
        <v>44</v>
      </c>
      <c r="B418" s="9">
        <v>228</v>
      </c>
      <c r="C418" s="10" t="s">
        <v>197</v>
      </c>
      <c r="D418" s="33" t="s">
        <v>45</v>
      </c>
      <c r="E418" s="10" t="s">
        <v>59</v>
      </c>
      <c r="F418" s="6">
        <f>F419+F422+F425</f>
        <v>29994589.649999999</v>
      </c>
      <c r="G418" s="6">
        <f>G419+G422+G425</f>
        <v>35624718</v>
      </c>
      <c r="H418" s="6">
        <f>H419+H422+H425</f>
        <v>35641816.950000003</v>
      </c>
      <c r="I418" s="27"/>
      <c r="J418" s="43"/>
    </row>
    <row r="419" spans="1:10" ht="49.95" customHeight="1" outlineLevel="7">
      <c r="A419" s="9" t="s">
        <v>481</v>
      </c>
      <c r="B419" s="9">
        <v>228</v>
      </c>
      <c r="C419" s="10" t="s">
        <v>197</v>
      </c>
      <c r="D419" s="33" t="s">
        <v>46</v>
      </c>
      <c r="E419" s="10" t="s">
        <v>59</v>
      </c>
      <c r="F419" s="6">
        <f t="shared" ref="F419:H420" si="54">F420</f>
        <v>421848</v>
      </c>
      <c r="G419" s="6">
        <f t="shared" si="54"/>
        <v>421848</v>
      </c>
      <c r="H419" s="6">
        <f t="shared" si="54"/>
        <v>421848</v>
      </c>
      <c r="I419" s="27"/>
      <c r="J419" s="43"/>
    </row>
    <row r="420" spans="1:10" ht="53.4" customHeight="1" outlineLevel="7">
      <c r="A420" s="9" t="s">
        <v>482</v>
      </c>
      <c r="B420" s="57">
        <v>228</v>
      </c>
      <c r="C420" s="10" t="s">
        <v>197</v>
      </c>
      <c r="D420" s="33" t="s">
        <v>46</v>
      </c>
      <c r="E420" s="10" t="s">
        <v>70</v>
      </c>
      <c r="F420" s="6">
        <f t="shared" si="54"/>
        <v>421848</v>
      </c>
      <c r="G420" s="6">
        <f t="shared" si="54"/>
        <v>421848</v>
      </c>
      <c r="H420" s="6">
        <f t="shared" si="54"/>
        <v>421848</v>
      </c>
      <c r="I420" s="27"/>
      <c r="J420" s="43"/>
    </row>
    <row r="421" spans="1:10" ht="24" customHeight="1" outlineLevel="7">
      <c r="A421" s="9" t="s">
        <v>483</v>
      </c>
      <c r="B421" s="9">
        <v>228</v>
      </c>
      <c r="C421" s="10" t="s">
        <v>197</v>
      </c>
      <c r="D421" s="33" t="s">
        <v>46</v>
      </c>
      <c r="E421" s="10" t="s">
        <v>110</v>
      </c>
      <c r="F421" s="6">
        <v>421848</v>
      </c>
      <c r="G421" s="7">
        <v>421848</v>
      </c>
      <c r="H421" s="7">
        <v>421848</v>
      </c>
      <c r="I421" s="27"/>
      <c r="J421" s="43"/>
    </row>
    <row r="422" spans="1:10" ht="54" customHeight="1" outlineLevel="7">
      <c r="A422" s="19" t="s">
        <v>367</v>
      </c>
      <c r="B422" s="9">
        <v>228</v>
      </c>
      <c r="C422" s="32" t="s">
        <v>197</v>
      </c>
      <c r="D422" s="33" t="s">
        <v>47</v>
      </c>
      <c r="E422" s="32" t="s">
        <v>59</v>
      </c>
      <c r="F422" s="34">
        <f t="shared" ref="F422:H423" si="55">F423</f>
        <v>931141.65</v>
      </c>
      <c r="G422" s="34">
        <f t="shared" si="55"/>
        <v>945270</v>
      </c>
      <c r="H422" s="34">
        <f t="shared" si="55"/>
        <v>962368.95</v>
      </c>
      <c r="I422" s="27"/>
      <c r="J422" s="43"/>
    </row>
    <row r="423" spans="1:10" ht="51.6" customHeight="1" outlineLevel="7">
      <c r="A423" s="19" t="s">
        <v>69</v>
      </c>
      <c r="B423" s="9">
        <v>228</v>
      </c>
      <c r="C423" s="32" t="s">
        <v>197</v>
      </c>
      <c r="D423" s="33" t="s">
        <v>47</v>
      </c>
      <c r="E423" s="32" t="s">
        <v>70</v>
      </c>
      <c r="F423" s="34">
        <f t="shared" si="55"/>
        <v>931141.65</v>
      </c>
      <c r="G423" s="34">
        <f t="shared" si="55"/>
        <v>945270</v>
      </c>
      <c r="H423" s="34">
        <f t="shared" si="55"/>
        <v>962368.95</v>
      </c>
      <c r="I423" s="27"/>
      <c r="J423" s="43"/>
    </row>
    <row r="424" spans="1:10" ht="24" customHeight="1" outlineLevel="7">
      <c r="A424" s="19" t="s">
        <v>109</v>
      </c>
      <c r="B424" s="57">
        <v>228</v>
      </c>
      <c r="C424" s="32" t="s">
        <v>197</v>
      </c>
      <c r="D424" s="33" t="s">
        <v>47</v>
      </c>
      <c r="E424" s="32" t="s">
        <v>110</v>
      </c>
      <c r="F424" s="34">
        <v>931141.65</v>
      </c>
      <c r="G424" s="31">
        <v>945270</v>
      </c>
      <c r="H424" s="31">
        <v>962368.95</v>
      </c>
      <c r="I424" s="27"/>
      <c r="J424" s="43"/>
    </row>
    <row r="425" spans="1:10" ht="49.95" customHeight="1" outlineLevel="7">
      <c r="A425" s="9" t="s">
        <v>326</v>
      </c>
      <c r="B425" s="9">
        <v>228</v>
      </c>
      <c r="C425" s="10" t="s">
        <v>197</v>
      </c>
      <c r="D425" s="11" t="s">
        <v>48</v>
      </c>
      <c r="E425" s="10" t="s">
        <v>59</v>
      </c>
      <c r="F425" s="6">
        <f t="shared" ref="F425:H426" si="56">F426</f>
        <v>28641600</v>
      </c>
      <c r="G425" s="6">
        <f t="shared" si="56"/>
        <v>34257600</v>
      </c>
      <c r="H425" s="6">
        <f t="shared" si="56"/>
        <v>34257600</v>
      </c>
      <c r="I425" s="27"/>
      <c r="J425" s="43"/>
    </row>
    <row r="426" spans="1:10" ht="34.950000000000003" customHeight="1" outlineLevel="7">
      <c r="A426" s="9" t="s">
        <v>69</v>
      </c>
      <c r="B426" s="57">
        <v>228</v>
      </c>
      <c r="C426" s="10" t="s">
        <v>197</v>
      </c>
      <c r="D426" s="11" t="s">
        <v>48</v>
      </c>
      <c r="E426" s="10" t="s">
        <v>70</v>
      </c>
      <c r="F426" s="6">
        <f t="shared" si="56"/>
        <v>28641600</v>
      </c>
      <c r="G426" s="6">
        <f t="shared" si="56"/>
        <v>34257600</v>
      </c>
      <c r="H426" s="6">
        <f t="shared" si="56"/>
        <v>34257600</v>
      </c>
      <c r="I426" s="27"/>
      <c r="J426" s="43"/>
    </row>
    <row r="427" spans="1:10" ht="24" customHeight="1" outlineLevel="7">
      <c r="A427" s="9" t="s">
        <v>109</v>
      </c>
      <c r="B427" s="9">
        <v>228</v>
      </c>
      <c r="C427" s="10" t="s">
        <v>197</v>
      </c>
      <c r="D427" s="11" t="s">
        <v>48</v>
      </c>
      <c r="E427" s="10" t="s">
        <v>110</v>
      </c>
      <c r="F427" s="6">
        <v>28641600</v>
      </c>
      <c r="G427" s="7">
        <v>34257600</v>
      </c>
      <c r="H427" s="7">
        <v>34257600</v>
      </c>
      <c r="I427" s="27"/>
      <c r="J427" s="43"/>
    </row>
    <row r="428" spans="1:10" s="14" customFormat="1" ht="34.950000000000003" customHeight="1" outlineLevel="7">
      <c r="A428" s="78" t="s">
        <v>337</v>
      </c>
      <c r="B428" s="67" t="s">
        <v>491</v>
      </c>
      <c r="C428" s="68" t="s">
        <v>197</v>
      </c>
      <c r="D428" s="67">
        <v>1700000000</v>
      </c>
      <c r="E428" s="67" t="s">
        <v>59</v>
      </c>
      <c r="F428" s="42">
        <f>F429</f>
        <v>1515151.52</v>
      </c>
      <c r="G428" s="7"/>
      <c r="H428" s="7"/>
      <c r="I428" s="27"/>
      <c r="J428" s="43"/>
    </row>
    <row r="429" spans="1:10" s="14" customFormat="1" ht="36" customHeight="1" outlineLevel="7">
      <c r="A429" s="69" t="s">
        <v>498</v>
      </c>
      <c r="B429" s="67" t="s">
        <v>491</v>
      </c>
      <c r="C429" s="68" t="s">
        <v>197</v>
      </c>
      <c r="D429" s="67" t="s">
        <v>499</v>
      </c>
      <c r="E429" s="67" t="s">
        <v>59</v>
      </c>
      <c r="F429" s="70">
        <v>1515151.52</v>
      </c>
      <c r="G429" s="7"/>
      <c r="H429" s="7"/>
      <c r="I429" s="27"/>
      <c r="J429" s="43"/>
    </row>
    <row r="430" spans="1:10" s="14" customFormat="1" ht="40.950000000000003" customHeight="1" outlineLevel="7">
      <c r="A430" s="71" t="s">
        <v>3</v>
      </c>
      <c r="B430" s="72" t="s">
        <v>491</v>
      </c>
      <c r="C430" s="73" t="s">
        <v>197</v>
      </c>
      <c r="D430" s="72" t="s">
        <v>0</v>
      </c>
      <c r="E430" s="72" t="s">
        <v>59</v>
      </c>
      <c r="F430" s="64">
        <v>1515151.52</v>
      </c>
      <c r="G430" s="7"/>
      <c r="H430" s="7"/>
      <c r="I430" s="27"/>
      <c r="J430" s="43"/>
    </row>
    <row r="431" spans="1:10" s="14" customFormat="1" ht="24" customHeight="1" outlineLevel="7">
      <c r="A431" s="71" t="s">
        <v>75</v>
      </c>
      <c r="B431" s="72" t="s">
        <v>491</v>
      </c>
      <c r="C431" s="73" t="s">
        <v>197</v>
      </c>
      <c r="D431" s="72" t="s">
        <v>0</v>
      </c>
      <c r="E431" s="72" t="s">
        <v>76</v>
      </c>
      <c r="F431" s="64">
        <v>1515151.52</v>
      </c>
      <c r="G431" s="7"/>
      <c r="H431" s="7"/>
      <c r="I431" s="27"/>
      <c r="J431" s="43"/>
    </row>
    <row r="432" spans="1:10" s="14" customFormat="1" ht="24" customHeight="1" outlineLevel="7">
      <c r="A432" s="71" t="s">
        <v>77</v>
      </c>
      <c r="B432" s="72" t="s">
        <v>491</v>
      </c>
      <c r="C432" s="73" t="s">
        <v>197</v>
      </c>
      <c r="D432" s="72" t="s">
        <v>0</v>
      </c>
      <c r="E432" s="72" t="s">
        <v>78</v>
      </c>
      <c r="F432" s="64">
        <v>1515151.52</v>
      </c>
      <c r="G432" s="7"/>
      <c r="H432" s="7"/>
      <c r="I432" s="27"/>
      <c r="J432" s="43"/>
    </row>
    <row r="433" spans="1:10" s="14" customFormat="1" ht="32.4" customHeight="1" outlineLevel="7">
      <c r="A433" s="71" t="s">
        <v>1</v>
      </c>
      <c r="B433" s="72" t="s">
        <v>491</v>
      </c>
      <c r="C433" s="73" t="s">
        <v>197</v>
      </c>
      <c r="D433" s="72" t="s">
        <v>0</v>
      </c>
      <c r="E433" s="72" t="s">
        <v>2</v>
      </c>
      <c r="F433" s="64">
        <v>1515151.52</v>
      </c>
      <c r="G433" s="7"/>
      <c r="H433" s="7"/>
      <c r="I433" s="27"/>
      <c r="J433" s="43"/>
    </row>
    <row r="434" spans="1:10" ht="22.95" customHeight="1" outlineLevel="7">
      <c r="A434" s="71" t="s">
        <v>63</v>
      </c>
      <c r="B434" s="72" t="s">
        <v>491</v>
      </c>
      <c r="C434" s="72" t="s">
        <v>197</v>
      </c>
      <c r="D434" s="72" t="s">
        <v>64</v>
      </c>
      <c r="E434" s="72" t="s">
        <v>59</v>
      </c>
      <c r="F434" s="64">
        <f>F435</f>
        <v>1051364</v>
      </c>
      <c r="G434" s="7"/>
      <c r="H434" s="7"/>
      <c r="I434" s="27"/>
      <c r="J434" s="43"/>
    </row>
    <row r="435" spans="1:10" ht="32.4" customHeight="1" outlineLevel="7">
      <c r="A435" s="71" t="s">
        <v>65</v>
      </c>
      <c r="B435" s="72" t="s">
        <v>491</v>
      </c>
      <c r="C435" s="72" t="s">
        <v>197</v>
      </c>
      <c r="D435" s="72" t="s">
        <v>66</v>
      </c>
      <c r="E435" s="72" t="s">
        <v>59</v>
      </c>
      <c r="F435" s="64">
        <f>F436+F441</f>
        <v>1051364</v>
      </c>
      <c r="G435" s="7"/>
      <c r="H435" s="7"/>
      <c r="I435" s="27"/>
      <c r="J435" s="43"/>
    </row>
    <row r="436" spans="1:10" ht="32.4" customHeight="1" outlineLevel="7">
      <c r="A436" s="71" t="s">
        <v>26</v>
      </c>
      <c r="B436" s="72" t="s">
        <v>491</v>
      </c>
      <c r="C436" s="72" t="s">
        <v>197</v>
      </c>
      <c r="D436" s="72" t="s">
        <v>27</v>
      </c>
      <c r="E436" s="72" t="s">
        <v>59</v>
      </c>
      <c r="F436" s="64">
        <f>F437+F439</f>
        <v>631732</v>
      </c>
      <c r="G436" s="7"/>
      <c r="H436" s="7"/>
      <c r="I436" s="27"/>
      <c r="J436" s="43"/>
    </row>
    <row r="437" spans="1:10" ht="32.4" customHeight="1" outlineLevel="7">
      <c r="A437" s="71" t="s">
        <v>69</v>
      </c>
      <c r="B437" s="72" t="s">
        <v>491</v>
      </c>
      <c r="C437" s="72" t="s">
        <v>197</v>
      </c>
      <c r="D437" s="72" t="s">
        <v>27</v>
      </c>
      <c r="E437" s="72" t="s">
        <v>70</v>
      </c>
      <c r="F437" s="64">
        <v>464632</v>
      </c>
      <c r="G437" s="7"/>
      <c r="H437" s="7"/>
      <c r="I437" s="27"/>
      <c r="J437" s="43"/>
    </row>
    <row r="438" spans="1:10" ht="19.95" customHeight="1" outlineLevel="7">
      <c r="A438" s="71" t="s">
        <v>109</v>
      </c>
      <c r="B438" s="72" t="s">
        <v>491</v>
      </c>
      <c r="C438" s="72" t="s">
        <v>197</v>
      </c>
      <c r="D438" s="72" t="s">
        <v>27</v>
      </c>
      <c r="E438" s="72" t="s">
        <v>110</v>
      </c>
      <c r="F438" s="64">
        <v>464632</v>
      </c>
      <c r="G438" s="7"/>
      <c r="H438" s="7"/>
      <c r="I438" s="27"/>
      <c r="J438" s="43"/>
    </row>
    <row r="439" spans="1:10" ht="22.2" customHeight="1" outlineLevel="7">
      <c r="A439" s="71" t="s">
        <v>75</v>
      </c>
      <c r="B439" s="72" t="s">
        <v>491</v>
      </c>
      <c r="C439" s="72" t="s">
        <v>197</v>
      </c>
      <c r="D439" s="72" t="s">
        <v>27</v>
      </c>
      <c r="E439" s="72" t="s">
        <v>76</v>
      </c>
      <c r="F439" s="64">
        <v>167100</v>
      </c>
      <c r="G439" s="7"/>
      <c r="H439" s="7"/>
      <c r="I439" s="27"/>
      <c r="J439" s="43"/>
    </row>
    <row r="440" spans="1:10" ht="24" customHeight="1" outlineLevel="7">
      <c r="A440" s="71" t="s">
        <v>77</v>
      </c>
      <c r="B440" s="72" t="s">
        <v>491</v>
      </c>
      <c r="C440" s="72" t="s">
        <v>197</v>
      </c>
      <c r="D440" s="72" t="s">
        <v>27</v>
      </c>
      <c r="E440" s="72" t="s">
        <v>78</v>
      </c>
      <c r="F440" s="64">
        <v>167100</v>
      </c>
      <c r="G440" s="7"/>
      <c r="H440" s="7"/>
      <c r="I440" s="27"/>
      <c r="J440" s="43"/>
    </row>
    <row r="441" spans="1:10" ht="32.4" customHeight="1" outlineLevel="7">
      <c r="A441" s="71" t="s">
        <v>28</v>
      </c>
      <c r="B441" s="72" t="s">
        <v>491</v>
      </c>
      <c r="C441" s="72" t="s">
        <v>197</v>
      </c>
      <c r="D441" s="72" t="s">
        <v>29</v>
      </c>
      <c r="E441" s="72" t="s">
        <v>59</v>
      </c>
      <c r="F441" s="64">
        <f>F442</f>
        <v>419632</v>
      </c>
      <c r="G441" s="7"/>
      <c r="H441" s="7"/>
      <c r="I441" s="27"/>
      <c r="J441" s="43"/>
    </row>
    <row r="442" spans="1:10" ht="32.4" customHeight="1" outlineLevel="7">
      <c r="A442" s="71" t="s">
        <v>69</v>
      </c>
      <c r="B442" s="72" t="s">
        <v>491</v>
      </c>
      <c r="C442" s="72" t="s">
        <v>197</v>
      </c>
      <c r="D442" s="72" t="s">
        <v>29</v>
      </c>
      <c r="E442" s="72" t="s">
        <v>70</v>
      </c>
      <c r="F442" s="64">
        <f>F443</f>
        <v>419632</v>
      </c>
      <c r="G442" s="7"/>
      <c r="H442" s="7"/>
      <c r="I442" s="27"/>
      <c r="J442" s="43"/>
    </row>
    <row r="443" spans="1:10" ht="21" customHeight="1" outlineLevel="7">
      <c r="A443" s="71" t="s">
        <v>109</v>
      </c>
      <c r="B443" s="72" t="s">
        <v>491</v>
      </c>
      <c r="C443" s="72" t="s">
        <v>197</v>
      </c>
      <c r="D443" s="72" t="s">
        <v>29</v>
      </c>
      <c r="E443" s="72" t="s">
        <v>110</v>
      </c>
      <c r="F443" s="64">
        <v>419632</v>
      </c>
      <c r="G443" s="7"/>
      <c r="H443" s="7"/>
      <c r="I443" s="27"/>
      <c r="J443" s="43"/>
    </row>
    <row r="444" spans="1:10" ht="25.2" customHeight="1" outlineLevel="2">
      <c r="A444" s="9" t="s">
        <v>212</v>
      </c>
      <c r="B444" s="9">
        <v>228</v>
      </c>
      <c r="C444" s="10" t="s">
        <v>213</v>
      </c>
      <c r="D444" s="11" t="s">
        <v>58</v>
      </c>
      <c r="E444" s="10" t="s">
        <v>59</v>
      </c>
      <c r="F444" s="6">
        <f>F445+F459+F468</f>
        <v>52989749.909999996</v>
      </c>
      <c r="G444" s="6">
        <f>G445+G459+G468</f>
        <v>38391677.840000004</v>
      </c>
      <c r="H444" s="6">
        <f>H445+H459+H468</f>
        <v>37906677.840000004</v>
      </c>
      <c r="I444" s="27"/>
      <c r="J444" s="43"/>
    </row>
    <row r="445" spans="1:10" ht="31.2" outlineLevel="3">
      <c r="A445" s="9" t="s">
        <v>338</v>
      </c>
      <c r="B445" s="9">
        <v>228</v>
      </c>
      <c r="C445" s="10" t="s">
        <v>213</v>
      </c>
      <c r="D445" s="11" t="s">
        <v>187</v>
      </c>
      <c r="E445" s="10" t="s">
        <v>59</v>
      </c>
      <c r="F445" s="6">
        <f>F446</f>
        <v>48208422.57</v>
      </c>
      <c r="G445" s="6">
        <f>G446</f>
        <v>37360750</v>
      </c>
      <c r="H445" s="6">
        <f>H446</f>
        <v>36875750</v>
      </c>
      <c r="I445" s="27"/>
      <c r="J445" s="43"/>
    </row>
    <row r="446" spans="1:10" ht="31.2" outlineLevel="4">
      <c r="A446" s="9" t="s">
        <v>214</v>
      </c>
      <c r="B446" s="9">
        <v>228</v>
      </c>
      <c r="C446" s="10" t="s">
        <v>213</v>
      </c>
      <c r="D446" s="11" t="s">
        <v>215</v>
      </c>
      <c r="E446" s="10" t="s">
        <v>59</v>
      </c>
      <c r="F446" s="6">
        <f>F447+F452</f>
        <v>48208422.57</v>
      </c>
      <c r="G446" s="6">
        <f>G447+G452</f>
        <v>37360750</v>
      </c>
      <c r="H446" s="6">
        <f>H447+H452</f>
        <v>36875750</v>
      </c>
      <c r="I446" s="27"/>
      <c r="J446" s="43"/>
    </row>
    <row r="447" spans="1:10" ht="31.2" outlineLevel="5">
      <c r="A447" s="9" t="s">
        <v>325</v>
      </c>
      <c r="B447" s="9">
        <v>228</v>
      </c>
      <c r="C447" s="10" t="s">
        <v>213</v>
      </c>
      <c r="D447" s="11" t="s">
        <v>216</v>
      </c>
      <c r="E447" s="10" t="s">
        <v>59</v>
      </c>
      <c r="F447" s="6">
        <f>F450+F448</f>
        <v>705082.57</v>
      </c>
      <c r="G447" s="6">
        <f>G450+G448</f>
        <v>556200</v>
      </c>
      <c r="H447" s="6">
        <f>H450+H448</f>
        <v>556200</v>
      </c>
      <c r="I447" s="27"/>
      <c r="J447" s="43"/>
    </row>
    <row r="448" spans="1:10" ht="46.8" outlineLevel="5">
      <c r="A448" s="9" t="s">
        <v>345</v>
      </c>
      <c r="B448" s="57">
        <v>228</v>
      </c>
      <c r="C448" s="10" t="s">
        <v>213</v>
      </c>
      <c r="D448" s="11" t="s">
        <v>216</v>
      </c>
      <c r="E448" s="10" t="s">
        <v>70</v>
      </c>
      <c r="F448" s="6">
        <f>F449</f>
        <v>160000</v>
      </c>
      <c r="G448" s="6">
        <f>G449</f>
        <v>160000</v>
      </c>
      <c r="H448" s="6">
        <f>H449</f>
        <v>160000</v>
      </c>
      <c r="I448" s="27"/>
      <c r="J448" s="43"/>
    </row>
    <row r="449" spans="1:10" ht="15.6" outlineLevel="5">
      <c r="A449" s="9" t="s">
        <v>346</v>
      </c>
      <c r="B449" s="9">
        <v>228</v>
      </c>
      <c r="C449" s="10" t="s">
        <v>213</v>
      </c>
      <c r="D449" s="11" t="s">
        <v>216</v>
      </c>
      <c r="E449" s="10" t="s">
        <v>110</v>
      </c>
      <c r="F449" s="6">
        <v>160000</v>
      </c>
      <c r="G449" s="6">
        <v>160000</v>
      </c>
      <c r="H449" s="6">
        <v>160000</v>
      </c>
      <c r="I449" s="27"/>
      <c r="J449" s="43"/>
    </row>
    <row r="450" spans="1:10" ht="21" customHeight="1" outlineLevel="6">
      <c r="A450" s="9" t="s">
        <v>75</v>
      </c>
      <c r="B450" s="9">
        <v>228</v>
      </c>
      <c r="C450" s="10" t="s">
        <v>213</v>
      </c>
      <c r="D450" s="11" t="s">
        <v>216</v>
      </c>
      <c r="E450" s="10" t="s">
        <v>76</v>
      </c>
      <c r="F450" s="6">
        <f>F451</f>
        <v>545082.56999999995</v>
      </c>
      <c r="G450" s="6">
        <f>G451</f>
        <v>396200</v>
      </c>
      <c r="H450" s="6">
        <f>H451</f>
        <v>396200</v>
      </c>
      <c r="I450" s="27"/>
      <c r="J450" s="43"/>
    </row>
    <row r="451" spans="1:10" ht="21.75" customHeight="1" outlineLevel="7">
      <c r="A451" s="9" t="s">
        <v>77</v>
      </c>
      <c r="B451" s="57">
        <v>228</v>
      </c>
      <c r="C451" s="10" t="s">
        <v>213</v>
      </c>
      <c r="D451" s="11" t="s">
        <v>216</v>
      </c>
      <c r="E451" s="10" t="s">
        <v>78</v>
      </c>
      <c r="F451" s="6">
        <v>545082.56999999995</v>
      </c>
      <c r="G451" s="7">
        <v>396200</v>
      </c>
      <c r="H451" s="7">
        <v>396200</v>
      </c>
      <c r="I451" s="27"/>
      <c r="J451" s="43"/>
    </row>
    <row r="452" spans="1:10" ht="31.2" outlineLevel="5">
      <c r="A452" s="9" t="s">
        <v>323</v>
      </c>
      <c r="B452" s="9">
        <v>228</v>
      </c>
      <c r="C452" s="10" t="s">
        <v>213</v>
      </c>
      <c r="D452" s="11" t="s">
        <v>217</v>
      </c>
      <c r="E452" s="10" t="s">
        <v>59</v>
      </c>
      <c r="F452" s="6">
        <f>F453+F455+F457</f>
        <v>47503340</v>
      </c>
      <c r="G452" s="6">
        <f>G453+G455+G457</f>
        <v>36804550</v>
      </c>
      <c r="H452" s="6">
        <f>H453+H455+H457</f>
        <v>36319550</v>
      </c>
      <c r="I452" s="27"/>
      <c r="J452" s="43"/>
    </row>
    <row r="453" spans="1:10" ht="51" customHeight="1" outlineLevel="6">
      <c r="A453" s="9" t="s">
        <v>69</v>
      </c>
      <c r="B453" s="9">
        <v>228</v>
      </c>
      <c r="C453" s="10" t="s">
        <v>213</v>
      </c>
      <c r="D453" s="11" t="s">
        <v>217</v>
      </c>
      <c r="E453" s="10" t="s">
        <v>70</v>
      </c>
      <c r="F453" s="6">
        <f>F454</f>
        <v>42685230</v>
      </c>
      <c r="G453" s="6">
        <f>G454</f>
        <v>36319550</v>
      </c>
      <c r="H453" s="6">
        <f>H454</f>
        <v>36319550</v>
      </c>
      <c r="I453" s="27"/>
      <c r="J453" s="43"/>
    </row>
    <row r="454" spans="1:10" ht="23.25" customHeight="1" outlineLevel="7">
      <c r="A454" s="9" t="s">
        <v>109</v>
      </c>
      <c r="B454" s="57">
        <v>228</v>
      </c>
      <c r="C454" s="10" t="s">
        <v>213</v>
      </c>
      <c r="D454" s="11" t="s">
        <v>217</v>
      </c>
      <c r="E454" s="10" t="s">
        <v>110</v>
      </c>
      <c r="F454" s="6">
        <v>42685230</v>
      </c>
      <c r="G454" s="7">
        <v>36319550</v>
      </c>
      <c r="H454" s="7">
        <v>36319550</v>
      </c>
      <c r="I454" s="27"/>
      <c r="J454" s="43"/>
    </row>
    <row r="455" spans="1:10" ht="31.2" outlineLevel="6">
      <c r="A455" s="9" t="s">
        <v>75</v>
      </c>
      <c r="B455" s="9">
        <v>228</v>
      </c>
      <c r="C455" s="10" t="s">
        <v>213</v>
      </c>
      <c r="D455" s="11">
        <v>1500623990</v>
      </c>
      <c r="E455" s="10" t="s">
        <v>76</v>
      </c>
      <c r="F455" s="6">
        <f>F456</f>
        <v>4606110</v>
      </c>
      <c r="G455" s="6">
        <f>G456</f>
        <v>485000</v>
      </c>
      <c r="H455" s="6">
        <f>H456</f>
        <v>0</v>
      </c>
      <c r="I455" s="27"/>
      <c r="J455" s="43"/>
    </row>
    <row r="456" spans="1:10" ht="31.2" outlineLevel="7">
      <c r="A456" s="9" t="s">
        <v>77</v>
      </c>
      <c r="B456" s="9">
        <v>228</v>
      </c>
      <c r="C456" s="10" t="s">
        <v>213</v>
      </c>
      <c r="D456" s="11" t="s">
        <v>217</v>
      </c>
      <c r="E456" s="10" t="s">
        <v>78</v>
      </c>
      <c r="F456" s="6">
        <v>4606110</v>
      </c>
      <c r="G456" s="7">
        <v>485000</v>
      </c>
      <c r="H456" s="7">
        <v>0</v>
      </c>
      <c r="I456" s="27"/>
      <c r="J456" s="43"/>
    </row>
    <row r="457" spans="1:10" ht="15.6" outlineLevel="6">
      <c r="A457" s="9" t="s">
        <v>85</v>
      </c>
      <c r="B457" s="57">
        <v>228</v>
      </c>
      <c r="C457" s="10" t="s">
        <v>213</v>
      </c>
      <c r="D457" s="11" t="s">
        <v>217</v>
      </c>
      <c r="E457" s="10" t="s">
        <v>86</v>
      </c>
      <c r="F457" s="6">
        <f>F458</f>
        <v>212000</v>
      </c>
      <c r="G457" s="6">
        <f>G458</f>
        <v>0</v>
      </c>
      <c r="H457" s="6">
        <f>H458</f>
        <v>0</v>
      </c>
      <c r="I457" s="27"/>
      <c r="J457" s="43"/>
    </row>
    <row r="458" spans="1:10" ht="15.6" outlineLevel="7">
      <c r="A458" s="9" t="s">
        <v>87</v>
      </c>
      <c r="B458" s="9">
        <v>228</v>
      </c>
      <c r="C458" s="10" t="s">
        <v>213</v>
      </c>
      <c r="D458" s="11" t="s">
        <v>217</v>
      </c>
      <c r="E458" s="10" t="s">
        <v>88</v>
      </c>
      <c r="F458" s="6">
        <v>212000</v>
      </c>
      <c r="G458" s="7">
        <v>0</v>
      </c>
      <c r="H458" s="7">
        <v>0</v>
      </c>
      <c r="I458" s="27"/>
      <c r="J458" s="43"/>
    </row>
    <row r="459" spans="1:10" ht="31.2" outlineLevel="3">
      <c r="A459" s="9" t="s">
        <v>324</v>
      </c>
      <c r="B459" s="9">
        <v>228</v>
      </c>
      <c r="C459" s="10" t="s">
        <v>213</v>
      </c>
      <c r="D459" s="11" t="s">
        <v>219</v>
      </c>
      <c r="E459" s="10" t="s">
        <v>59</v>
      </c>
      <c r="F459" s="6">
        <f>F464+F460</f>
        <v>4677287.34</v>
      </c>
      <c r="G459" s="6">
        <f>G464+G460</f>
        <v>1030927.84</v>
      </c>
      <c r="H459" s="6">
        <f>H464+H460</f>
        <v>1030927.84</v>
      </c>
      <c r="I459" s="27"/>
      <c r="J459" s="43"/>
    </row>
    <row r="460" spans="1:10" ht="37.200000000000003" customHeight="1" outlineLevel="3">
      <c r="A460" s="19" t="s">
        <v>49</v>
      </c>
      <c r="B460" s="57">
        <v>228</v>
      </c>
      <c r="C460" s="10" t="s">
        <v>213</v>
      </c>
      <c r="D460" s="33" t="s">
        <v>50</v>
      </c>
      <c r="E460" s="10" t="s">
        <v>59</v>
      </c>
      <c r="F460" s="6">
        <f t="shared" ref="F460:H462" si="57">F461</f>
        <v>3667186.33</v>
      </c>
      <c r="G460" s="6">
        <f t="shared" si="57"/>
        <v>0</v>
      </c>
      <c r="H460" s="6">
        <f t="shared" si="57"/>
        <v>0</v>
      </c>
      <c r="I460" s="27"/>
      <c r="J460" s="43"/>
    </row>
    <row r="461" spans="1:10" ht="65.400000000000006" customHeight="1" outlineLevel="3">
      <c r="A461" s="9" t="s">
        <v>484</v>
      </c>
      <c r="B461" s="9">
        <v>228</v>
      </c>
      <c r="C461" s="10" t="s">
        <v>213</v>
      </c>
      <c r="D461" s="11" t="s">
        <v>51</v>
      </c>
      <c r="E461" s="10" t="s">
        <v>59</v>
      </c>
      <c r="F461" s="6">
        <f t="shared" si="57"/>
        <v>3667186.33</v>
      </c>
      <c r="G461" s="6">
        <f t="shared" si="57"/>
        <v>0</v>
      </c>
      <c r="H461" s="6">
        <f t="shared" si="57"/>
        <v>0</v>
      </c>
      <c r="I461" s="27"/>
      <c r="J461" s="43"/>
    </row>
    <row r="462" spans="1:10" ht="21.6" customHeight="1" outlineLevel="3">
      <c r="A462" s="9" t="s">
        <v>75</v>
      </c>
      <c r="B462" s="9">
        <v>228</v>
      </c>
      <c r="C462" s="10" t="s">
        <v>213</v>
      </c>
      <c r="D462" s="11" t="s">
        <v>51</v>
      </c>
      <c r="E462" s="10" t="s">
        <v>76</v>
      </c>
      <c r="F462" s="6">
        <f t="shared" si="57"/>
        <v>3667186.33</v>
      </c>
      <c r="G462" s="6">
        <f t="shared" si="57"/>
        <v>0</v>
      </c>
      <c r="H462" s="6">
        <f t="shared" si="57"/>
        <v>0</v>
      </c>
      <c r="I462" s="27"/>
      <c r="J462" s="43"/>
    </row>
    <row r="463" spans="1:10" ht="22.2" customHeight="1" outlineLevel="3">
      <c r="A463" s="9" t="s">
        <v>77</v>
      </c>
      <c r="B463" s="57">
        <v>228</v>
      </c>
      <c r="C463" s="10" t="s">
        <v>213</v>
      </c>
      <c r="D463" s="11" t="s">
        <v>51</v>
      </c>
      <c r="E463" s="10" t="s">
        <v>78</v>
      </c>
      <c r="F463" s="6">
        <v>3667186.33</v>
      </c>
      <c r="G463" s="6">
        <v>0</v>
      </c>
      <c r="H463" s="6">
        <v>0</v>
      </c>
      <c r="I463" s="27"/>
      <c r="J463" s="43"/>
    </row>
    <row r="464" spans="1:10" ht="36" customHeight="1" outlineLevel="4">
      <c r="A464" s="9" t="s">
        <v>220</v>
      </c>
      <c r="B464" s="57">
        <v>228</v>
      </c>
      <c r="C464" s="10" t="s">
        <v>213</v>
      </c>
      <c r="D464" s="11" t="s">
        <v>221</v>
      </c>
      <c r="E464" s="10" t="s">
        <v>59</v>
      </c>
      <c r="F464" s="6">
        <f>F465</f>
        <v>1010101.01</v>
      </c>
      <c r="G464" s="6">
        <f>G465</f>
        <v>1030927.84</v>
      </c>
      <c r="H464" s="6">
        <f>H465</f>
        <v>1030927.84</v>
      </c>
      <c r="I464" s="27"/>
      <c r="J464" s="43"/>
    </row>
    <row r="465" spans="1:10" ht="48.75" customHeight="1" outlineLevel="5">
      <c r="A465" s="9" t="s">
        <v>405</v>
      </c>
      <c r="B465" s="9">
        <v>228</v>
      </c>
      <c r="C465" s="10" t="s">
        <v>213</v>
      </c>
      <c r="D465" s="11" t="s">
        <v>222</v>
      </c>
      <c r="E465" s="10" t="s">
        <v>59</v>
      </c>
      <c r="F465" s="6">
        <f t="shared" ref="F465:H466" si="58">F466</f>
        <v>1010101.01</v>
      </c>
      <c r="G465" s="7">
        <f t="shared" si="58"/>
        <v>1030927.84</v>
      </c>
      <c r="H465" s="7">
        <f t="shared" si="58"/>
        <v>1030927.84</v>
      </c>
      <c r="I465" s="27"/>
      <c r="J465" s="43"/>
    </row>
    <row r="466" spans="1:10" ht="23.25" customHeight="1" outlineLevel="6">
      <c r="A466" s="9" t="s">
        <v>75</v>
      </c>
      <c r="B466" s="9">
        <v>228</v>
      </c>
      <c r="C466" s="10" t="s">
        <v>213</v>
      </c>
      <c r="D466" s="11" t="s">
        <v>222</v>
      </c>
      <c r="E466" s="10" t="s">
        <v>76</v>
      </c>
      <c r="F466" s="6">
        <f t="shared" si="58"/>
        <v>1010101.01</v>
      </c>
      <c r="G466" s="7">
        <f t="shared" si="58"/>
        <v>1030927.84</v>
      </c>
      <c r="H466" s="7">
        <f t="shared" si="58"/>
        <v>1030927.84</v>
      </c>
      <c r="I466" s="27"/>
      <c r="J466" s="43"/>
    </row>
    <row r="467" spans="1:10" ht="21.75" customHeight="1" outlineLevel="7">
      <c r="A467" s="9" t="s">
        <v>77</v>
      </c>
      <c r="B467" s="57">
        <v>228</v>
      </c>
      <c r="C467" s="10" t="s">
        <v>213</v>
      </c>
      <c r="D467" s="11" t="s">
        <v>222</v>
      </c>
      <c r="E467" s="10" t="s">
        <v>78</v>
      </c>
      <c r="F467" s="7">
        <v>1010101.01</v>
      </c>
      <c r="G467" s="7">
        <v>1030927.84</v>
      </c>
      <c r="H467" s="7">
        <v>1030927.84</v>
      </c>
      <c r="I467" s="27"/>
      <c r="J467" s="43"/>
    </row>
    <row r="468" spans="1:10" ht="23.4" customHeight="1" outlineLevel="7">
      <c r="A468" s="9" t="s">
        <v>63</v>
      </c>
      <c r="B468" s="9">
        <v>228</v>
      </c>
      <c r="C468" s="10" t="s">
        <v>213</v>
      </c>
      <c r="D468" s="11" t="s">
        <v>64</v>
      </c>
      <c r="E468" s="10" t="s">
        <v>59</v>
      </c>
      <c r="F468" s="6">
        <f>F469</f>
        <v>104040</v>
      </c>
      <c r="G468" s="6">
        <f>G469</f>
        <v>0</v>
      </c>
      <c r="H468" s="6">
        <f>H469</f>
        <v>0</v>
      </c>
      <c r="I468" s="27"/>
      <c r="J468" s="43"/>
    </row>
    <row r="469" spans="1:10" ht="34.200000000000003" customHeight="1" outlineLevel="7">
      <c r="A469" s="9" t="s">
        <v>414</v>
      </c>
      <c r="B469" s="57">
        <v>228</v>
      </c>
      <c r="C469" s="10" t="s">
        <v>213</v>
      </c>
      <c r="D469" s="11" t="s">
        <v>66</v>
      </c>
      <c r="E469" s="10" t="s">
        <v>59</v>
      </c>
      <c r="F469" s="6">
        <f>F470+F473</f>
        <v>104040</v>
      </c>
      <c r="G469" s="6">
        <f>G470</f>
        <v>0</v>
      </c>
      <c r="H469" s="6">
        <f>H470</f>
        <v>0</v>
      </c>
      <c r="I469" s="27"/>
      <c r="J469" s="43"/>
    </row>
    <row r="470" spans="1:10" ht="66.599999999999994" customHeight="1" outlineLevel="7">
      <c r="A470" s="71" t="s">
        <v>25</v>
      </c>
      <c r="B470" s="9">
        <v>228</v>
      </c>
      <c r="C470" s="10" t="s">
        <v>213</v>
      </c>
      <c r="D470" s="11">
        <v>9999923993</v>
      </c>
      <c r="E470" s="10" t="s">
        <v>59</v>
      </c>
      <c r="F470" s="6">
        <f>F471</f>
        <v>74040</v>
      </c>
      <c r="G470" s="7">
        <v>0</v>
      </c>
      <c r="H470" s="7">
        <v>0</v>
      </c>
      <c r="I470" s="27"/>
      <c r="J470" s="43"/>
    </row>
    <row r="471" spans="1:10" ht="34.200000000000003" customHeight="1" outlineLevel="7">
      <c r="A471" s="19" t="s">
        <v>69</v>
      </c>
      <c r="B471" s="9">
        <v>228</v>
      </c>
      <c r="C471" s="10" t="s">
        <v>213</v>
      </c>
      <c r="D471" s="11">
        <v>9999923993</v>
      </c>
      <c r="E471" s="32" t="s">
        <v>70</v>
      </c>
      <c r="F471" s="34">
        <f>F472</f>
        <v>74040</v>
      </c>
      <c r="G471" s="34">
        <f>G472</f>
        <v>0</v>
      </c>
      <c r="H471" s="34">
        <f>H472</f>
        <v>0</v>
      </c>
      <c r="I471" s="27"/>
      <c r="J471" s="43"/>
    </row>
    <row r="472" spans="1:10" ht="15.6" outlineLevel="7">
      <c r="A472" s="19" t="s">
        <v>109</v>
      </c>
      <c r="B472" s="57">
        <v>228</v>
      </c>
      <c r="C472" s="10" t="s">
        <v>213</v>
      </c>
      <c r="D472" s="11">
        <v>9999923993</v>
      </c>
      <c r="E472" s="32" t="s">
        <v>110</v>
      </c>
      <c r="F472" s="34">
        <v>74040</v>
      </c>
      <c r="G472" s="31">
        <v>0</v>
      </c>
      <c r="H472" s="31">
        <v>0</v>
      </c>
      <c r="I472" s="27"/>
      <c r="J472" s="43"/>
    </row>
    <row r="473" spans="1:10" ht="49.95" customHeight="1" outlineLevel="7">
      <c r="A473" s="9" t="s">
        <v>30</v>
      </c>
      <c r="B473" s="9">
        <v>228</v>
      </c>
      <c r="C473" s="10" t="s">
        <v>213</v>
      </c>
      <c r="D473" s="11">
        <v>9999923994</v>
      </c>
      <c r="E473" s="10" t="s">
        <v>59</v>
      </c>
      <c r="F473" s="6">
        <f>F474</f>
        <v>30000</v>
      </c>
      <c r="G473" s="31"/>
      <c r="H473" s="31"/>
      <c r="I473" s="27"/>
      <c r="J473" s="43"/>
    </row>
    <row r="474" spans="1:10" ht="18" customHeight="1" outlineLevel="7">
      <c r="A474" s="19" t="s">
        <v>69</v>
      </c>
      <c r="B474" s="9">
        <v>228</v>
      </c>
      <c r="C474" s="10" t="s">
        <v>213</v>
      </c>
      <c r="D474" s="11">
        <v>9999923994</v>
      </c>
      <c r="E474" s="32" t="s">
        <v>70</v>
      </c>
      <c r="F474" s="6">
        <f>F475</f>
        <v>30000</v>
      </c>
      <c r="G474" s="31"/>
      <c r="H474" s="31"/>
      <c r="I474" s="27"/>
      <c r="J474" s="43"/>
    </row>
    <row r="475" spans="1:10" ht="23.25" customHeight="1" outlineLevel="7">
      <c r="A475" s="19" t="s">
        <v>109</v>
      </c>
      <c r="B475" s="57">
        <v>228</v>
      </c>
      <c r="C475" s="10" t="s">
        <v>213</v>
      </c>
      <c r="D475" s="11">
        <v>9999923994</v>
      </c>
      <c r="E475" s="32" t="s">
        <v>110</v>
      </c>
      <c r="F475" s="6">
        <v>30000</v>
      </c>
      <c r="G475" s="31"/>
      <c r="H475" s="31"/>
      <c r="I475" s="27"/>
      <c r="J475" s="43"/>
    </row>
    <row r="476" spans="1:10" ht="15.6" outlineLevel="2">
      <c r="A476" s="9" t="s">
        <v>223</v>
      </c>
      <c r="B476" s="9">
        <v>228</v>
      </c>
      <c r="C476" s="10" t="s">
        <v>224</v>
      </c>
      <c r="D476" s="11" t="s">
        <v>58</v>
      </c>
      <c r="E476" s="10" t="s">
        <v>59</v>
      </c>
      <c r="F476" s="6">
        <f t="shared" ref="F476:H480" si="59">F477</f>
        <v>100000</v>
      </c>
      <c r="G476" s="6">
        <f t="shared" si="59"/>
        <v>0</v>
      </c>
      <c r="H476" s="6">
        <f t="shared" si="59"/>
        <v>0</v>
      </c>
      <c r="I476" s="27"/>
      <c r="J476" s="43"/>
    </row>
    <row r="477" spans="1:10" ht="31.2" outlineLevel="2">
      <c r="A477" s="9" t="s">
        <v>355</v>
      </c>
      <c r="B477" s="9">
        <v>228</v>
      </c>
      <c r="C477" s="10" t="s">
        <v>224</v>
      </c>
      <c r="D477" s="11">
        <v>1200000000</v>
      </c>
      <c r="E477" s="10" t="s">
        <v>59</v>
      </c>
      <c r="F477" s="6">
        <f t="shared" si="59"/>
        <v>100000</v>
      </c>
      <c r="G477" s="6">
        <f t="shared" si="59"/>
        <v>0</v>
      </c>
      <c r="H477" s="6">
        <f t="shared" si="59"/>
        <v>0</v>
      </c>
      <c r="I477" s="27"/>
      <c r="J477" s="43"/>
    </row>
    <row r="478" spans="1:10" ht="31.2" outlineLevel="2">
      <c r="A478" s="9" t="s">
        <v>356</v>
      </c>
      <c r="B478" s="57">
        <v>228</v>
      </c>
      <c r="C478" s="10" t="s">
        <v>224</v>
      </c>
      <c r="D478" s="11">
        <v>1200100000</v>
      </c>
      <c r="E478" s="10" t="s">
        <v>59</v>
      </c>
      <c r="F478" s="6">
        <f t="shared" si="59"/>
        <v>100000</v>
      </c>
      <c r="G478" s="6">
        <f t="shared" si="59"/>
        <v>0</v>
      </c>
      <c r="H478" s="6">
        <f t="shared" si="59"/>
        <v>0</v>
      </c>
      <c r="I478" s="27"/>
      <c r="J478" s="43"/>
    </row>
    <row r="479" spans="1:10" ht="31.2" outlineLevel="2">
      <c r="A479" s="9" t="s">
        <v>357</v>
      </c>
      <c r="B479" s="9">
        <v>228</v>
      </c>
      <c r="C479" s="10" t="s">
        <v>224</v>
      </c>
      <c r="D479" s="11">
        <v>1200112010</v>
      </c>
      <c r="E479" s="10" t="s">
        <v>59</v>
      </c>
      <c r="F479" s="6">
        <f t="shared" si="59"/>
        <v>100000</v>
      </c>
      <c r="G479" s="6">
        <f t="shared" si="59"/>
        <v>0</v>
      </c>
      <c r="H479" s="6">
        <f t="shared" si="59"/>
        <v>0</v>
      </c>
      <c r="I479" s="27"/>
      <c r="J479" s="43"/>
    </row>
    <row r="480" spans="1:10" ht="15.6" outlineLevel="2">
      <c r="A480" s="9" t="s">
        <v>81</v>
      </c>
      <c r="B480" s="9">
        <v>228</v>
      </c>
      <c r="C480" s="10" t="s">
        <v>224</v>
      </c>
      <c r="D480" s="11">
        <v>1200112010</v>
      </c>
      <c r="E480" s="12">
        <v>300</v>
      </c>
      <c r="F480" s="6">
        <f t="shared" si="59"/>
        <v>100000</v>
      </c>
      <c r="G480" s="6">
        <f t="shared" si="59"/>
        <v>0</v>
      </c>
      <c r="H480" s="6">
        <f t="shared" si="59"/>
        <v>0</v>
      </c>
      <c r="I480" s="27"/>
      <c r="J480" s="43"/>
    </row>
    <row r="481" spans="1:10" ht="15.6" outlineLevel="2">
      <c r="A481" s="9" t="s">
        <v>268</v>
      </c>
      <c r="B481" s="57">
        <v>228</v>
      </c>
      <c r="C481" s="10" t="s">
        <v>224</v>
      </c>
      <c r="D481" s="11">
        <v>1200112010</v>
      </c>
      <c r="E481" s="12">
        <v>360</v>
      </c>
      <c r="F481" s="6">
        <v>100000</v>
      </c>
      <c r="G481" s="6">
        <v>0</v>
      </c>
      <c r="H481" s="6">
        <v>0</v>
      </c>
      <c r="I481" s="27"/>
      <c r="J481" s="43"/>
    </row>
    <row r="482" spans="1:10" ht="15.6" outlineLevel="2">
      <c r="A482" s="9" t="s">
        <v>234</v>
      </c>
      <c r="B482" s="9">
        <v>228</v>
      </c>
      <c r="C482" s="10" t="s">
        <v>235</v>
      </c>
      <c r="D482" s="11" t="s">
        <v>58</v>
      </c>
      <c r="E482" s="10" t="s">
        <v>59</v>
      </c>
      <c r="F482" s="6">
        <f>F483+F511+F492</f>
        <v>32928958.25</v>
      </c>
      <c r="G482" s="6">
        <f>G483+G511+G492</f>
        <v>29093574</v>
      </c>
      <c r="H482" s="6">
        <f>H483+H511+H492</f>
        <v>28996704</v>
      </c>
      <c r="I482" s="27"/>
      <c r="J482" s="43"/>
    </row>
    <row r="483" spans="1:10" ht="31.2" outlineLevel="3">
      <c r="A483" s="9" t="s">
        <v>338</v>
      </c>
      <c r="B483" s="9">
        <v>228</v>
      </c>
      <c r="C483" s="10" t="s">
        <v>235</v>
      </c>
      <c r="D483" s="11" t="s">
        <v>187</v>
      </c>
      <c r="E483" s="10" t="s">
        <v>59</v>
      </c>
      <c r="F483" s="6">
        <f t="shared" ref="F483:H484" si="60">F484</f>
        <v>25668840</v>
      </c>
      <c r="G483" s="6">
        <f t="shared" si="60"/>
        <v>21077830</v>
      </c>
      <c r="H483" s="6">
        <f t="shared" si="60"/>
        <v>20857830</v>
      </c>
      <c r="I483" s="27"/>
      <c r="J483" s="43"/>
    </row>
    <row r="484" spans="1:10" ht="46.8" outlineLevel="4">
      <c r="A484" s="9" t="s">
        <v>236</v>
      </c>
      <c r="B484" s="57">
        <v>228</v>
      </c>
      <c r="C484" s="10" t="s">
        <v>235</v>
      </c>
      <c r="D484" s="11" t="s">
        <v>237</v>
      </c>
      <c r="E484" s="10" t="s">
        <v>59</v>
      </c>
      <c r="F484" s="6">
        <f t="shared" si="60"/>
        <v>25668840</v>
      </c>
      <c r="G484" s="6">
        <f t="shared" si="60"/>
        <v>21077830</v>
      </c>
      <c r="H484" s="6">
        <f t="shared" si="60"/>
        <v>20857830</v>
      </c>
      <c r="I484" s="27"/>
      <c r="J484" s="43"/>
    </row>
    <row r="485" spans="1:10" ht="46.8" outlineLevel="5">
      <c r="A485" s="9" t="s">
        <v>332</v>
      </c>
      <c r="B485" s="9">
        <v>228</v>
      </c>
      <c r="C485" s="10" t="s">
        <v>235</v>
      </c>
      <c r="D485" s="11" t="s">
        <v>238</v>
      </c>
      <c r="E485" s="10" t="s">
        <v>59</v>
      </c>
      <c r="F485" s="6">
        <f>F486+F488+F490</f>
        <v>25668840</v>
      </c>
      <c r="G485" s="6">
        <f>G486+G488+G490</f>
        <v>21077830</v>
      </c>
      <c r="H485" s="6">
        <f>H486+H488+H490</f>
        <v>20857830</v>
      </c>
      <c r="I485" s="27"/>
      <c r="J485" s="43"/>
    </row>
    <row r="486" spans="1:10" ht="48.75" customHeight="1" outlineLevel="6">
      <c r="A486" s="9" t="s">
        <v>69</v>
      </c>
      <c r="B486" s="9">
        <v>228</v>
      </c>
      <c r="C486" s="10" t="s">
        <v>235</v>
      </c>
      <c r="D486" s="11" t="s">
        <v>238</v>
      </c>
      <c r="E486" s="10" t="s">
        <v>70</v>
      </c>
      <c r="F486" s="6">
        <f>F487</f>
        <v>24365520</v>
      </c>
      <c r="G486" s="6">
        <f>G487</f>
        <v>20857830</v>
      </c>
      <c r="H486" s="6">
        <f>H487</f>
        <v>20857830</v>
      </c>
      <c r="I486" s="27"/>
      <c r="J486" s="43"/>
    </row>
    <row r="487" spans="1:10" ht="19.5" customHeight="1" outlineLevel="7">
      <c r="A487" s="9" t="s">
        <v>109</v>
      </c>
      <c r="B487" s="57">
        <v>228</v>
      </c>
      <c r="C487" s="10" t="s">
        <v>235</v>
      </c>
      <c r="D487" s="11" t="s">
        <v>238</v>
      </c>
      <c r="E487" s="10" t="s">
        <v>110</v>
      </c>
      <c r="F487" s="6">
        <v>24365520</v>
      </c>
      <c r="G487" s="7">
        <v>20857830</v>
      </c>
      <c r="H487" s="7">
        <v>20857830</v>
      </c>
      <c r="I487" s="27"/>
      <c r="J487" s="43"/>
    </row>
    <row r="488" spans="1:10" ht="24.75" customHeight="1" outlineLevel="6">
      <c r="A488" s="9" t="s">
        <v>75</v>
      </c>
      <c r="B488" s="9">
        <v>228</v>
      </c>
      <c r="C488" s="10" t="s">
        <v>235</v>
      </c>
      <c r="D488" s="11" t="s">
        <v>238</v>
      </c>
      <c r="E488" s="10" t="s">
        <v>76</v>
      </c>
      <c r="F488" s="6">
        <f>F489</f>
        <v>1290320</v>
      </c>
      <c r="G488" s="6">
        <f>G489</f>
        <v>220000</v>
      </c>
      <c r="H488" s="6">
        <f>H489</f>
        <v>0</v>
      </c>
      <c r="I488" s="27"/>
      <c r="J488" s="43"/>
    </row>
    <row r="489" spans="1:10" ht="18.75" customHeight="1" outlineLevel="7">
      <c r="A489" s="9" t="s">
        <v>77</v>
      </c>
      <c r="B489" s="9">
        <v>228</v>
      </c>
      <c r="C489" s="10" t="s">
        <v>235</v>
      </c>
      <c r="D489" s="11" t="s">
        <v>238</v>
      </c>
      <c r="E489" s="10" t="s">
        <v>78</v>
      </c>
      <c r="F489" s="6">
        <v>1290320</v>
      </c>
      <c r="G489" s="7">
        <v>220000</v>
      </c>
      <c r="H489" s="7">
        <v>0</v>
      </c>
      <c r="I489" s="27"/>
      <c r="J489" s="43"/>
    </row>
    <row r="490" spans="1:10" ht="15.6" outlineLevel="6">
      <c r="A490" s="9" t="s">
        <v>85</v>
      </c>
      <c r="B490" s="57">
        <v>228</v>
      </c>
      <c r="C490" s="10" t="s">
        <v>235</v>
      </c>
      <c r="D490" s="11" t="s">
        <v>238</v>
      </c>
      <c r="E490" s="10" t="s">
        <v>86</v>
      </c>
      <c r="F490" s="6">
        <f>F491</f>
        <v>13000</v>
      </c>
      <c r="G490" s="6">
        <f>G491</f>
        <v>0</v>
      </c>
      <c r="H490" s="6">
        <f>H491</f>
        <v>0</v>
      </c>
      <c r="I490" s="27"/>
      <c r="J490" s="43"/>
    </row>
    <row r="491" spans="1:10" ht="15.6" outlineLevel="7">
      <c r="A491" s="9" t="s">
        <v>87</v>
      </c>
      <c r="B491" s="9">
        <v>228</v>
      </c>
      <c r="C491" s="10" t="s">
        <v>235</v>
      </c>
      <c r="D491" s="11" t="s">
        <v>238</v>
      </c>
      <c r="E491" s="10" t="s">
        <v>88</v>
      </c>
      <c r="F491" s="6">
        <v>13000</v>
      </c>
      <c r="G491" s="7">
        <v>0</v>
      </c>
      <c r="H491" s="7">
        <v>0</v>
      </c>
      <c r="I491" s="27"/>
      <c r="J491" s="43"/>
    </row>
    <row r="492" spans="1:10" ht="36" customHeight="1" outlineLevel="7">
      <c r="A492" s="19" t="s">
        <v>394</v>
      </c>
      <c r="B492" s="9">
        <v>228</v>
      </c>
      <c r="C492" s="10" t="s">
        <v>235</v>
      </c>
      <c r="D492" s="11" t="s">
        <v>225</v>
      </c>
      <c r="E492" s="10" t="s">
        <v>59</v>
      </c>
      <c r="F492" s="6">
        <f>F493+F507</f>
        <v>4153161.25</v>
      </c>
      <c r="G492" s="6">
        <f>G493+G507</f>
        <v>4779900</v>
      </c>
      <c r="H492" s="6">
        <f>H493+H507</f>
        <v>4779900</v>
      </c>
      <c r="I492" s="27"/>
      <c r="J492" s="43"/>
    </row>
    <row r="493" spans="1:10" ht="31.2" outlineLevel="7">
      <c r="A493" s="9" t="s">
        <v>226</v>
      </c>
      <c r="B493" s="57">
        <v>228</v>
      </c>
      <c r="C493" s="10" t="s">
        <v>235</v>
      </c>
      <c r="D493" s="11" t="s">
        <v>227</v>
      </c>
      <c r="E493" s="10" t="s">
        <v>59</v>
      </c>
      <c r="F493" s="6">
        <f>F494+F499+F502</f>
        <v>2818161.25</v>
      </c>
      <c r="G493" s="6">
        <f>G494+G499+G502</f>
        <v>4779900</v>
      </c>
      <c r="H493" s="6">
        <f>H494+H499+H502</f>
        <v>4779900</v>
      </c>
      <c r="I493" s="27"/>
      <c r="J493" s="43"/>
    </row>
    <row r="494" spans="1:10" ht="31.2" outlineLevel="7">
      <c r="A494" s="9" t="s">
        <v>415</v>
      </c>
      <c r="B494" s="9">
        <v>228</v>
      </c>
      <c r="C494" s="10" t="s">
        <v>235</v>
      </c>
      <c r="D494" s="11" t="s">
        <v>228</v>
      </c>
      <c r="E494" s="10" t="s">
        <v>59</v>
      </c>
      <c r="F494" s="6">
        <f>F495+F497</f>
        <v>945000</v>
      </c>
      <c r="G494" s="6">
        <f>G495+G497</f>
        <v>0</v>
      </c>
      <c r="H494" s="6">
        <f>H495+H497</f>
        <v>0</v>
      </c>
      <c r="I494" s="27"/>
      <c r="J494" s="43"/>
    </row>
    <row r="495" spans="1:10" ht="50.25" customHeight="1" outlineLevel="7">
      <c r="A495" s="9" t="s">
        <v>69</v>
      </c>
      <c r="B495" s="9">
        <v>228</v>
      </c>
      <c r="C495" s="10" t="s">
        <v>235</v>
      </c>
      <c r="D495" s="11" t="s">
        <v>228</v>
      </c>
      <c r="E495" s="10" t="s">
        <v>70</v>
      </c>
      <c r="F495" s="6">
        <f>F496</f>
        <v>530000</v>
      </c>
      <c r="G495" s="6">
        <f>G496</f>
        <v>0</v>
      </c>
      <c r="H495" s="6">
        <f>H496</f>
        <v>0</v>
      </c>
      <c r="I495" s="27"/>
      <c r="J495" s="43"/>
    </row>
    <row r="496" spans="1:10" ht="21" customHeight="1" outlineLevel="7">
      <c r="A496" s="9" t="s">
        <v>109</v>
      </c>
      <c r="B496" s="57">
        <v>228</v>
      </c>
      <c r="C496" s="10" t="s">
        <v>235</v>
      </c>
      <c r="D496" s="11" t="s">
        <v>228</v>
      </c>
      <c r="E496" s="10" t="s">
        <v>110</v>
      </c>
      <c r="F496" s="6">
        <v>530000</v>
      </c>
      <c r="G496" s="7">
        <v>0</v>
      </c>
      <c r="H496" s="7">
        <v>0</v>
      </c>
      <c r="I496" s="27"/>
      <c r="J496" s="43"/>
    </row>
    <row r="497" spans="1:10" ht="23.25" customHeight="1" outlineLevel="7">
      <c r="A497" s="9" t="s">
        <v>75</v>
      </c>
      <c r="B497" s="9">
        <v>228</v>
      </c>
      <c r="C497" s="10" t="s">
        <v>235</v>
      </c>
      <c r="D497" s="11" t="s">
        <v>228</v>
      </c>
      <c r="E497" s="10" t="s">
        <v>76</v>
      </c>
      <c r="F497" s="6">
        <f>F498</f>
        <v>415000</v>
      </c>
      <c r="G497" s="6">
        <f>G498</f>
        <v>0</v>
      </c>
      <c r="H497" s="6">
        <f>H498</f>
        <v>0</v>
      </c>
      <c r="I497" s="27"/>
      <c r="J497" s="43"/>
    </row>
    <row r="498" spans="1:10" ht="25.5" customHeight="1" outlineLevel="7">
      <c r="A498" s="9" t="s">
        <v>77</v>
      </c>
      <c r="B498" s="9">
        <v>228</v>
      </c>
      <c r="C498" s="10" t="s">
        <v>235</v>
      </c>
      <c r="D498" s="11" t="s">
        <v>228</v>
      </c>
      <c r="E498" s="10" t="s">
        <v>78</v>
      </c>
      <c r="F498" s="6">
        <v>415000</v>
      </c>
      <c r="G498" s="7">
        <v>0</v>
      </c>
      <c r="H498" s="7">
        <v>0</v>
      </c>
      <c r="I498" s="27"/>
      <c r="J498" s="43"/>
    </row>
    <row r="499" spans="1:10" ht="31.2" outlineLevel="7">
      <c r="A499" s="9" t="s">
        <v>229</v>
      </c>
      <c r="B499" s="57">
        <v>228</v>
      </c>
      <c r="C499" s="10" t="s">
        <v>235</v>
      </c>
      <c r="D499" s="11" t="s">
        <v>230</v>
      </c>
      <c r="E499" s="10" t="s">
        <v>59</v>
      </c>
      <c r="F499" s="6">
        <f t="shared" ref="F499:H500" si="61">F500</f>
        <v>0</v>
      </c>
      <c r="G499" s="6">
        <f t="shared" si="61"/>
        <v>0</v>
      </c>
      <c r="H499" s="6">
        <f t="shared" si="61"/>
        <v>0</v>
      </c>
      <c r="I499" s="27"/>
      <c r="J499" s="43"/>
    </row>
    <row r="500" spans="1:10" ht="24" customHeight="1" outlineLevel="7">
      <c r="A500" s="9" t="s">
        <v>75</v>
      </c>
      <c r="B500" s="9">
        <v>228</v>
      </c>
      <c r="C500" s="10" t="s">
        <v>235</v>
      </c>
      <c r="D500" s="11" t="s">
        <v>230</v>
      </c>
      <c r="E500" s="10" t="s">
        <v>76</v>
      </c>
      <c r="F500" s="6">
        <f t="shared" si="61"/>
        <v>0</v>
      </c>
      <c r="G500" s="6">
        <f t="shared" si="61"/>
        <v>0</v>
      </c>
      <c r="H500" s="6">
        <f t="shared" si="61"/>
        <v>0</v>
      </c>
      <c r="I500" s="27"/>
      <c r="J500" s="43"/>
    </row>
    <row r="501" spans="1:10" ht="22.5" customHeight="1" outlineLevel="7">
      <c r="A501" s="9" t="s">
        <v>77</v>
      </c>
      <c r="B501" s="9">
        <v>228</v>
      </c>
      <c r="C501" s="10" t="s">
        <v>235</v>
      </c>
      <c r="D501" s="11" t="s">
        <v>230</v>
      </c>
      <c r="E501" s="10" t="s">
        <v>78</v>
      </c>
      <c r="F501" s="6">
        <v>0</v>
      </c>
      <c r="G501" s="7">
        <v>0</v>
      </c>
      <c r="H501" s="7">
        <v>0</v>
      </c>
      <c r="I501" s="27"/>
      <c r="J501" s="43"/>
    </row>
    <row r="502" spans="1:10" ht="84.75" customHeight="1" outlineLevel="7">
      <c r="A502" s="9" t="s">
        <v>387</v>
      </c>
      <c r="B502" s="57">
        <v>228</v>
      </c>
      <c r="C502" s="10" t="s">
        <v>235</v>
      </c>
      <c r="D502" s="11" t="s">
        <v>231</v>
      </c>
      <c r="E502" s="10" t="s">
        <v>59</v>
      </c>
      <c r="F502" s="6">
        <f>F503+F505</f>
        <v>1873161.25</v>
      </c>
      <c r="G502" s="6">
        <f>G503+G505</f>
        <v>4779900</v>
      </c>
      <c r="H502" s="6">
        <f>H503+H505</f>
        <v>4779900</v>
      </c>
      <c r="I502" s="27"/>
      <c r="J502" s="43"/>
    </row>
    <row r="503" spans="1:10" ht="22.95" customHeight="1" outlineLevel="7">
      <c r="A503" s="9" t="s">
        <v>75</v>
      </c>
      <c r="B503" s="9">
        <v>228</v>
      </c>
      <c r="C503" s="10" t="s">
        <v>235</v>
      </c>
      <c r="D503" s="11" t="s">
        <v>231</v>
      </c>
      <c r="E503" s="10" t="s">
        <v>76</v>
      </c>
      <c r="F503" s="6">
        <f>F504</f>
        <v>1346232.6</v>
      </c>
      <c r="G503" s="6">
        <f>G504</f>
        <v>1346232.6</v>
      </c>
      <c r="H503" s="6">
        <f>H504</f>
        <v>1346232.6</v>
      </c>
      <c r="I503" s="27"/>
      <c r="J503" s="43"/>
    </row>
    <row r="504" spans="1:10" ht="22.95" customHeight="1" outlineLevel="7">
      <c r="A504" s="9" t="s">
        <v>77</v>
      </c>
      <c r="B504" s="9">
        <v>228</v>
      </c>
      <c r="C504" s="10" t="s">
        <v>235</v>
      </c>
      <c r="D504" s="11" t="s">
        <v>231</v>
      </c>
      <c r="E504" s="10" t="s">
        <v>78</v>
      </c>
      <c r="F504" s="6">
        <v>1346232.6</v>
      </c>
      <c r="G504" s="7">
        <v>1346232.6</v>
      </c>
      <c r="H504" s="7">
        <v>1346232.6</v>
      </c>
      <c r="I504" s="27"/>
      <c r="J504" s="43"/>
    </row>
    <row r="505" spans="1:10" ht="15.6" outlineLevel="7">
      <c r="A505" s="9" t="s">
        <v>81</v>
      </c>
      <c r="B505" s="57">
        <v>228</v>
      </c>
      <c r="C505" s="10" t="s">
        <v>235</v>
      </c>
      <c r="D505" s="11" t="s">
        <v>231</v>
      </c>
      <c r="E505" s="10" t="s">
        <v>82</v>
      </c>
      <c r="F505" s="6">
        <f>F506</f>
        <v>526928.65</v>
      </c>
      <c r="G505" s="6">
        <f>G506</f>
        <v>3433667.4</v>
      </c>
      <c r="H505" s="6">
        <f>H506</f>
        <v>3433667.4</v>
      </c>
      <c r="I505" s="27"/>
      <c r="J505" s="43"/>
    </row>
    <row r="506" spans="1:10" ht="31.2" outlineLevel="7">
      <c r="A506" s="9" t="s">
        <v>83</v>
      </c>
      <c r="B506" s="9">
        <v>228</v>
      </c>
      <c r="C506" s="10" t="s">
        <v>235</v>
      </c>
      <c r="D506" s="11" t="s">
        <v>231</v>
      </c>
      <c r="E506" s="10" t="s">
        <v>84</v>
      </c>
      <c r="F506" s="6">
        <v>526928.65</v>
      </c>
      <c r="G506" s="7">
        <v>3433667.4</v>
      </c>
      <c r="H506" s="7">
        <v>3433667.4</v>
      </c>
      <c r="I506" s="27"/>
      <c r="J506" s="43"/>
    </row>
    <row r="507" spans="1:10" ht="31.2" outlineLevel="7">
      <c r="A507" s="9" t="s">
        <v>232</v>
      </c>
      <c r="B507" s="9">
        <v>228</v>
      </c>
      <c r="C507" s="10" t="s">
        <v>235</v>
      </c>
      <c r="D507" s="11" t="s">
        <v>233</v>
      </c>
      <c r="E507" s="10" t="s">
        <v>59</v>
      </c>
      <c r="F507" s="6">
        <f t="shared" ref="F507:H509" si="62">F508</f>
        <v>1335000</v>
      </c>
      <c r="G507" s="6">
        <f t="shared" si="62"/>
        <v>0</v>
      </c>
      <c r="H507" s="6">
        <f t="shared" si="62"/>
        <v>0</v>
      </c>
      <c r="I507" s="27"/>
      <c r="J507" s="43"/>
    </row>
    <row r="508" spans="1:10" ht="51.6" customHeight="1" outlineLevel="7">
      <c r="A508" s="9" t="s">
        <v>489</v>
      </c>
      <c r="B508" s="9">
        <v>228</v>
      </c>
      <c r="C508" s="10" t="s">
        <v>235</v>
      </c>
      <c r="D508" s="11" t="s">
        <v>53</v>
      </c>
      <c r="E508" s="10" t="s">
        <v>59</v>
      </c>
      <c r="F508" s="6">
        <f t="shared" si="62"/>
        <v>1335000</v>
      </c>
      <c r="G508" s="6">
        <f t="shared" si="62"/>
        <v>0</v>
      </c>
      <c r="H508" s="6">
        <f t="shared" si="62"/>
        <v>0</v>
      </c>
      <c r="I508" s="27"/>
      <c r="J508" s="43"/>
    </row>
    <row r="509" spans="1:10" ht="48.6" customHeight="1" outlineLevel="7">
      <c r="A509" s="9" t="s">
        <v>317</v>
      </c>
      <c r="B509" s="9">
        <v>228</v>
      </c>
      <c r="C509" s="10" t="s">
        <v>235</v>
      </c>
      <c r="D509" s="11" t="s">
        <v>53</v>
      </c>
      <c r="E509" s="10">
        <v>100</v>
      </c>
      <c r="F509" s="6">
        <f t="shared" si="62"/>
        <v>1335000</v>
      </c>
      <c r="G509" s="6">
        <f t="shared" si="62"/>
        <v>0</v>
      </c>
      <c r="H509" s="6">
        <f t="shared" si="62"/>
        <v>0</v>
      </c>
      <c r="I509" s="27"/>
      <c r="J509" s="43"/>
    </row>
    <row r="510" spans="1:10" ht="25.95" customHeight="1" outlineLevel="7">
      <c r="A510" s="9" t="s">
        <v>109</v>
      </c>
      <c r="B510" s="9">
        <v>228</v>
      </c>
      <c r="C510" s="10" t="s">
        <v>235</v>
      </c>
      <c r="D510" s="11" t="s">
        <v>53</v>
      </c>
      <c r="E510" s="10">
        <v>110</v>
      </c>
      <c r="F510" s="6">
        <v>1335000</v>
      </c>
      <c r="G510" s="6">
        <v>0</v>
      </c>
      <c r="H510" s="6">
        <v>0</v>
      </c>
      <c r="I510" s="27"/>
      <c r="J510" s="43"/>
    </row>
    <row r="511" spans="1:10" ht="19.95" customHeight="1" outlineLevel="3">
      <c r="A511" s="9" t="s">
        <v>63</v>
      </c>
      <c r="B511" s="57">
        <v>228</v>
      </c>
      <c r="C511" s="10" t="s">
        <v>235</v>
      </c>
      <c r="D511" s="11" t="s">
        <v>64</v>
      </c>
      <c r="E511" s="10" t="s">
        <v>59</v>
      </c>
      <c r="F511" s="6">
        <f t="shared" ref="F511:H512" si="63">F512</f>
        <v>3106957</v>
      </c>
      <c r="G511" s="6">
        <f t="shared" si="63"/>
        <v>3235844</v>
      </c>
      <c r="H511" s="6">
        <f t="shared" si="63"/>
        <v>3358974</v>
      </c>
      <c r="I511" s="27"/>
      <c r="J511" s="43"/>
    </row>
    <row r="512" spans="1:10" ht="18.75" customHeight="1" outlineLevel="4">
      <c r="A512" s="9" t="s">
        <v>414</v>
      </c>
      <c r="B512" s="9">
        <v>228</v>
      </c>
      <c r="C512" s="10" t="s">
        <v>235</v>
      </c>
      <c r="D512" s="11" t="s">
        <v>66</v>
      </c>
      <c r="E512" s="10" t="s">
        <v>59</v>
      </c>
      <c r="F512" s="6">
        <f t="shared" si="63"/>
        <v>3106957</v>
      </c>
      <c r="G512" s="6">
        <f t="shared" si="63"/>
        <v>3235844</v>
      </c>
      <c r="H512" s="6">
        <f t="shared" si="63"/>
        <v>3358974</v>
      </c>
      <c r="I512" s="27"/>
      <c r="J512" s="43"/>
    </row>
    <row r="513" spans="1:10" ht="31.2" outlineLevel="5">
      <c r="A513" s="9" t="s">
        <v>239</v>
      </c>
      <c r="B513" s="9">
        <v>228</v>
      </c>
      <c r="C513" s="10" t="s">
        <v>235</v>
      </c>
      <c r="D513" s="11" t="s">
        <v>240</v>
      </c>
      <c r="E513" s="10" t="s">
        <v>59</v>
      </c>
      <c r="F513" s="6">
        <f>F514+F516</f>
        <v>3106957</v>
      </c>
      <c r="G513" s="6">
        <f>G514+G516</f>
        <v>3235844</v>
      </c>
      <c r="H513" s="6">
        <f>H514+H516</f>
        <v>3358974</v>
      </c>
      <c r="I513" s="27"/>
      <c r="J513" s="43"/>
    </row>
    <row r="514" spans="1:10" ht="48.75" customHeight="1" outlineLevel="6">
      <c r="A514" s="9" t="s">
        <v>69</v>
      </c>
      <c r="B514" s="57">
        <v>228</v>
      </c>
      <c r="C514" s="10" t="s">
        <v>235</v>
      </c>
      <c r="D514" s="11" t="s">
        <v>240</v>
      </c>
      <c r="E514" s="10" t="s">
        <v>70</v>
      </c>
      <c r="F514" s="6">
        <f>F515</f>
        <v>2802783</v>
      </c>
      <c r="G514" s="6">
        <f>G515</f>
        <v>2916001</v>
      </c>
      <c r="H514" s="6">
        <f>H515</f>
        <v>3022820</v>
      </c>
      <c r="I514" s="27"/>
      <c r="J514" s="43"/>
    </row>
    <row r="515" spans="1:10" ht="16.95" customHeight="1" outlineLevel="7">
      <c r="A515" s="9" t="s">
        <v>71</v>
      </c>
      <c r="B515" s="9">
        <v>228</v>
      </c>
      <c r="C515" s="10" t="s">
        <v>235</v>
      </c>
      <c r="D515" s="11" t="s">
        <v>240</v>
      </c>
      <c r="E515" s="10" t="s">
        <v>72</v>
      </c>
      <c r="F515" s="6">
        <v>2802783</v>
      </c>
      <c r="G515" s="7">
        <v>2916001</v>
      </c>
      <c r="H515" s="7">
        <v>3022820</v>
      </c>
      <c r="I515" s="27"/>
      <c r="J515" s="43"/>
    </row>
    <row r="516" spans="1:10" ht="21.75" customHeight="1" outlineLevel="6">
      <c r="A516" s="9" t="s">
        <v>75</v>
      </c>
      <c r="B516" s="9">
        <v>228</v>
      </c>
      <c r="C516" s="10" t="s">
        <v>235</v>
      </c>
      <c r="D516" s="11" t="s">
        <v>240</v>
      </c>
      <c r="E516" s="10" t="s">
        <v>76</v>
      </c>
      <c r="F516" s="6">
        <f>F517</f>
        <v>304174</v>
      </c>
      <c r="G516" s="6">
        <f>G517</f>
        <v>319843</v>
      </c>
      <c r="H516" s="6">
        <f>H517</f>
        <v>336154</v>
      </c>
      <c r="I516" s="27"/>
      <c r="J516" s="43"/>
    </row>
    <row r="517" spans="1:10" ht="24.75" customHeight="1" outlineLevel="7">
      <c r="A517" s="9" t="s">
        <v>77</v>
      </c>
      <c r="B517" s="57">
        <v>228</v>
      </c>
      <c r="C517" s="10" t="s">
        <v>235</v>
      </c>
      <c r="D517" s="11" t="s">
        <v>240</v>
      </c>
      <c r="E517" s="10" t="s">
        <v>78</v>
      </c>
      <c r="F517" s="6">
        <v>304174</v>
      </c>
      <c r="G517" s="7">
        <v>319843</v>
      </c>
      <c r="H517" s="7">
        <v>336154</v>
      </c>
      <c r="I517" s="27"/>
      <c r="J517" s="43"/>
    </row>
    <row r="518" spans="1:10" ht="15.6" outlineLevel="1">
      <c r="A518" s="9" t="s">
        <v>241</v>
      </c>
      <c r="B518" s="9">
        <v>228</v>
      </c>
      <c r="C518" s="10" t="s">
        <v>242</v>
      </c>
      <c r="D518" s="11" t="s">
        <v>58</v>
      </c>
      <c r="E518" s="10" t="s">
        <v>59</v>
      </c>
      <c r="F518" s="6">
        <f>F519</f>
        <v>42756094.07</v>
      </c>
      <c r="G518" s="6">
        <f>G519</f>
        <v>25952681.030000001</v>
      </c>
      <c r="H518" s="6">
        <f>H519</f>
        <v>25477681.030000001</v>
      </c>
      <c r="I518" s="27"/>
      <c r="J518" s="43"/>
    </row>
    <row r="519" spans="1:10" ht="15.6" outlineLevel="2">
      <c r="A519" s="9" t="s">
        <v>243</v>
      </c>
      <c r="B519" s="9">
        <v>228</v>
      </c>
      <c r="C519" s="10" t="s">
        <v>244</v>
      </c>
      <c r="D519" s="11" t="s">
        <v>58</v>
      </c>
      <c r="E519" s="10" t="s">
        <v>59</v>
      </c>
      <c r="F519" s="6">
        <f>F520+F562</f>
        <v>42756094.07</v>
      </c>
      <c r="G519" s="6">
        <f>G520</f>
        <v>25952681.030000001</v>
      </c>
      <c r="H519" s="6">
        <f>H520</f>
        <v>25477681.030000001</v>
      </c>
      <c r="I519" s="27"/>
      <c r="J519" s="43"/>
    </row>
    <row r="520" spans="1:10" ht="31.2" outlineLevel="3">
      <c r="A520" s="9" t="s">
        <v>218</v>
      </c>
      <c r="B520" s="57">
        <v>228</v>
      </c>
      <c r="C520" s="10" t="s">
        <v>244</v>
      </c>
      <c r="D520" s="11" t="s">
        <v>219</v>
      </c>
      <c r="E520" s="10" t="s">
        <v>59</v>
      </c>
      <c r="F520" s="6">
        <f>F521+F525+F542+F553+F529</f>
        <v>42156094.07</v>
      </c>
      <c r="G520" s="6">
        <f>G521+G525+G542+G553+G529</f>
        <v>25952681.030000001</v>
      </c>
      <c r="H520" s="6">
        <f>H521+H525+H542+H553+H529</f>
        <v>25477681.030000001</v>
      </c>
      <c r="I520" s="27"/>
      <c r="J520" s="43"/>
    </row>
    <row r="521" spans="1:10" ht="31.2" outlineLevel="4">
      <c r="A521" s="9" t="s">
        <v>245</v>
      </c>
      <c r="B521" s="9">
        <v>228</v>
      </c>
      <c r="C521" s="10" t="s">
        <v>244</v>
      </c>
      <c r="D521" s="11" t="s">
        <v>246</v>
      </c>
      <c r="E521" s="10" t="s">
        <v>59</v>
      </c>
      <c r="F521" s="6">
        <f t="shared" ref="F521:H523" si="64">F522</f>
        <v>90041.38</v>
      </c>
      <c r="G521" s="6">
        <f t="shared" si="64"/>
        <v>0</v>
      </c>
      <c r="H521" s="6">
        <f t="shared" si="64"/>
        <v>0</v>
      </c>
      <c r="I521" s="27"/>
      <c r="J521" s="43"/>
    </row>
    <row r="522" spans="1:10" ht="37.200000000000003" customHeight="1" outlineLevel="5">
      <c r="A522" s="9" t="s">
        <v>247</v>
      </c>
      <c r="B522" s="9">
        <v>228</v>
      </c>
      <c r="C522" s="10" t="s">
        <v>244</v>
      </c>
      <c r="D522" s="11">
        <v>5600108010</v>
      </c>
      <c r="E522" s="10" t="s">
        <v>59</v>
      </c>
      <c r="F522" s="6">
        <f t="shared" si="64"/>
        <v>90041.38</v>
      </c>
      <c r="G522" s="6">
        <f t="shared" si="64"/>
        <v>0</v>
      </c>
      <c r="H522" s="6">
        <f t="shared" si="64"/>
        <v>0</v>
      </c>
      <c r="I522" s="27"/>
      <c r="J522" s="43"/>
    </row>
    <row r="523" spans="1:10" ht="26.25" customHeight="1" outlineLevel="6">
      <c r="A523" s="9" t="s">
        <v>75</v>
      </c>
      <c r="B523" s="57">
        <v>228</v>
      </c>
      <c r="C523" s="10" t="s">
        <v>244</v>
      </c>
      <c r="D523" s="11" t="s">
        <v>248</v>
      </c>
      <c r="E523" s="10" t="s">
        <v>76</v>
      </c>
      <c r="F523" s="6">
        <f t="shared" si="64"/>
        <v>90041.38</v>
      </c>
      <c r="G523" s="6">
        <f t="shared" si="64"/>
        <v>0</v>
      </c>
      <c r="H523" s="6">
        <f t="shared" si="64"/>
        <v>0</v>
      </c>
      <c r="I523" s="27"/>
      <c r="J523" s="43"/>
    </row>
    <row r="524" spans="1:10" ht="24" customHeight="1" outlineLevel="7">
      <c r="A524" s="9" t="s">
        <v>77</v>
      </c>
      <c r="B524" s="9">
        <v>228</v>
      </c>
      <c r="C524" s="10" t="s">
        <v>244</v>
      </c>
      <c r="D524" s="11" t="s">
        <v>248</v>
      </c>
      <c r="E524" s="10" t="s">
        <v>78</v>
      </c>
      <c r="F524" s="6">
        <v>90041.38</v>
      </c>
      <c r="G524" s="7">
        <v>0</v>
      </c>
      <c r="H524" s="7">
        <v>0</v>
      </c>
      <c r="I524" s="27"/>
      <c r="J524" s="43"/>
    </row>
    <row r="525" spans="1:10" ht="39.6" customHeight="1" outlineLevel="4">
      <c r="A525" s="9" t="s">
        <v>249</v>
      </c>
      <c r="B525" s="9">
        <v>228</v>
      </c>
      <c r="C525" s="10" t="s">
        <v>244</v>
      </c>
      <c r="D525" s="11" t="s">
        <v>250</v>
      </c>
      <c r="E525" s="10" t="s">
        <v>59</v>
      </c>
      <c r="F525" s="6">
        <f t="shared" ref="F525:H527" si="65">F526</f>
        <v>63328.14</v>
      </c>
      <c r="G525" s="6">
        <f t="shared" si="65"/>
        <v>0</v>
      </c>
      <c r="H525" s="6">
        <f t="shared" si="65"/>
        <v>0</v>
      </c>
      <c r="I525" s="27"/>
      <c r="J525" s="43"/>
    </row>
    <row r="526" spans="1:10" ht="31.2" outlineLevel="5">
      <c r="A526" s="9" t="s">
        <v>251</v>
      </c>
      <c r="B526" s="57">
        <v>228</v>
      </c>
      <c r="C526" s="10" t="s">
        <v>244</v>
      </c>
      <c r="D526" s="11" t="s">
        <v>252</v>
      </c>
      <c r="E526" s="10" t="s">
        <v>59</v>
      </c>
      <c r="F526" s="6">
        <f t="shared" si="65"/>
        <v>63328.14</v>
      </c>
      <c r="G526" s="6">
        <f t="shared" si="65"/>
        <v>0</v>
      </c>
      <c r="H526" s="6">
        <f t="shared" si="65"/>
        <v>0</v>
      </c>
      <c r="I526" s="27"/>
      <c r="J526" s="43"/>
    </row>
    <row r="527" spans="1:10" ht="21" customHeight="1" outlineLevel="6">
      <c r="A527" s="9" t="s">
        <v>75</v>
      </c>
      <c r="B527" s="9">
        <v>228</v>
      </c>
      <c r="C527" s="10" t="s">
        <v>244</v>
      </c>
      <c r="D527" s="11" t="s">
        <v>252</v>
      </c>
      <c r="E527" s="10" t="s">
        <v>76</v>
      </c>
      <c r="F527" s="6">
        <f t="shared" si="65"/>
        <v>63328.14</v>
      </c>
      <c r="G527" s="6">
        <f t="shared" si="65"/>
        <v>0</v>
      </c>
      <c r="H527" s="6">
        <f t="shared" si="65"/>
        <v>0</v>
      </c>
      <c r="I527" s="27"/>
      <c r="J527" s="43"/>
    </row>
    <row r="528" spans="1:10" ht="21.75" customHeight="1" outlineLevel="7">
      <c r="A528" s="9" t="s">
        <v>77</v>
      </c>
      <c r="B528" s="9">
        <v>228</v>
      </c>
      <c r="C528" s="10" t="s">
        <v>244</v>
      </c>
      <c r="D528" s="11" t="s">
        <v>252</v>
      </c>
      <c r="E528" s="10" t="s">
        <v>78</v>
      </c>
      <c r="F528" s="6">
        <v>63328.14</v>
      </c>
      <c r="G528" s="7">
        <v>0</v>
      </c>
      <c r="H528" s="7">
        <v>0</v>
      </c>
      <c r="I528" s="27"/>
      <c r="J528" s="43"/>
    </row>
    <row r="529" spans="1:10" ht="21.6" customHeight="1" outlineLevel="7">
      <c r="A529" s="9" t="s">
        <v>360</v>
      </c>
      <c r="B529" s="57">
        <v>228</v>
      </c>
      <c r="C529" s="10" t="s">
        <v>244</v>
      </c>
      <c r="D529" s="11" t="s">
        <v>361</v>
      </c>
      <c r="E529" s="10" t="s">
        <v>59</v>
      </c>
      <c r="F529" s="6">
        <f>F533+F536+F539+F530</f>
        <v>9692874.5499999989</v>
      </c>
      <c r="G529" s="6">
        <f>G533+G536+G539</f>
        <v>173201.03</v>
      </c>
      <c r="H529" s="6">
        <f>H533+H536+H539</f>
        <v>173201.03</v>
      </c>
      <c r="I529" s="27"/>
      <c r="J529" s="43"/>
    </row>
    <row r="530" spans="1:10" ht="36" customHeight="1" outlineLevel="7">
      <c r="A530" s="9" t="s">
        <v>496</v>
      </c>
      <c r="B530" s="9">
        <v>228</v>
      </c>
      <c r="C530" s="10" t="s">
        <v>244</v>
      </c>
      <c r="D530" s="11" t="s">
        <v>497</v>
      </c>
      <c r="E530" s="10" t="s">
        <v>59</v>
      </c>
      <c r="F530" s="6">
        <f>F531</f>
        <v>3476805.25</v>
      </c>
      <c r="G530" s="6"/>
      <c r="H530" s="6"/>
      <c r="I530" s="27"/>
      <c r="J530" s="43"/>
    </row>
    <row r="531" spans="1:10" ht="21.6" customHeight="1" outlineLevel="7">
      <c r="A531" s="9" t="s">
        <v>75</v>
      </c>
      <c r="B531" s="9">
        <v>228</v>
      </c>
      <c r="C531" s="10" t="s">
        <v>244</v>
      </c>
      <c r="D531" s="11" t="s">
        <v>497</v>
      </c>
      <c r="E531" s="10" t="s">
        <v>76</v>
      </c>
      <c r="F531" s="6">
        <f>F532</f>
        <v>3476805.25</v>
      </c>
      <c r="G531" s="6"/>
      <c r="H531" s="6"/>
      <c r="I531" s="27"/>
      <c r="J531" s="43"/>
    </row>
    <row r="532" spans="1:10" ht="21.6" customHeight="1" outlineLevel="7">
      <c r="A532" s="9" t="s">
        <v>77</v>
      </c>
      <c r="B532" s="57">
        <v>228</v>
      </c>
      <c r="C532" s="10" t="s">
        <v>244</v>
      </c>
      <c r="D532" s="11" t="s">
        <v>497</v>
      </c>
      <c r="E532" s="10" t="s">
        <v>78</v>
      </c>
      <c r="F532" s="6">
        <v>3476805.25</v>
      </c>
      <c r="G532" s="6"/>
      <c r="H532" s="6"/>
      <c r="I532" s="27"/>
      <c r="J532" s="43"/>
    </row>
    <row r="533" spans="1:10" ht="53.4" customHeight="1" outlineLevel="5">
      <c r="A533" s="9" t="s">
        <v>404</v>
      </c>
      <c r="B533" s="9">
        <v>228</v>
      </c>
      <c r="C533" s="10" t="s">
        <v>244</v>
      </c>
      <c r="D533" s="11" t="s">
        <v>253</v>
      </c>
      <c r="E533" s="10" t="s">
        <v>59</v>
      </c>
      <c r="F533" s="6">
        <f t="shared" ref="F533:H534" si="66">F534</f>
        <v>169702.02</v>
      </c>
      <c r="G533" s="6">
        <f t="shared" si="66"/>
        <v>173201.03</v>
      </c>
      <c r="H533" s="6">
        <f t="shared" si="66"/>
        <v>173201.03</v>
      </c>
      <c r="I533" s="27"/>
      <c r="J533" s="43"/>
    </row>
    <row r="534" spans="1:10" ht="24" customHeight="1" outlineLevel="6">
      <c r="A534" s="9" t="s">
        <v>75</v>
      </c>
      <c r="B534" s="9">
        <v>228</v>
      </c>
      <c r="C534" s="10" t="s">
        <v>244</v>
      </c>
      <c r="D534" s="11" t="s">
        <v>253</v>
      </c>
      <c r="E534" s="10" t="s">
        <v>76</v>
      </c>
      <c r="F534" s="6">
        <f t="shared" si="66"/>
        <v>169702.02</v>
      </c>
      <c r="G534" s="6">
        <f t="shared" si="66"/>
        <v>173201.03</v>
      </c>
      <c r="H534" s="6">
        <f t="shared" si="66"/>
        <v>173201.03</v>
      </c>
      <c r="I534" s="27"/>
      <c r="J534" s="43"/>
    </row>
    <row r="535" spans="1:10" ht="24" customHeight="1" outlineLevel="7">
      <c r="A535" s="9" t="s">
        <v>77</v>
      </c>
      <c r="B535" s="57">
        <v>228</v>
      </c>
      <c r="C535" s="10" t="s">
        <v>244</v>
      </c>
      <c r="D535" s="11" t="s">
        <v>253</v>
      </c>
      <c r="E535" s="10" t="s">
        <v>78</v>
      </c>
      <c r="F535" s="6">
        <v>169702.02</v>
      </c>
      <c r="G535" s="7">
        <v>173201.03</v>
      </c>
      <c r="H535" s="7">
        <v>173201.03</v>
      </c>
      <c r="I535" s="27"/>
      <c r="J535" s="43"/>
    </row>
    <row r="536" spans="1:10" ht="36" customHeight="1" outlineLevel="7">
      <c r="A536" s="9" t="s">
        <v>426</v>
      </c>
      <c r="B536" s="9">
        <v>228</v>
      </c>
      <c r="C536" s="10" t="s">
        <v>244</v>
      </c>
      <c r="D536" s="11" t="s">
        <v>427</v>
      </c>
      <c r="E536" s="10" t="s">
        <v>59</v>
      </c>
      <c r="F536" s="6">
        <f t="shared" ref="F536:H537" si="67">F537</f>
        <v>5050505.05</v>
      </c>
      <c r="G536" s="6">
        <f t="shared" si="67"/>
        <v>0</v>
      </c>
      <c r="H536" s="6">
        <f t="shared" si="67"/>
        <v>0</v>
      </c>
      <c r="I536" s="27"/>
      <c r="J536" s="43"/>
    </row>
    <row r="537" spans="1:10" ht="24" customHeight="1" outlineLevel="7">
      <c r="A537" s="9" t="s">
        <v>75</v>
      </c>
      <c r="B537" s="9">
        <v>228</v>
      </c>
      <c r="C537" s="10" t="s">
        <v>244</v>
      </c>
      <c r="D537" s="11" t="s">
        <v>427</v>
      </c>
      <c r="E537" s="10" t="s">
        <v>76</v>
      </c>
      <c r="F537" s="6">
        <f t="shared" si="67"/>
        <v>5050505.05</v>
      </c>
      <c r="G537" s="6">
        <f t="shared" si="67"/>
        <v>0</v>
      </c>
      <c r="H537" s="6">
        <f t="shared" si="67"/>
        <v>0</v>
      </c>
      <c r="I537" s="27"/>
      <c r="J537" s="43"/>
    </row>
    <row r="538" spans="1:10" ht="24" customHeight="1" outlineLevel="7">
      <c r="A538" s="9" t="s">
        <v>77</v>
      </c>
      <c r="B538" s="57">
        <v>228</v>
      </c>
      <c r="C538" s="10" t="s">
        <v>244</v>
      </c>
      <c r="D538" s="11" t="s">
        <v>427</v>
      </c>
      <c r="E538" s="10" t="s">
        <v>78</v>
      </c>
      <c r="F538" s="6">
        <v>5050505.05</v>
      </c>
      <c r="G538" s="7">
        <v>0</v>
      </c>
      <c r="H538" s="7">
        <v>0</v>
      </c>
      <c r="I538" s="27"/>
      <c r="J538" s="43"/>
    </row>
    <row r="539" spans="1:10" ht="48.75" customHeight="1" outlineLevel="7">
      <c r="A539" s="9" t="s">
        <v>480</v>
      </c>
      <c r="B539" s="57">
        <v>228</v>
      </c>
      <c r="C539" s="10" t="s">
        <v>244</v>
      </c>
      <c r="D539" s="11" t="s">
        <v>479</v>
      </c>
      <c r="E539" s="10" t="s">
        <v>59</v>
      </c>
      <c r="F539" s="6">
        <f t="shared" ref="F539:H540" si="68">F540</f>
        <v>995862.23</v>
      </c>
      <c r="G539" s="6">
        <f t="shared" si="68"/>
        <v>0</v>
      </c>
      <c r="H539" s="6">
        <f t="shared" si="68"/>
        <v>0</v>
      </c>
      <c r="I539" s="27"/>
      <c r="J539" s="43"/>
    </row>
    <row r="540" spans="1:10" ht="24" customHeight="1" outlineLevel="7">
      <c r="A540" s="9" t="s">
        <v>75</v>
      </c>
      <c r="B540" s="57">
        <v>228</v>
      </c>
      <c r="C540" s="10" t="s">
        <v>244</v>
      </c>
      <c r="D540" s="11" t="s">
        <v>479</v>
      </c>
      <c r="E540" s="10" t="s">
        <v>76</v>
      </c>
      <c r="F540" s="6">
        <f t="shared" si="68"/>
        <v>995862.23</v>
      </c>
      <c r="G540" s="6">
        <f t="shared" si="68"/>
        <v>0</v>
      </c>
      <c r="H540" s="6">
        <f t="shared" si="68"/>
        <v>0</v>
      </c>
      <c r="I540" s="27"/>
      <c r="J540" s="43"/>
    </row>
    <row r="541" spans="1:10" ht="24" customHeight="1" outlineLevel="7">
      <c r="A541" s="9" t="s">
        <v>349</v>
      </c>
      <c r="B541" s="57">
        <v>228</v>
      </c>
      <c r="C541" s="10" t="s">
        <v>244</v>
      </c>
      <c r="D541" s="11" t="s">
        <v>479</v>
      </c>
      <c r="E541" s="10" t="s">
        <v>78</v>
      </c>
      <c r="F541" s="6">
        <v>995862.23</v>
      </c>
      <c r="G541" s="7">
        <v>0</v>
      </c>
      <c r="H541" s="7">
        <v>0</v>
      </c>
      <c r="I541" s="27"/>
      <c r="J541" s="43"/>
    </row>
    <row r="542" spans="1:10" ht="35.4" customHeight="1" outlineLevel="4">
      <c r="A542" s="9" t="s">
        <v>220</v>
      </c>
      <c r="B542" s="9">
        <v>228</v>
      </c>
      <c r="C542" s="10" t="s">
        <v>244</v>
      </c>
      <c r="D542" s="11" t="s">
        <v>221</v>
      </c>
      <c r="E542" s="10" t="s">
        <v>59</v>
      </c>
      <c r="F542" s="6">
        <f>F543+F546</f>
        <v>21017090</v>
      </c>
      <c r="G542" s="6">
        <f>G543+G546</f>
        <v>16425030</v>
      </c>
      <c r="H542" s="6">
        <f>H543+H546</f>
        <v>16110030</v>
      </c>
      <c r="I542" s="27"/>
      <c r="J542" s="43"/>
    </row>
    <row r="543" spans="1:10" ht="31.2" outlineLevel="5">
      <c r="A543" s="9" t="s">
        <v>254</v>
      </c>
      <c r="B543" s="9">
        <v>228</v>
      </c>
      <c r="C543" s="10" t="s">
        <v>244</v>
      </c>
      <c r="D543" s="11" t="s">
        <v>255</v>
      </c>
      <c r="E543" s="10" t="s">
        <v>59</v>
      </c>
      <c r="F543" s="6">
        <f t="shared" ref="F543:H544" si="69">F544</f>
        <v>96000</v>
      </c>
      <c r="G543" s="6">
        <f t="shared" si="69"/>
        <v>96000</v>
      </c>
      <c r="H543" s="6">
        <f t="shared" si="69"/>
        <v>96000</v>
      </c>
      <c r="I543" s="27"/>
      <c r="J543" s="43"/>
    </row>
    <row r="544" spans="1:10" ht="21" customHeight="1" outlineLevel="6">
      <c r="A544" s="9" t="s">
        <v>75</v>
      </c>
      <c r="B544" s="57">
        <v>228</v>
      </c>
      <c r="C544" s="10" t="s">
        <v>244</v>
      </c>
      <c r="D544" s="11" t="s">
        <v>255</v>
      </c>
      <c r="E544" s="10" t="s">
        <v>76</v>
      </c>
      <c r="F544" s="6">
        <f t="shared" si="69"/>
        <v>96000</v>
      </c>
      <c r="G544" s="6">
        <f t="shared" si="69"/>
        <v>96000</v>
      </c>
      <c r="H544" s="6">
        <f t="shared" si="69"/>
        <v>96000</v>
      </c>
      <c r="I544" s="27"/>
      <c r="J544" s="43"/>
    </row>
    <row r="545" spans="1:10" ht="23.25" customHeight="1" outlineLevel="7">
      <c r="A545" s="9" t="s">
        <v>77</v>
      </c>
      <c r="B545" s="9">
        <v>228</v>
      </c>
      <c r="C545" s="10" t="s">
        <v>244</v>
      </c>
      <c r="D545" s="11" t="s">
        <v>255</v>
      </c>
      <c r="E545" s="10" t="s">
        <v>78</v>
      </c>
      <c r="F545" s="6">
        <v>96000</v>
      </c>
      <c r="G545" s="7">
        <v>96000</v>
      </c>
      <c r="H545" s="7">
        <v>96000</v>
      </c>
      <c r="I545" s="27"/>
      <c r="J545" s="43"/>
    </row>
    <row r="546" spans="1:10" ht="34.5" customHeight="1" outlineLevel="5">
      <c r="A546" s="9" t="s">
        <v>256</v>
      </c>
      <c r="B546" s="9">
        <v>228</v>
      </c>
      <c r="C546" s="10" t="s">
        <v>244</v>
      </c>
      <c r="D546" s="11" t="s">
        <v>257</v>
      </c>
      <c r="E546" s="10" t="s">
        <v>59</v>
      </c>
      <c r="F546" s="6">
        <f>F547+F549+F551</f>
        <v>20921090</v>
      </c>
      <c r="G546" s="6">
        <f>G547+G549+G551</f>
        <v>16329030</v>
      </c>
      <c r="H546" s="6">
        <f>H547+H549+H551</f>
        <v>16014030</v>
      </c>
      <c r="I546" s="27"/>
      <c r="J546" s="43"/>
    </row>
    <row r="547" spans="1:10" ht="53.25" customHeight="1" outlineLevel="6">
      <c r="A547" s="9" t="s">
        <v>69</v>
      </c>
      <c r="B547" s="57">
        <v>228</v>
      </c>
      <c r="C547" s="10" t="s">
        <v>244</v>
      </c>
      <c r="D547" s="11" t="s">
        <v>257</v>
      </c>
      <c r="E547" s="10" t="s">
        <v>70</v>
      </c>
      <c r="F547" s="6">
        <f>F548</f>
        <v>18719100</v>
      </c>
      <c r="G547" s="6">
        <f>G548</f>
        <v>16014030</v>
      </c>
      <c r="H547" s="6">
        <f>H548</f>
        <v>16014030</v>
      </c>
      <c r="I547" s="27"/>
      <c r="J547" s="43"/>
    </row>
    <row r="548" spans="1:10" ht="21.75" customHeight="1" outlineLevel="7">
      <c r="A548" s="9" t="s">
        <v>109</v>
      </c>
      <c r="B548" s="9">
        <v>228</v>
      </c>
      <c r="C548" s="10" t="s">
        <v>244</v>
      </c>
      <c r="D548" s="11" t="s">
        <v>257</v>
      </c>
      <c r="E548" s="10" t="s">
        <v>110</v>
      </c>
      <c r="F548" s="6">
        <v>18719100</v>
      </c>
      <c r="G548" s="7">
        <v>16014030</v>
      </c>
      <c r="H548" s="7">
        <v>16014030</v>
      </c>
      <c r="I548" s="27"/>
      <c r="J548" s="43"/>
    </row>
    <row r="549" spans="1:10" ht="30.6" customHeight="1" outlineLevel="6">
      <c r="A549" s="9" t="s">
        <v>75</v>
      </c>
      <c r="B549" s="9">
        <v>228</v>
      </c>
      <c r="C549" s="10" t="s">
        <v>244</v>
      </c>
      <c r="D549" s="11" t="s">
        <v>257</v>
      </c>
      <c r="E549" s="10" t="s">
        <v>76</v>
      </c>
      <c r="F549" s="6">
        <f>F550</f>
        <v>2200990</v>
      </c>
      <c r="G549" s="6">
        <f>G550</f>
        <v>315000</v>
      </c>
      <c r="H549" s="6">
        <f>H550</f>
        <v>0</v>
      </c>
      <c r="I549" s="27"/>
      <c r="J549" s="43"/>
    </row>
    <row r="550" spans="1:10" ht="31.95" customHeight="1" outlineLevel="7">
      <c r="A550" s="9" t="s">
        <v>77</v>
      </c>
      <c r="B550" s="57">
        <v>228</v>
      </c>
      <c r="C550" s="10" t="s">
        <v>244</v>
      </c>
      <c r="D550" s="11" t="s">
        <v>257</v>
      </c>
      <c r="E550" s="10" t="s">
        <v>78</v>
      </c>
      <c r="F550" s="6">
        <v>2200990</v>
      </c>
      <c r="G550" s="7">
        <v>315000</v>
      </c>
      <c r="H550" s="7">
        <v>0</v>
      </c>
      <c r="I550" s="27"/>
      <c r="J550" s="43"/>
    </row>
    <row r="551" spans="1:10" ht="25.5" customHeight="1" outlineLevel="6">
      <c r="A551" s="9" t="s">
        <v>85</v>
      </c>
      <c r="B551" s="9">
        <v>228</v>
      </c>
      <c r="C551" s="10" t="s">
        <v>244</v>
      </c>
      <c r="D551" s="11" t="s">
        <v>257</v>
      </c>
      <c r="E551" s="10" t="s">
        <v>86</v>
      </c>
      <c r="F551" s="6">
        <f>F552</f>
        <v>1000</v>
      </c>
      <c r="G551" s="6">
        <f>G552</f>
        <v>0</v>
      </c>
      <c r="H551" s="6">
        <f>H552</f>
        <v>0</v>
      </c>
      <c r="I551" s="27"/>
      <c r="J551" s="43"/>
    </row>
    <row r="552" spans="1:10" ht="25.5" customHeight="1" outlineLevel="7">
      <c r="A552" s="9" t="s">
        <v>87</v>
      </c>
      <c r="B552" s="9">
        <v>228</v>
      </c>
      <c r="C552" s="10" t="s">
        <v>244</v>
      </c>
      <c r="D552" s="11" t="s">
        <v>257</v>
      </c>
      <c r="E552" s="10" t="s">
        <v>88</v>
      </c>
      <c r="F552" s="6">
        <v>1000</v>
      </c>
      <c r="G552" s="7">
        <v>0</v>
      </c>
      <c r="H552" s="7">
        <v>0</v>
      </c>
      <c r="I552" s="27"/>
      <c r="J552" s="43"/>
    </row>
    <row r="553" spans="1:10" ht="37.5" customHeight="1" outlineLevel="4">
      <c r="A553" s="9" t="s">
        <v>258</v>
      </c>
      <c r="B553" s="57">
        <v>228</v>
      </c>
      <c r="C553" s="10" t="s">
        <v>244</v>
      </c>
      <c r="D553" s="11" t="s">
        <v>259</v>
      </c>
      <c r="E553" s="10" t="s">
        <v>59</v>
      </c>
      <c r="F553" s="6">
        <f>F554+F557</f>
        <v>11292760</v>
      </c>
      <c r="G553" s="6">
        <f>G554+G557</f>
        <v>9354450</v>
      </c>
      <c r="H553" s="6">
        <f>H554+H557</f>
        <v>9194450</v>
      </c>
      <c r="I553" s="27"/>
      <c r="J553" s="43"/>
    </row>
    <row r="554" spans="1:10" ht="37.5" customHeight="1" outlineLevel="5">
      <c r="A554" s="9" t="s">
        <v>260</v>
      </c>
      <c r="B554" s="9">
        <v>228</v>
      </c>
      <c r="C554" s="10" t="s">
        <v>244</v>
      </c>
      <c r="D554" s="11" t="s">
        <v>261</v>
      </c>
      <c r="E554" s="10" t="s">
        <v>59</v>
      </c>
      <c r="F554" s="6">
        <f t="shared" ref="F554:H555" si="70">F555</f>
        <v>7000</v>
      </c>
      <c r="G554" s="6">
        <f t="shared" si="70"/>
        <v>7500</v>
      </c>
      <c r="H554" s="6">
        <f t="shared" si="70"/>
        <v>7500</v>
      </c>
      <c r="I554" s="27"/>
      <c r="J554" s="43"/>
    </row>
    <row r="555" spans="1:10" ht="23.25" customHeight="1" outlineLevel="6">
      <c r="A555" s="9" t="s">
        <v>75</v>
      </c>
      <c r="B555" s="9">
        <v>228</v>
      </c>
      <c r="C555" s="10" t="s">
        <v>244</v>
      </c>
      <c r="D555" s="11" t="s">
        <v>261</v>
      </c>
      <c r="E555" s="10" t="s">
        <v>76</v>
      </c>
      <c r="F555" s="6">
        <f t="shared" si="70"/>
        <v>7000</v>
      </c>
      <c r="G555" s="6">
        <f t="shared" si="70"/>
        <v>7500</v>
      </c>
      <c r="H555" s="6">
        <f t="shared" si="70"/>
        <v>7500</v>
      </c>
      <c r="I555" s="27"/>
      <c r="J555" s="43"/>
    </row>
    <row r="556" spans="1:10" ht="26.25" customHeight="1" outlineLevel="7">
      <c r="A556" s="9" t="s">
        <v>77</v>
      </c>
      <c r="B556" s="57">
        <v>228</v>
      </c>
      <c r="C556" s="10" t="s">
        <v>244</v>
      </c>
      <c r="D556" s="11" t="s">
        <v>261</v>
      </c>
      <c r="E556" s="10" t="s">
        <v>78</v>
      </c>
      <c r="F556" s="6">
        <v>7000</v>
      </c>
      <c r="G556" s="7">
        <v>7500</v>
      </c>
      <c r="H556" s="7">
        <v>7500</v>
      </c>
      <c r="I556" s="27"/>
      <c r="J556" s="43"/>
    </row>
    <row r="557" spans="1:10" ht="33" customHeight="1" outlineLevel="5">
      <c r="A557" s="9" t="s">
        <v>262</v>
      </c>
      <c r="B557" s="9">
        <v>228</v>
      </c>
      <c r="C557" s="10" t="s">
        <v>244</v>
      </c>
      <c r="D557" s="11" t="s">
        <v>263</v>
      </c>
      <c r="E557" s="10" t="s">
        <v>59</v>
      </c>
      <c r="F557" s="6">
        <f>F558+F560</f>
        <v>11285760</v>
      </c>
      <c r="G557" s="6">
        <f>G558+G560</f>
        <v>9346950</v>
      </c>
      <c r="H557" s="6">
        <f>H558+H560</f>
        <v>9186950</v>
      </c>
      <c r="I557" s="27"/>
      <c r="J557" s="43"/>
    </row>
    <row r="558" spans="1:10" ht="52.5" customHeight="1" outlineLevel="6">
      <c r="A558" s="9" t="s">
        <v>69</v>
      </c>
      <c r="B558" s="9">
        <v>228</v>
      </c>
      <c r="C558" s="10" t="s">
        <v>244</v>
      </c>
      <c r="D558" s="11" t="s">
        <v>263</v>
      </c>
      <c r="E558" s="10" t="s">
        <v>70</v>
      </c>
      <c r="F558" s="6">
        <f>F559</f>
        <v>10738720</v>
      </c>
      <c r="G558" s="6">
        <f>G559</f>
        <v>9186950</v>
      </c>
      <c r="H558" s="6">
        <f>H559</f>
        <v>9186950</v>
      </c>
      <c r="I558" s="27"/>
      <c r="J558" s="43"/>
    </row>
    <row r="559" spans="1:10" ht="24" customHeight="1" outlineLevel="7">
      <c r="A559" s="9" t="s">
        <v>109</v>
      </c>
      <c r="B559" s="57">
        <v>228</v>
      </c>
      <c r="C559" s="10" t="s">
        <v>244</v>
      </c>
      <c r="D559" s="11" t="s">
        <v>263</v>
      </c>
      <c r="E559" s="10" t="s">
        <v>110</v>
      </c>
      <c r="F559" s="6">
        <v>10738720</v>
      </c>
      <c r="G559" s="7">
        <v>9186950</v>
      </c>
      <c r="H559" s="7">
        <v>9186950</v>
      </c>
      <c r="I559" s="27"/>
      <c r="J559" s="43"/>
    </row>
    <row r="560" spans="1:10" ht="20.25" customHeight="1" outlineLevel="6">
      <c r="A560" s="9" t="s">
        <v>75</v>
      </c>
      <c r="B560" s="9">
        <v>228</v>
      </c>
      <c r="C560" s="10" t="s">
        <v>244</v>
      </c>
      <c r="D560" s="11" t="s">
        <v>263</v>
      </c>
      <c r="E560" s="10" t="s">
        <v>76</v>
      </c>
      <c r="F560" s="6">
        <f>F561</f>
        <v>547040</v>
      </c>
      <c r="G560" s="6">
        <f>G561</f>
        <v>160000</v>
      </c>
      <c r="H560" s="6">
        <f>H561</f>
        <v>0</v>
      </c>
      <c r="I560" s="27"/>
      <c r="J560" s="43"/>
    </row>
    <row r="561" spans="1:10" ht="23.25" customHeight="1" outlineLevel="7">
      <c r="A561" s="9" t="s">
        <v>77</v>
      </c>
      <c r="B561" s="9">
        <v>228</v>
      </c>
      <c r="C561" s="10" t="s">
        <v>244</v>
      </c>
      <c r="D561" s="11" t="s">
        <v>263</v>
      </c>
      <c r="E561" s="10" t="s">
        <v>78</v>
      </c>
      <c r="F561" s="6">
        <v>547040</v>
      </c>
      <c r="G561" s="7">
        <v>160000</v>
      </c>
      <c r="H561" s="7">
        <v>0</v>
      </c>
      <c r="I561" s="27"/>
      <c r="J561" s="43"/>
    </row>
    <row r="562" spans="1:10" ht="23.25" customHeight="1" outlineLevel="7">
      <c r="A562" s="71" t="s">
        <v>63</v>
      </c>
      <c r="B562" s="72" t="s">
        <v>491</v>
      </c>
      <c r="C562" s="10" t="s">
        <v>244</v>
      </c>
      <c r="D562" s="72" t="s">
        <v>64</v>
      </c>
      <c r="E562" s="72" t="s">
        <v>59</v>
      </c>
      <c r="F562" s="64">
        <f>F563</f>
        <v>600000</v>
      </c>
      <c r="G562" s="7"/>
      <c r="H562" s="7"/>
      <c r="I562" s="27"/>
      <c r="J562" s="43"/>
    </row>
    <row r="563" spans="1:10" ht="23.25" customHeight="1" outlineLevel="7">
      <c r="A563" s="71" t="s">
        <v>65</v>
      </c>
      <c r="B563" s="72" t="s">
        <v>491</v>
      </c>
      <c r="C563" s="10" t="s">
        <v>244</v>
      </c>
      <c r="D563" s="72" t="s">
        <v>66</v>
      </c>
      <c r="E563" s="72" t="s">
        <v>59</v>
      </c>
      <c r="F563" s="64">
        <f>F564</f>
        <v>600000</v>
      </c>
      <c r="G563" s="7"/>
      <c r="H563" s="7"/>
      <c r="I563" s="27"/>
      <c r="J563" s="43"/>
    </row>
    <row r="564" spans="1:10" ht="69" customHeight="1" outlineLevel="7">
      <c r="A564" s="71" t="s">
        <v>31</v>
      </c>
      <c r="B564" s="72" t="s">
        <v>491</v>
      </c>
      <c r="C564" s="10" t="s">
        <v>244</v>
      </c>
      <c r="D564" s="72">
        <v>9999940112</v>
      </c>
      <c r="E564" s="72" t="s">
        <v>59</v>
      </c>
      <c r="F564" s="64">
        <f>F565</f>
        <v>600000</v>
      </c>
      <c r="G564" s="7"/>
      <c r="H564" s="7"/>
      <c r="I564" s="27"/>
      <c r="J564" s="43"/>
    </row>
    <row r="565" spans="1:10" ht="23.25" customHeight="1" outlineLevel="7">
      <c r="A565" s="71" t="s">
        <v>75</v>
      </c>
      <c r="B565" s="72" t="s">
        <v>491</v>
      </c>
      <c r="C565" s="10" t="s">
        <v>244</v>
      </c>
      <c r="D565" s="72">
        <v>9999940112</v>
      </c>
      <c r="E565" s="72" t="s">
        <v>76</v>
      </c>
      <c r="F565" s="64">
        <f>F566</f>
        <v>600000</v>
      </c>
      <c r="G565" s="7"/>
      <c r="H565" s="7"/>
      <c r="I565" s="27"/>
      <c r="J565" s="43"/>
    </row>
    <row r="566" spans="1:10" ht="23.25" customHeight="1" outlineLevel="7">
      <c r="A566" s="71" t="s">
        <v>77</v>
      </c>
      <c r="B566" s="72" t="s">
        <v>491</v>
      </c>
      <c r="C566" s="10" t="s">
        <v>244</v>
      </c>
      <c r="D566" s="72">
        <v>9999940112</v>
      </c>
      <c r="E566" s="72" t="s">
        <v>78</v>
      </c>
      <c r="F566" s="64">
        <v>600000</v>
      </c>
      <c r="G566" s="7"/>
      <c r="H566" s="7"/>
      <c r="I566" s="27"/>
      <c r="J566" s="43"/>
    </row>
    <row r="567" spans="1:10" ht="21" customHeight="1" outlineLevel="1">
      <c r="A567" s="9" t="s">
        <v>264</v>
      </c>
      <c r="B567" s="57">
        <v>228</v>
      </c>
      <c r="C567" s="10" t="s">
        <v>265</v>
      </c>
      <c r="D567" s="11" t="s">
        <v>58</v>
      </c>
      <c r="E567" s="10" t="s">
        <v>59</v>
      </c>
      <c r="F567" s="6">
        <f>F568+F574</f>
        <v>23736495.380000003</v>
      </c>
      <c r="G567" s="6">
        <f>G568+G574</f>
        <v>34118396.859999999</v>
      </c>
      <c r="H567" s="6">
        <f>H568+H574</f>
        <v>32765313.319999997</v>
      </c>
      <c r="I567" s="27"/>
      <c r="J567" s="43"/>
    </row>
    <row r="568" spans="1:10" ht="19.95" customHeight="1" outlineLevel="2">
      <c r="A568" s="9" t="s">
        <v>266</v>
      </c>
      <c r="B568" s="9">
        <v>228</v>
      </c>
      <c r="C568" s="10" t="s">
        <v>267</v>
      </c>
      <c r="D568" s="11" t="s">
        <v>58</v>
      </c>
      <c r="E568" s="10" t="s">
        <v>59</v>
      </c>
      <c r="F568" s="6">
        <f t="shared" ref="F568:H572" si="71">F569</f>
        <v>2530000</v>
      </c>
      <c r="G568" s="6">
        <f t="shared" si="71"/>
        <v>0</v>
      </c>
      <c r="H568" s="6">
        <f t="shared" si="71"/>
        <v>0</v>
      </c>
      <c r="I568" s="27"/>
      <c r="J568" s="43"/>
    </row>
    <row r="569" spans="1:10" ht="34.200000000000003" customHeight="1" outlineLevel="3">
      <c r="A569" s="9" t="s">
        <v>338</v>
      </c>
      <c r="B569" s="9">
        <v>228</v>
      </c>
      <c r="C569" s="10" t="s">
        <v>267</v>
      </c>
      <c r="D569" s="11" t="s">
        <v>187</v>
      </c>
      <c r="E569" s="10" t="s">
        <v>59</v>
      </c>
      <c r="F569" s="6">
        <f t="shared" si="71"/>
        <v>2530000</v>
      </c>
      <c r="G569" s="6">
        <f t="shared" si="71"/>
        <v>0</v>
      </c>
      <c r="H569" s="6">
        <f t="shared" si="71"/>
        <v>0</v>
      </c>
      <c r="I569" s="27"/>
      <c r="J569" s="43"/>
    </row>
    <row r="570" spans="1:10" ht="36" customHeight="1" outlineLevel="4">
      <c r="A570" s="19" t="s">
        <v>44</v>
      </c>
      <c r="B570" s="57">
        <v>228</v>
      </c>
      <c r="C570" s="10" t="s">
        <v>267</v>
      </c>
      <c r="D570" s="11" t="s">
        <v>45</v>
      </c>
      <c r="E570" s="10" t="s">
        <v>59</v>
      </c>
      <c r="F570" s="6">
        <f t="shared" si="71"/>
        <v>2530000</v>
      </c>
      <c r="G570" s="6">
        <f t="shared" si="71"/>
        <v>0</v>
      </c>
      <c r="H570" s="6">
        <f t="shared" si="71"/>
        <v>0</v>
      </c>
      <c r="I570" s="27"/>
      <c r="J570" s="43"/>
    </row>
    <row r="571" spans="1:10" ht="64.95" customHeight="1" outlineLevel="5">
      <c r="A571" s="9" t="s">
        <v>322</v>
      </c>
      <c r="B571" s="9">
        <v>228</v>
      </c>
      <c r="C571" s="10" t="s">
        <v>267</v>
      </c>
      <c r="D571" s="11" t="s">
        <v>52</v>
      </c>
      <c r="E571" s="10" t="s">
        <v>59</v>
      </c>
      <c r="F571" s="6">
        <f t="shared" si="71"/>
        <v>2530000</v>
      </c>
      <c r="G571" s="6">
        <f t="shared" si="71"/>
        <v>0</v>
      </c>
      <c r="H571" s="6">
        <f t="shared" si="71"/>
        <v>0</v>
      </c>
      <c r="I571" s="27"/>
      <c r="J571" s="43"/>
    </row>
    <row r="572" spans="1:10" ht="21.6" customHeight="1" outlineLevel="6">
      <c r="A572" s="9" t="s">
        <v>81</v>
      </c>
      <c r="B572" s="9">
        <v>228</v>
      </c>
      <c r="C572" s="10" t="s">
        <v>267</v>
      </c>
      <c r="D572" s="11" t="s">
        <v>52</v>
      </c>
      <c r="E572" s="10" t="s">
        <v>82</v>
      </c>
      <c r="F572" s="6">
        <f t="shared" si="71"/>
        <v>2530000</v>
      </c>
      <c r="G572" s="6">
        <f t="shared" si="71"/>
        <v>0</v>
      </c>
      <c r="H572" s="6">
        <f t="shared" si="71"/>
        <v>0</v>
      </c>
      <c r="I572" s="27"/>
      <c r="J572" s="43"/>
    </row>
    <row r="573" spans="1:10" ht="35.4" customHeight="1" outlineLevel="7">
      <c r="A573" s="9" t="s">
        <v>83</v>
      </c>
      <c r="B573" s="57">
        <v>228</v>
      </c>
      <c r="C573" s="10" t="s">
        <v>267</v>
      </c>
      <c r="D573" s="11" t="s">
        <v>52</v>
      </c>
      <c r="E573" s="10" t="s">
        <v>84</v>
      </c>
      <c r="F573" s="6">
        <v>2530000</v>
      </c>
      <c r="G573" s="7">
        <v>0</v>
      </c>
      <c r="H573" s="7">
        <v>0</v>
      </c>
      <c r="I573" s="27"/>
      <c r="J573" s="43"/>
    </row>
    <row r="574" spans="1:10" ht="24" customHeight="1" outlineLevel="2">
      <c r="A574" s="9" t="s">
        <v>270</v>
      </c>
      <c r="B574" s="9">
        <v>228</v>
      </c>
      <c r="C574" s="10" t="s">
        <v>271</v>
      </c>
      <c r="D574" s="11" t="s">
        <v>58</v>
      </c>
      <c r="E574" s="10" t="s">
        <v>59</v>
      </c>
      <c r="F574" s="6">
        <f>F575+F580</f>
        <v>21206495.380000003</v>
      </c>
      <c r="G574" s="6">
        <f>G575+G580</f>
        <v>34118396.859999999</v>
      </c>
      <c r="H574" s="6">
        <f>H575+H580</f>
        <v>32765313.319999997</v>
      </c>
      <c r="I574" s="27"/>
      <c r="J574" s="43"/>
    </row>
    <row r="575" spans="1:10" ht="40.200000000000003" customHeight="1" outlineLevel="3">
      <c r="A575" s="9" t="s">
        <v>272</v>
      </c>
      <c r="B575" s="9">
        <v>228</v>
      </c>
      <c r="C575" s="10" t="s">
        <v>271</v>
      </c>
      <c r="D575" s="11" t="s">
        <v>273</v>
      </c>
      <c r="E575" s="10" t="s">
        <v>59</v>
      </c>
      <c r="F575" s="6">
        <f t="shared" ref="F575:H578" si="72">F576</f>
        <v>6320160</v>
      </c>
      <c r="G575" s="6">
        <f t="shared" si="72"/>
        <v>4352874.76</v>
      </c>
      <c r="H575" s="6">
        <f t="shared" si="72"/>
        <v>4284041.38</v>
      </c>
      <c r="I575" s="27"/>
      <c r="J575" s="43"/>
    </row>
    <row r="576" spans="1:10" ht="31.5" customHeight="1" outlineLevel="4">
      <c r="A576" s="9" t="s">
        <v>475</v>
      </c>
      <c r="B576" s="57">
        <v>228</v>
      </c>
      <c r="C576" s="10" t="s">
        <v>271</v>
      </c>
      <c r="D576" s="11" t="s">
        <v>274</v>
      </c>
      <c r="E576" s="10" t="s">
        <v>59</v>
      </c>
      <c r="F576" s="6">
        <f t="shared" si="72"/>
        <v>6320160</v>
      </c>
      <c r="G576" s="6">
        <f t="shared" si="72"/>
        <v>4352874.76</v>
      </c>
      <c r="H576" s="6">
        <f t="shared" si="72"/>
        <v>4284041.38</v>
      </c>
      <c r="I576" s="27"/>
      <c r="J576" s="43"/>
    </row>
    <row r="577" spans="1:10" ht="50.25" customHeight="1" outlineLevel="5">
      <c r="A577" s="9" t="s">
        <v>474</v>
      </c>
      <c r="B577" s="9">
        <v>228</v>
      </c>
      <c r="C577" s="10" t="s">
        <v>271</v>
      </c>
      <c r="D577" s="11" t="s">
        <v>275</v>
      </c>
      <c r="E577" s="10" t="s">
        <v>59</v>
      </c>
      <c r="F577" s="6">
        <f t="shared" si="72"/>
        <v>6320160</v>
      </c>
      <c r="G577" s="6">
        <f t="shared" si="72"/>
        <v>4352874.76</v>
      </c>
      <c r="H577" s="6">
        <f t="shared" si="72"/>
        <v>4284041.38</v>
      </c>
      <c r="I577" s="27"/>
      <c r="J577" s="43"/>
    </row>
    <row r="578" spans="1:10" ht="23.25" customHeight="1" outlineLevel="6">
      <c r="A578" s="9" t="s">
        <v>81</v>
      </c>
      <c r="B578" s="9">
        <v>228</v>
      </c>
      <c r="C578" s="10" t="s">
        <v>271</v>
      </c>
      <c r="D578" s="11" t="s">
        <v>275</v>
      </c>
      <c r="E578" s="10" t="s">
        <v>82</v>
      </c>
      <c r="F578" s="6">
        <f t="shared" si="72"/>
        <v>6320160</v>
      </c>
      <c r="G578" s="6">
        <f t="shared" si="72"/>
        <v>4352874.76</v>
      </c>
      <c r="H578" s="6">
        <f t="shared" si="72"/>
        <v>4284041.38</v>
      </c>
      <c r="I578" s="27"/>
      <c r="J578" s="43"/>
    </row>
    <row r="579" spans="1:10" ht="36.6" customHeight="1" outlineLevel="7">
      <c r="A579" s="9" t="s">
        <v>83</v>
      </c>
      <c r="B579" s="57">
        <v>228</v>
      </c>
      <c r="C579" s="10" t="s">
        <v>271</v>
      </c>
      <c r="D579" s="11" t="s">
        <v>275</v>
      </c>
      <c r="E579" s="10" t="s">
        <v>84</v>
      </c>
      <c r="F579" s="6">
        <v>6320160</v>
      </c>
      <c r="G579" s="7">
        <v>4352874.76</v>
      </c>
      <c r="H579" s="7">
        <v>4284041.38</v>
      </c>
      <c r="I579" s="27"/>
      <c r="J579" s="43"/>
    </row>
    <row r="580" spans="1:10" ht="25.5" customHeight="1" outlineLevel="3">
      <c r="A580" s="9" t="s">
        <v>63</v>
      </c>
      <c r="B580" s="9">
        <v>228</v>
      </c>
      <c r="C580" s="10" t="s">
        <v>271</v>
      </c>
      <c r="D580" s="11" t="s">
        <v>64</v>
      </c>
      <c r="E580" s="10" t="s">
        <v>59</v>
      </c>
      <c r="F580" s="6">
        <f>F581</f>
        <v>14886335.380000001</v>
      </c>
      <c r="G580" s="6">
        <f>G581</f>
        <v>29765522.100000001</v>
      </c>
      <c r="H580" s="6">
        <f>H581</f>
        <v>28481271.939999998</v>
      </c>
      <c r="I580" s="27"/>
      <c r="J580" s="43"/>
    </row>
    <row r="581" spans="1:10" ht="21" customHeight="1" outlineLevel="4">
      <c r="A581" s="9" t="s">
        <v>65</v>
      </c>
      <c r="B581" s="9">
        <v>228</v>
      </c>
      <c r="C581" s="10" t="s">
        <v>271</v>
      </c>
      <c r="D581" s="11" t="s">
        <v>66</v>
      </c>
      <c r="E581" s="10" t="s">
        <v>59</v>
      </c>
      <c r="F581" s="6">
        <f>F582+F586+F591</f>
        <v>14886335.380000001</v>
      </c>
      <c r="G581" s="6">
        <f>G582+G586+G591</f>
        <v>29765522.100000001</v>
      </c>
      <c r="H581" s="6">
        <f>H582+H586+H591</f>
        <v>28481271.939999998</v>
      </c>
      <c r="I581" s="27"/>
      <c r="J581" s="43"/>
    </row>
    <row r="582" spans="1:10" ht="66" customHeight="1" outlineLevel="5">
      <c r="A582" s="9" t="s">
        <v>278</v>
      </c>
      <c r="B582" s="57">
        <v>228</v>
      </c>
      <c r="C582" s="10" t="s">
        <v>271</v>
      </c>
      <c r="D582" s="11" t="s">
        <v>279</v>
      </c>
      <c r="E582" s="10" t="s">
        <v>59</v>
      </c>
      <c r="F582" s="6">
        <f>F583</f>
        <v>5965215.6200000001</v>
      </c>
      <c r="G582" s="6">
        <f>G583</f>
        <v>11382197.539999999</v>
      </c>
      <c r="H582" s="6">
        <f>H583</f>
        <v>9977697.379999999</v>
      </c>
      <c r="I582" s="27"/>
      <c r="J582" s="43"/>
    </row>
    <row r="583" spans="1:10" ht="23.25" customHeight="1" outlineLevel="6">
      <c r="A583" s="9" t="s">
        <v>81</v>
      </c>
      <c r="B583" s="9">
        <v>228</v>
      </c>
      <c r="C583" s="10" t="s">
        <v>271</v>
      </c>
      <c r="D583" s="11" t="s">
        <v>279</v>
      </c>
      <c r="E583" s="10" t="s">
        <v>82</v>
      </c>
      <c r="F583" s="6">
        <f>F584+F585</f>
        <v>5965215.6200000001</v>
      </c>
      <c r="G583" s="6">
        <f>G584+G585</f>
        <v>11382197.539999999</v>
      </c>
      <c r="H583" s="6">
        <f>H584+H585</f>
        <v>9977697.379999999</v>
      </c>
      <c r="I583" s="27"/>
      <c r="J583" s="43"/>
    </row>
    <row r="584" spans="1:10" ht="15.6" outlineLevel="7">
      <c r="A584" s="9" t="s">
        <v>276</v>
      </c>
      <c r="B584" s="9">
        <v>228</v>
      </c>
      <c r="C584" s="10" t="s">
        <v>271</v>
      </c>
      <c r="D584" s="11" t="s">
        <v>279</v>
      </c>
      <c r="E584" s="10" t="s">
        <v>277</v>
      </c>
      <c r="F584" s="6">
        <v>4965215.62</v>
      </c>
      <c r="G584" s="7">
        <v>8382197.54</v>
      </c>
      <c r="H584" s="7">
        <v>6977697.3799999999</v>
      </c>
      <c r="I584" s="27"/>
      <c r="J584" s="43"/>
    </row>
    <row r="585" spans="1:10" ht="37.200000000000003" customHeight="1" outlineLevel="7">
      <c r="A585" s="9" t="s">
        <v>83</v>
      </c>
      <c r="B585" s="57">
        <v>228</v>
      </c>
      <c r="C585" s="10" t="s">
        <v>271</v>
      </c>
      <c r="D585" s="11" t="s">
        <v>279</v>
      </c>
      <c r="E585" s="10" t="s">
        <v>84</v>
      </c>
      <c r="F585" s="6">
        <v>1000000</v>
      </c>
      <c r="G585" s="7">
        <v>3000000</v>
      </c>
      <c r="H585" s="7">
        <v>3000000</v>
      </c>
      <c r="I585" s="27"/>
      <c r="J585" s="43"/>
    </row>
    <row r="586" spans="1:10" ht="62.4" customHeight="1" outlineLevel="5">
      <c r="A586" s="9" t="s">
        <v>280</v>
      </c>
      <c r="B586" s="9">
        <v>228</v>
      </c>
      <c r="C586" s="10" t="s">
        <v>271</v>
      </c>
      <c r="D586" s="11" t="s">
        <v>281</v>
      </c>
      <c r="E586" s="10" t="s">
        <v>59</v>
      </c>
      <c r="F586" s="6">
        <f>F587+F589</f>
        <v>2886002</v>
      </c>
      <c r="G586" s="6">
        <f>G587+G589</f>
        <v>3001024</v>
      </c>
      <c r="H586" s="6">
        <f>H587+H589</f>
        <v>3121274</v>
      </c>
      <c r="I586" s="27"/>
      <c r="J586" s="43"/>
    </row>
    <row r="587" spans="1:10" ht="22.5" customHeight="1" outlineLevel="6">
      <c r="A587" s="9" t="s">
        <v>75</v>
      </c>
      <c r="B587" s="9">
        <v>228</v>
      </c>
      <c r="C587" s="10" t="s">
        <v>271</v>
      </c>
      <c r="D587" s="11" t="s">
        <v>281</v>
      </c>
      <c r="E587" s="10" t="s">
        <v>76</v>
      </c>
      <c r="F587" s="6">
        <f>F588</f>
        <v>15000</v>
      </c>
      <c r="G587" s="6">
        <f>G588</f>
        <v>15000</v>
      </c>
      <c r="H587" s="6">
        <f>H588</f>
        <v>15000</v>
      </c>
      <c r="I587" s="27"/>
      <c r="J587" s="43"/>
    </row>
    <row r="588" spans="1:10" ht="24.75" customHeight="1" outlineLevel="7">
      <c r="A588" s="9" t="s">
        <v>77</v>
      </c>
      <c r="B588" s="57">
        <v>228</v>
      </c>
      <c r="C588" s="10" t="s">
        <v>271</v>
      </c>
      <c r="D588" s="11" t="s">
        <v>281</v>
      </c>
      <c r="E588" s="10" t="s">
        <v>78</v>
      </c>
      <c r="F588" s="6">
        <v>15000</v>
      </c>
      <c r="G588" s="7">
        <v>15000</v>
      </c>
      <c r="H588" s="7">
        <v>15000</v>
      </c>
      <c r="I588" s="27"/>
      <c r="J588" s="43"/>
    </row>
    <row r="589" spans="1:10" ht="20.25" customHeight="1" outlineLevel="6">
      <c r="A589" s="9" t="s">
        <v>81</v>
      </c>
      <c r="B589" s="9">
        <v>228</v>
      </c>
      <c r="C589" s="10" t="s">
        <v>271</v>
      </c>
      <c r="D589" s="11" t="s">
        <v>281</v>
      </c>
      <c r="E589" s="10" t="s">
        <v>82</v>
      </c>
      <c r="F589" s="6">
        <f>F590</f>
        <v>2871002</v>
      </c>
      <c r="G589" s="6">
        <f>G590</f>
        <v>2986024</v>
      </c>
      <c r="H589" s="6">
        <f>H590</f>
        <v>3106274</v>
      </c>
      <c r="I589" s="27"/>
      <c r="J589" s="43"/>
    </row>
    <row r="590" spans="1:10" ht="23.25" customHeight="1" outlineLevel="7">
      <c r="A590" s="9" t="s">
        <v>321</v>
      </c>
      <c r="B590" s="9">
        <v>228</v>
      </c>
      <c r="C590" s="10" t="s">
        <v>271</v>
      </c>
      <c r="D590" s="11" t="s">
        <v>281</v>
      </c>
      <c r="E590" s="10" t="s">
        <v>277</v>
      </c>
      <c r="F590" s="6">
        <v>2871002</v>
      </c>
      <c r="G590" s="7">
        <v>2986024</v>
      </c>
      <c r="H590" s="7">
        <v>3106274</v>
      </c>
      <c r="I590" s="27"/>
      <c r="J590" s="43"/>
    </row>
    <row r="591" spans="1:10" ht="41.4" customHeight="1" outlineLevel="5">
      <c r="A591" s="9" t="s">
        <v>377</v>
      </c>
      <c r="B591" s="57">
        <v>228</v>
      </c>
      <c r="C591" s="10" t="s">
        <v>271</v>
      </c>
      <c r="D591" s="11">
        <v>9999993210</v>
      </c>
      <c r="E591" s="10" t="s">
        <v>59</v>
      </c>
      <c r="F591" s="6">
        <f t="shared" ref="F591:H592" si="73">F592</f>
        <v>6035117.7599999998</v>
      </c>
      <c r="G591" s="6">
        <f t="shared" si="73"/>
        <v>15382300.560000001</v>
      </c>
      <c r="H591" s="6">
        <f t="shared" si="73"/>
        <v>15382300.560000001</v>
      </c>
      <c r="I591" s="27"/>
      <c r="J591" s="43"/>
    </row>
    <row r="592" spans="1:10" ht="26.25" customHeight="1" outlineLevel="6">
      <c r="A592" s="9" t="s">
        <v>75</v>
      </c>
      <c r="B592" s="9">
        <v>228</v>
      </c>
      <c r="C592" s="10" t="s">
        <v>271</v>
      </c>
      <c r="D592" s="11">
        <v>9999993210</v>
      </c>
      <c r="E592" s="10" t="s">
        <v>76</v>
      </c>
      <c r="F592" s="6">
        <f t="shared" si="73"/>
        <v>6035117.7599999998</v>
      </c>
      <c r="G592" s="6">
        <f t="shared" si="73"/>
        <v>15382300.560000001</v>
      </c>
      <c r="H592" s="6">
        <f t="shared" si="73"/>
        <v>15382300.560000001</v>
      </c>
      <c r="I592" s="27"/>
      <c r="J592" s="43"/>
    </row>
    <row r="593" spans="1:10" ht="22.95" customHeight="1" outlineLevel="7">
      <c r="A593" s="9" t="s">
        <v>77</v>
      </c>
      <c r="B593" s="9">
        <v>228</v>
      </c>
      <c r="C593" s="10" t="s">
        <v>271</v>
      </c>
      <c r="D593" s="11">
        <v>9999993210</v>
      </c>
      <c r="E593" s="10" t="s">
        <v>78</v>
      </c>
      <c r="F593" s="6">
        <v>6035117.7599999998</v>
      </c>
      <c r="G593" s="7">
        <v>15382300.560000001</v>
      </c>
      <c r="H593" s="7">
        <v>15382300.560000001</v>
      </c>
      <c r="I593" s="27"/>
      <c r="J593" s="43"/>
    </row>
    <row r="594" spans="1:10" ht="19.5" customHeight="1" outlineLevel="1">
      <c r="A594" s="9" t="s">
        <v>282</v>
      </c>
      <c r="B594" s="57">
        <v>228</v>
      </c>
      <c r="C594" s="10" t="s">
        <v>283</v>
      </c>
      <c r="D594" s="11" t="s">
        <v>58</v>
      </c>
      <c r="E594" s="10" t="s">
        <v>59</v>
      </c>
      <c r="F594" s="6">
        <f>F595</f>
        <v>4476759.99</v>
      </c>
      <c r="G594" s="6">
        <f>G595</f>
        <v>0</v>
      </c>
      <c r="H594" s="6">
        <f>H595</f>
        <v>0</v>
      </c>
      <c r="I594" s="27"/>
      <c r="J594" s="43"/>
    </row>
    <row r="595" spans="1:10" ht="15.6" outlineLevel="2">
      <c r="A595" s="9" t="s">
        <v>284</v>
      </c>
      <c r="B595" s="9">
        <v>228</v>
      </c>
      <c r="C595" s="10" t="s">
        <v>285</v>
      </c>
      <c r="D595" s="11" t="s">
        <v>58</v>
      </c>
      <c r="E595" s="10" t="s">
        <v>59</v>
      </c>
      <c r="F595" s="6">
        <f>F596+F608</f>
        <v>4476759.99</v>
      </c>
      <c r="G595" s="6">
        <f t="shared" ref="G595:H597" si="74">G596</f>
        <v>0</v>
      </c>
      <c r="H595" s="6">
        <f t="shared" si="74"/>
        <v>0</v>
      </c>
      <c r="I595" s="27"/>
      <c r="J595" s="43"/>
    </row>
    <row r="596" spans="1:10" ht="39.6" customHeight="1" outlineLevel="3">
      <c r="A596" s="9" t="s">
        <v>286</v>
      </c>
      <c r="B596" s="9">
        <v>228</v>
      </c>
      <c r="C596" s="10" t="s">
        <v>285</v>
      </c>
      <c r="D596" s="11" t="s">
        <v>287</v>
      </c>
      <c r="E596" s="10" t="s">
        <v>59</v>
      </c>
      <c r="F596" s="6">
        <f>F597</f>
        <v>4276759.99</v>
      </c>
      <c r="G596" s="6">
        <f t="shared" si="74"/>
        <v>0</v>
      </c>
      <c r="H596" s="6">
        <f t="shared" si="74"/>
        <v>0</v>
      </c>
      <c r="I596" s="27"/>
      <c r="J596" s="43"/>
    </row>
    <row r="597" spans="1:10" ht="39.6" customHeight="1" outlineLevel="4">
      <c r="A597" s="9" t="s">
        <v>288</v>
      </c>
      <c r="B597" s="57">
        <v>228</v>
      </c>
      <c r="C597" s="10" t="s">
        <v>285</v>
      </c>
      <c r="D597" s="11" t="s">
        <v>289</v>
      </c>
      <c r="E597" s="10" t="s">
        <v>59</v>
      </c>
      <c r="F597" s="6">
        <f>F598+F605</f>
        <v>4276759.99</v>
      </c>
      <c r="G597" s="6">
        <f t="shared" si="74"/>
        <v>0</v>
      </c>
      <c r="H597" s="6">
        <f t="shared" si="74"/>
        <v>0</v>
      </c>
      <c r="I597" s="27"/>
      <c r="J597" s="43"/>
    </row>
    <row r="598" spans="1:10" ht="52.2" customHeight="1" outlineLevel="5">
      <c r="A598" s="9" t="s">
        <v>344</v>
      </c>
      <c r="B598" s="9">
        <v>228</v>
      </c>
      <c r="C598" s="10" t="s">
        <v>285</v>
      </c>
      <c r="D598" s="11">
        <v>2000120001</v>
      </c>
      <c r="E598" s="10" t="s">
        <v>59</v>
      </c>
      <c r="F598" s="6">
        <f>F599+F601+F603</f>
        <v>158820.6</v>
      </c>
      <c r="G598" s="6">
        <f>G599+G601+G603</f>
        <v>0</v>
      </c>
      <c r="H598" s="6">
        <f>H599+H601+H603</f>
        <v>0</v>
      </c>
      <c r="I598" s="27"/>
      <c r="J598" s="43"/>
    </row>
    <row r="599" spans="1:10" ht="54.6" customHeight="1" outlineLevel="6">
      <c r="A599" s="9" t="s">
        <v>69</v>
      </c>
      <c r="B599" s="9">
        <v>228</v>
      </c>
      <c r="C599" s="10" t="s">
        <v>285</v>
      </c>
      <c r="D599" s="11">
        <v>2000120001</v>
      </c>
      <c r="E599" s="10" t="s">
        <v>70</v>
      </c>
      <c r="F599" s="6">
        <f>F600</f>
        <v>58820.6</v>
      </c>
      <c r="G599" s="6">
        <f>G600</f>
        <v>0</v>
      </c>
      <c r="H599" s="6">
        <f>H600</f>
        <v>0</v>
      </c>
      <c r="I599" s="27"/>
      <c r="J599" s="43"/>
    </row>
    <row r="600" spans="1:10" ht="26.25" customHeight="1" outlineLevel="7">
      <c r="A600" s="9" t="s">
        <v>109</v>
      </c>
      <c r="B600" s="57">
        <v>228</v>
      </c>
      <c r="C600" s="10" t="s">
        <v>285</v>
      </c>
      <c r="D600" s="11">
        <v>2000120001</v>
      </c>
      <c r="E600" s="10" t="s">
        <v>110</v>
      </c>
      <c r="F600" s="6">
        <v>58820.6</v>
      </c>
      <c r="G600" s="7"/>
      <c r="H600" s="7"/>
      <c r="I600" s="27"/>
      <c r="J600" s="43"/>
    </row>
    <row r="601" spans="1:10" ht="26.25" customHeight="1" outlineLevel="6">
      <c r="A601" s="9" t="s">
        <v>75</v>
      </c>
      <c r="B601" s="9">
        <v>228</v>
      </c>
      <c r="C601" s="10" t="s">
        <v>285</v>
      </c>
      <c r="D601" s="11">
        <v>2000120001</v>
      </c>
      <c r="E601" s="10" t="s">
        <v>76</v>
      </c>
      <c r="F601" s="6">
        <f>F602</f>
        <v>50000</v>
      </c>
      <c r="G601" s="6">
        <f>G602</f>
        <v>0</v>
      </c>
      <c r="H601" s="6">
        <f>H602</f>
        <v>0</v>
      </c>
      <c r="I601" s="27"/>
      <c r="J601" s="43"/>
    </row>
    <row r="602" spans="1:10" ht="22.5" customHeight="1" outlineLevel="7">
      <c r="A602" s="9" t="s">
        <v>77</v>
      </c>
      <c r="B602" s="9">
        <v>228</v>
      </c>
      <c r="C602" s="10" t="s">
        <v>285</v>
      </c>
      <c r="D602" s="11">
        <v>2000120001</v>
      </c>
      <c r="E602" s="10" t="s">
        <v>78</v>
      </c>
      <c r="F602" s="6">
        <v>50000</v>
      </c>
      <c r="G602" s="7"/>
      <c r="H602" s="7"/>
      <c r="I602" s="27"/>
      <c r="J602" s="43"/>
    </row>
    <row r="603" spans="1:10" ht="24" customHeight="1" outlineLevel="6">
      <c r="A603" s="9" t="s">
        <v>81</v>
      </c>
      <c r="B603" s="57">
        <v>228</v>
      </c>
      <c r="C603" s="10" t="s">
        <v>285</v>
      </c>
      <c r="D603" s="11">
        <v>2000120001</v>
      </c>
      <c r="E603" s="10" t="s">
        <v>82</v>
      </c>
      <c r="F603" s="6">
        <f>F604</f>
        <v>50000</v>
      </c>
      <c r="G603" s="6">
        <f>G604</f>
        <v>0</v>
      </c>
      <c r="H603" s="6">
        <f>H604</f>
        <v>0</v>
      </c>
      <c r="I603" s="27"/>
      <c r="J603" s="43"/>
    </row>
    <row r="604" spans="1:10" ht="19.5" customHeight="1" outlineLevel="7">
      <c r="A604" s="9" t="s">
        <v>268</v>
      </c>
      <c r="B604" s="9">
        <v>228</v>
      </c>
      <c r="C604" s="10" t="s">
        <v>285</v>
      </c>
      <c r="D604" s="11">
        <v>2000120001</v>
      </c>
      <c r="E604" s="10" t="s">
        <v>269</v>
      </c>
      <c r="F604" s="6">
        <v>50000</v>
      </c>
      <c r="G604" s="7">
        <v>0</v>
      </c>
      <c r="H604" s="7">
        <v>0</v>
      </c>
      <c r="I604" s="27"/>
      <c r="J604" s="43"/>
    </row>
    <row r="605" spans="1:10" ht="51" customHeight="1" outlineLevel="7">
      <c r="A605" s="9" t="s">
        <v>403</v>
      </c>
      <c r="B605" s="9">
        <v>228</v>
      </c>
      <c r="C605" s="10" t="s">
        <v>285</v>
      </c>
      <c r="D605" s="11" t="s">
        <v>353</v>
      </c>
      <c r="E605" s="10" t="s">
        <v>59</v>
      </c>
      <c r="F605" s="6">
        <f>F606</f>
        <v>4117939.39</v>
      </c>
      <c r="G605" s="39">
        <v>0</v>
      </c>
      <c r="H605" s="7">
        <v>0</v>
      </c>
      <c r="I605" s="27"/>
      <c r="J605" s="43"/>
    </row>
    <row r="606" spans="1:10" ht="25.95" customHeight="1" outlineLevel="7">
      <c r="A606" s="9" t="s">
        <v>75</v>
      </c>
      <c r="B606" s="57">
        <v>228</v>
      </c>
      <c r="C606" s="10" t="s">
        <v>285</v>
      </c>
      <c r="D606" s="11" t="s">
        <v>353</v>
      </c>
      <c r="E606" s="10" t="s">
        <v>76</v>
      </c>
      <c r="F606" s="6">
        <f>F607</f>
        <v>4117939.39</v>
      </c>
      <c r="G606" s="39">
        <v>0</v>
      </c>
      <c r="H606" s="7">
        <v>0</v>
      </c>
      <c r="I606" s="27"/>
      <c r="J606" s="43"/>
    </row>
    <row r="607" spans="1:10" ht="24" customHeight="1" outlineLevel="7">
      <c r="A607" s="9" t="s">
        <v>77</v>
      </c>
      <c r="B607" s="9">
        <v>228</v>
      </c>
      <c r="C607" s="10" t="s">
        <v>285</v>
      </c>
      <c r="D607" s="11" t="s">
        <v>353</v>
      </c>
      <c r="E607" s="10" t="s">
        <v>78</v>
      </c>
      <c r="F607" s="6">
        <v>4117939.39</v>
      </c>
      <c r="G607" s="39">
        <v>0</v>
      </c>
      <c r="H607" s="7">
        <v>0</v>
      </c>
      <c r="I607" s="27"/>
      <c r="J607" s="43"/>
    </row>
    <row r="608" spans="1:10" ht="26.25" customHeight="1" outlineLevel="7">
      <c r="A608" s="71" t="s">
        <v>63</v>
      </c>
      <c r="B608" s="72" t="s">
        <v>491</v>
      </c>
      <c r="C608" s="10" t="s">
        <v>285</v>
      </c>
      <c r="D608" s="72" t="s">
        <v>64</v>
      </c>
      <c r="E608" s="72" t="s">
        <v>59</v>
      </c>
      <c r="F608" s="64">
        <f>F609</f>
        <v>200000</v>
      </c>
      <c r="G608" s="39"/>
      <c r="H608" s="7"/>
      <c r="I608" s="27"/>
      <c r="J608" s="43"/>
    </row>
    <row r="609" spans="1:10" ht="32.4" customHeight="1" outlineLevel="7">
      <c r="A609" s="71" t="s">
        <v>65</v>
      </c>
      <c r="B609" s="72" t="s">
        <v>491</v>
      </c>
      <c r="C609" s="10" t="s">
        <v>285</v>
      </c>
      <c r="D609" s="72" t="s">
        <v>66</v>
      </c>
      <c r="E609" s="72" t="s">
        <v>59</v>
      </c>
      <c r="F609" s="64">
        <f>F610</f>
        <v>200000</v>
      </c>
      <c r="G609" s="39"/>
      <c r="H609" s="7"/>
      <c r="I609" s="27"/>
      <c r="J609" s="43"/>
    </row>
    <row r="610" spans="1:10" ht="67.95" customHeight="1" outlineLevel="7">
      <c r="A610" s="71" t="s">
        <v>31</v>
      </c>
      <c r="B610" s="72" t="s">
        <v>491</v>
      </c>
      <c r="C610" s="10" t="s">
        <v>285</v>
      </c>
      <c r="D610" s="72">
        <v>9999940112</v>
      </c>
      <c r="E610" s="72" t="s">
        <v>59</v>
      </c>
      <c r="F610" s="64">
        <f>F611</f>
        <v>200000</v>
      </c>
      <c r="G610" s="39"/>
      <c r="H610" s="7"/>
      <c r="I610" s="27"/>
      <c r="J610" s="43"/>
    </row>
    <row r="611" spans="1:10" ht="26.25" customHeight="1" outlineLevel="7">
      <c r="A611" s="71" t="s">
        <v>75</v>
      </c>
      <c r="B611" s="72" t="s">
        <v>491</v>
      </c>
      <c r="C611" s="10" t="s">
        <v>285</v>
      </c>
      <c r="D611" s="72">
        <v>9999940112</v>
      </c>
      <c r="E611" s="72" t="s">
        <v>76</v>
      </c>
      <c r="F611" s="64">
        <f>F612</f>
        <v>200000</v>
      </c>
      <c r="G611" s="39"/>
      <c r="H611" s="7"/>
      <c r="I611" s="27"/>
      <c r="J611" s="43"/>
    </row>
    <row r="612" spans="1:10" ht="26.25" customHeight="1" outlineLevel="7">
      <c r="A612" s="71" t="s">
        <v>77</v>
      </c>
      <c r="B612" s="72" t="s">
        <v>491</v>
      </c>
      <c r="C612" s="10" t="s">
        <v>285</v>
      </c>
      <c r="D612" s="72">
        <v>9999940112</v>
      </c>
      <c r="E612" s="72" t="s">
        <v>78</v>
      </c>
      <c r="F612" s="64">
        <v>200000</v>
      </c>
      <c r="G612" s="39"/>
      <c r="H612" s="7"/>
      <c r="I612" s="27"/>
      <c r="J612" s="43"/>
    </row>
    <row r="613" spans="1:10" ht="22.5" customHeight="1" outlineLevel="1">
      <c r="A613" s="9" t="s">
        <v>290</v>
      </c>
      <c r="B613" s="9">
        <v>228</v>
      </c>
      <c r="C613" s="10" t="s">
        <v>291</v>
      </c>
      <c r="D613" s="11" t="s">
        <v>58</v>
      </c>
      <c r="E613" s="10" t="s">
        <v>59</v>
      </c>
      <c r="F613" s="6">
        <f t="shared" ref="F613:H622" si="75">F614</f>
        <v>4331654.79</v>
      </c>
      <c r="G613" s="6">
        <f t="shared" si="75"/>
        <v>3239760</v>
      </c>
      <c r="H613" s="6">
        <f t="shared" si="75"/>
        <v>3224760</v>
      </c>
      <c r="I613" s="27"/>
      <c r="J613" s="43"/>
    </row>
    <row r="614" spans="1:10" ht="19.5" customHeight="1" outlineLevel="2">
      <c r="A614" s="9" t="s">
        <v>292</v>
      </c>
      <c r="B614" s="57">
        <v>228</v>
      </c>
      <c r="C614" s="10" t="s">
        <v>293</v>
      </c>
      <c r="D614" s="11" t="s">
        <v>58</v>
      </c>
      <c r="E614" s="10" t="s">
        <v>59</v>
      </c>
      <c r="F614" s="6">
        <f t="shared" si="75"/>
        <v>4331654.79</v>
      </c>
      <c r="G614" s="6">
        <f t="shared" si="75"/>
        <v>3239760</v>
      </c>
      <c r="H614" s="6">
        <f t="shared" si="75"/>
        <v>3224760</v>
      </c>
      <c r="I614" s="27"/>
      <c r="J614" s="43"/>
    </row>
    <row r="615" spans="1:10" ht="28.5" customHeight="1" outlineLevel="3">
      <c r="A615" s="9" t="s">
        <v>63</v>
      </c>
      <c r="B615" s="9">
        <v>228</v>
      </c>
      <c r="C615" s="10" t="s">
        <v>293</v>
      </c>
      <c r="D615" s="11" t="s">
        <v>64</v>
      </c>
      <c r="E615" s="10" t="s">
        <v>59</v>
      </c>
      <c r="F615" s="6">
        <f t="shared" si="75"/>
        <v>4331654.79</v>
      </c>
      <c r="G615" s="6">
        <f t="shared" si="75"/>
        <v>3239760</v>
      </c>
      <c r="H615" s="6">
        <f t="shared" si="75"/>
        <v>3224760</v>
      </c>
      <c r="I615" s="27"/>
      <c r="J615" s="43"/>
    </row>
    <row r="616" spans="1:10" ht="24.75" customHeight="1" outlineLevel="4">
      <c r="A616" s="9" t="s">
        <v>414</v>
      </c>
      <c r="B616" s="9">
        <v>228</v>
      </c>
      <c r="C616" s="10" t="s">
        <v>293</v>
      </c>
      <c r="D616" s="11" t="s">
        <v>66</v>
      </c>
      <c r="E616" s="10" t="s">
        <v>59</v>
      </c>
      <c r="F616" s="6">
        <f>F617+F622</f>
        <v>4331654.79</v>
      </c>
      <c r="G616" s="6">
        <f>G617+G622</f>
        <v>3239760</v>
      </c>
      <c r="H616" s="6">
        <f>H617+H622</f>
        <v>3224760</v>
      </c>
      <c r="I616" s="27"/>
      <c r="J616" s="43"/>
    </row>
    <row r="617" spans="1:10" ht="36" customHeight="1" outlineLevel="5">
      <c r="A617" s="9" t="s">
        <v>294</v>
      </c>
      <c r="B617" s="57">
        <v>228</v>
      </c>
      <c r="C617" s="10" t="s">
        <v>293</v>
      </c>
      <c r="D617" s="11" t="s">
        <v>295</v>
      </c>
      <c r="E617" s="10" t="s">
        <v>59</v>
      </c>
      <c r="F617" s="6">
        <f>F620+F618</f>
        <v>3923760</v>
      </c>
      <c r="G617" s="6">
        <f>G620+G618</f>
        <v>2939760</v>
      </c>
      <c r="H617" s="6">
        <f>H620+H618</f>
        <v>2924760</v>
      </c>
      <c r="I617" s="27"/>
      <c r="J617" s="43"/>
    </row>
    <row r="618" spans="1:10" ht="50.4" customHeight="1" outlineLevel="5">
      <c r="A618" s="9" t="s">
        <v>69</v>
      </c>
      <c r="B618" s="9">
        <v>228</v>
      </c>
      <c r="C618" s="10" t="s">
        <v>293</v>
      </c>
      <c r="D618" s="11" t="s">
        <v>295</v>
      </c>
      <c r="E618" s="12">
        <v>100</v>
      </c>
      <c r="F618" s="6">
        <f>F619</f>
        <v>3422410</v>
      </c>
      <c r="G618" s="6">
        <f>G619</f>
        <v>2924760</v>
      </c>
      <c r="H618" s="6">
        <f>H619</f>
        <v>2924760</v>
      </c>
      <c r="I618" s="27"/>
      <c r="J618" s="43"/>
    </row>
    <row r="619" spans="1:10" ht="20.25" customHeight="1" outlineLevel="5">
      <c r="A619" s="9" t="s">
        <v>109</v>
      </c>
      <c r="B619" s="9">
        <v>228</v>
      </c>
      <c r="C619" s="10" t="s">
        <v>293</v>
      </c>
      <c r="D619" s="11" t="s">
        <v>295</v>
      </c>
      <c r="E619" s="12">
        <v>110</v>
      </c>
      <c r="F619" s="6">
        <v>3422410</v>
      </c>
      <c r="G619" s="6">
        <v>2924760</v>
      </c>
      <c r="H619" s="6">
        <v>2924760</v>
      </c>
      <c r="I619" s="27"/>
      <c r="J619" s="43"/>
    </row>
    <row r="620" spans="1:10" ht="22.95" customHeight="1" outlineLevel="6">
      <c r="A620" s="9" t="s">
        <v>75</v>
      </c>
      <c r="B620" s="57">
        <v>228</v>
      </c>
      <c r="C620" s="10" t="s">
        <v>293</v>
      </c>
      <c r="D620" s="11" t="s">
        <v>295</v>
      </c>
      <c r="E620" s="10" t="s">
        <v>76</v>
      </c>
      <c r="F620" s="6">
        <f t="shared" si="75"/>
        <v>501350</v>
      </c>
      <c r="G620" s="6">
        <f t="shared" si="75"/>
        <v>15000</v>
      </c>
      <c r="H620" s="6">
        <f t="shared" si="75"/>
        <v>0</v>
      </c>
      <c r="I620" s="27"/>
      <c r="J620" s="43"/>
    </row>
    <row r="621" spans="1:10" ht="22.5" customHeight="1" outlineLevel="7">
      <c r="A621" s="9" t="s">
        <v>77</v>
      </c>
      <c r="B621" s="9">
        <v>228</v>
      </c>
      <c r="C621" s="10" t="s">
        <v>293</v>
      </c>
      <c r="D621" s="11" t="s">
        <v>295</v>
      </c>
      <c r="E621" s="10" t="s">
        <v>78</v>
      </c>
      <c r="F621" s="6">
        <v>501350</v>
      </c>
      <c r="G621" s="7">
        <v>15000</v>
      </c>
      <c r="H621" s="7">
        <v>0</v>
      </c>
      <c r="I621" s="27"/>
      <c r="J621" s="43"/>
    </row>
    <row r="622" spans="1:10" ht="36" customHeight="1" outlineLevel="7">
      <c r="A622" s="9" t="s">
        <v>341</v>
      </c>
      <c r="B622" s="9">
        <v>228</v>
      </c>
      <c r="C622" s="10" t="s">
        <v>293</v>
      </c>
      <c r="D622" s="11">
        <v>9999941700</v>
      </c>
      <c r="E622" s="10" t="s">
        <v>59</v>
      </c>
      <c r="F622" s="6">
        <f t="shared" si="75"/>
        <v>407894.79</v>
      </c>
      <c r="G622" s="6">
        <f t="shared" si="75"/>
        <v>300000</v>
      </c>
      <c r="H622" s="6">
        <f t="shared" si="75"/>
        <v>300000</v>
      </c>
      <c r="I622" s="27"/>
      <c r="J622" s="43"/>
    </row>
    <row r="623" spans="1:10" ht="25.2" customHeight="1" outlineLevel="7">
      <c r="A623" s="9" t="s">
        <v>75</v>
      </c>
      <c r="B623" s="57">
        <v>228</v>
      </c>
      <c r="C623" s="10" t="s">
        <v>293</v>
      </c>
      <c r="D623" s="11">
        <v>9999941700</v>
      </c>
      <c r="E623" s="10" t="s">
        <v>76</v>
      </c>
      <c r="F623" s="6">
        <f>F624</f>
        <v>407894.79</v>
      </c>
      <c r="G623" s="6">
        <f>G624</f>
        <v>300000</v>
      </c>
      <c r="H623" s="6">
        <f>H624</f>
        <v>300000</v>
      </c>
      <c r="I623" s="27"/>
      <c r="J623" s="43"/>
    </row>
    <row r="624" spans="1:10" ht="22.5" customHeight="1" outlineLevel="7">
      <c r="A624" s="9" t="s">
        <v>77</v>
      </c>
      <c r="B624" s="9">
        <v>228</v>
      </c>
      <c r="C624" s="10" t="s">
        <v>293</v>
      </c>
      <c r="D624" s="11">
        <v>9999941700</v>
      </c>
      <c r="E624" s="10" t="s">
        <v>78</v>
      </c>
      <c r="F624" s="6">
        <v>407894.79</v>
      </c>
      <c r="G624" s="7">
        <v>300000</v>
      </c>
      <c r="H624" s="7">
        <v>300000</v>
      </c>
      <c r="I624" s="27"/>
      <c r="J624" s="43"/>
    </row>
    <row r="625" spans="1:10" ht="21.6" customHeight="1" outlineLevel="1">
      <c r="A625" s="9" t="s">
        <v>296</v>
      </c>
      <c r="B625" s="9">
        <v>228</v>
      </c>
      <c r="C625" s="10" t="s">
        <v>297</v>
      </c>
      <c r="D625" s="11" t="s">
        <v>58</v>
      </c>
      <c r="E625" s="10" t="s">
        <v>59</v>
      </c>
      <c r="F625" s="6">
        <f t="shared" ref="F625:H630" si="76">F626</f>
        <v>25000</v>
      </c>
      <c r="G625" s="6">
        <f t="shared" si="76"/>
        <v>25000</v>
      </c>
      <c r="H625" s="6">
        <f t="shared" si="76"/>
        <v>25000</v>
      </c>
      <c r="I625" s="27"/>
      <c r="J625" s="43"/>
    </row>
    <row r="626" spans="1:10" ht="20.399999999999999" customHeight="1" outlineLevel="2">
      <c r="A626" s="9" t="s">
        <v>298</v>
      </c>
      <c r="B626" s="9">
        <v>228</v>
      </c>
      <c r="C626" s="10" t="s">
        <v>299</v>
      </c>
      <c r="D626" s="11" t="s">
        <v>58</v>
      </c>
      <c r="E626" s="10" t="s">
        <v>59</v>
      </c>
      <c r="F626" s="6">
        <f t="shared" si="76"/>
        <v>25000</v>
      </c>
      <c r="G626" s="6">
        <f t="shared" si="76"/>
        <v>25000</v>
      </c>
      <c r="H626" s="6">
        <f t="shared" si="76"/>
        <v>25000</v>
      </c>
      <c r="I626" s="27"/>
      <c r="J626" s="43"/>
    </row>
    <row r="627" spans="1:10" ht="19.95" customHeight="1" outlineLevel="3">
      <c r="A627" s="9" t="s">
        <v>63</v>
      </c>
      <c r="B627" s="57">
        <v>228</v>
      </c>
      <c r="C627" s="10" t="s">
        <v>299</v>
      </c>
      <c r="D627" s="11" t="s">
        <v>64</v>
      </c>
      <c r="E627" s="10" t="s">
        <v>59</v>
      </c>
      <c r="F627" s="6">
        <f t="shared" si="76"/>
        <v>25000</v>
      </c>
      <c r="G627" s="6">
        <f t="shared" si="76"/>
        <v>25000</v>
      </c>
      <c r="H627" s="6">
        <f t="shared" si="76"/>
        <v>25000</v>
      </c>
      <c r="I627" s="27"/>
      <c r="J627" s="43"/>
    </row>
    <row r="628" spans="1:10" ht="18" customHeight="1" outlineLevel="4">
      <c r="A628" s="9" t="s">
        <v>65</v>
      </c>
      <c r="B628" s="9">
        <v>228</v>
      </c>
      <c r="C628" s="10" t="s">
        <v>299</v>
      </c>
      <c r="D628" s="11" t="s">
        <v>66</v>
      </c>
      <c r="E628" s="10" t="s">
        <v>59</v>
      </c>
      <c r="F628" s="6">
        <f t="shared" si="76"/>
        <v>25000</v>
      </c>
      <c r="G628" s="6">
        <f t="shared" si="76"/>
        <v>25000</v>
      </c>
      <c r="H628" s="6">
        <f t="shared" si="76"/>
        <v>25000</v>
      </c>
      <c r="I628" s="27"/>
      <c r="J628" s="43"/>
    </row>
    <row r="629" spans="1:10" ht="23.25" customHeight="1" outlineLevel="5">
      <c r="A629" s="9" t="s">
        <v>300</v>
      </c>
      <c r="B629" s="9">
        <v>228</v>
      </c>
      <c r="C629" s="10" t="s">
        <v>299</v>
      </c>
      <c r="D629" s="11" t="s">
        <v>301</v>
      </c>
      <c r="E629" s="10" t="s">
        <v>59</v>
      </c>
      <c r="F629" s="6">
        <f t="shared" si="76"/>
        <v>25000</v>
      </c>
      <c r="G629" s="6">
        <f t="shared" si="76"/>
        <v>25000</v>
      </c>
      <c r="H629" s="6">
        <f t="shared" si="76"/>
        <v>25000</v>
      </c>
      <c r="I629" s="27"/>
      <c r="J629" s="43"/>
    </row>
    <row r="630" spans="1:10" ht="18.75" customHeight="1" outlineLevel="6">
      <c r="A630" s="9" t="s">
        <v>320</v>
      </c>
      <c r="B630" s="57">
        <v>228</v>
      </c>
      <c r="C630" s="10" t="s">
        <v>299</v>
      </c>
      <c r="D630" s="11" t="s">
        <v>301</v>
      </c>
      <c r="E630" s="10" t="s">
        <v>302</v>
      </c>
      <c r="F630" s="6">
        <f t="shared" si="76"/>
        <v>25000</v>
      </c>
      <c r="G630" s="6">
        <f t="shared" si="76"/>
        <v>25000</v>
      </c>
      <c r="H630" s="6">
        <f t="shared" si="76"/>
        <v>25000</v>
      </c>
      <c r="I630" s="27"/>
      <c r="J630" s="43"/>
    </row>
    <row r="631" spans="1:10" ht="18.75" customHeight="1" outlineLevel="7">
      <c r="A631" s="9" t="s">
        <v>303</v>
      </c>
      <c r="B631" s="9">
        <v>228</v>
      </c>
      <c r="C631" s="10" t="s">
        <v>299</v>
      </c>
      <c r="D631" s="11" t="s">
        <v>301</v>
      </c>
      <c r="E631" s="10" t="s">
        <v>304</v>
      </c>
      <c r="F631" s="6">
        <v>25000</v>
      </c>
      <c r="G631" s="7">
        <v>25000</v>
      </c>
      <c r="H631" s="7">
        <v>25000</v>
      </c>
      <c r="I631" s="27"/>
      <c r="J631" s="43"/>
    </row>
    <row r="632" spans="1:10" ht="36.6" customHeight="1" outlineLevel="7">
      <c r="A632" s="19" t="s">
        <v>419</v>
      </c>
      <c r="B632" s="58">
        <v>229</v>
      </c>
      <c r="C632" s="32" t="s">
        <v>418</v>
      </c>
      <c r="D632" s="33" t="s">
        <v>58</v>
      </c>
      <c r="E632" s="32" t="s">
        <v>59</v>
      </c>
      <c r="F632" s="34">
        <f>F633</f>
        <v>3003910</v>
      </c>
      <c r="G632" s="34">
        <f t="shared" ref="G632:H635" si="77">G633</f>
        <v>2536070</v>
      </c>
      <c r="H632" s="34">
        <f t="shared" si="77"/>
        <v>2536070</v>
      </c>
      <c r="I632" s="27"/>
      <c r="J632" s="43"/>
    </row>
    <row r="633" spans="1:10" ht="18.75" customHeight="1" outlineLevel="7">
      <c r="A633" s="19" t="s">
        <v>60</v>
      </c>
      <c r="B633" s="58">
        <v>229</v>
      </c>
      <c r="C633" s="32" t="s">
        <v>61</v>
      </c>
      <c r="D633" s="33" t="s">
        <v>58</v>
      </c>
      <c r="E633" s="32" t="s">
        <v>59</v>
      </c>
      <c r="F633" s="34">
        <f>F634</f>
        <v>3003910</v>
      </c>
      <c r="G633" s="34">
        <f t="shared" si="77"/>
        <v>2536070</v>
      </c>
      <c r="H633" s="34">
        <f t="shared" si="77"/>
        <v>2536070</v>
      </c>
      <c r="I633" s="27"/>
      <c r="J633" s="43"/>
    </row>
    <row r="634" spans="1:10" ht="18.75" customHeight="1" outlineLevel="7">
      <c r="A634" s="19" t="s">
        <v>95</v>
      </c>
      <c r="B634" s="58">
        <v>229</v>
      </c>
      <c r="C634" s="32" t="s">
        <v>96</v>
      </c>
      <c r="D634" s="33" t="s">
        <v>58</v>
      </c>
      <c r="E634" s="32" t="s">
        <v>59</v>
      </c>
      <c r="F634" s="34">
        <f>F635</f>
        <v>3003910</v>
      </c>
      <c r="G634" s="34">
        <f t="shared" si="77"/>
        <v>2536070</v>
      </c>
      <c r="H634" s="34">
        <f t="shared" si="77"/>
        <v>2536070</v>
      </c>
      <c r="I634" s="27"/>
      <c r="J634" s="43"/>
    </row>
    <row r="635" spans="1:10" ht="18.75" customHeight="1" outlineLevel="7">
      <c r="A635" s="19" t="s">
        <v>63</v>
      </c>
      <c r="B635" s="58">
        <v>229</v>
      </c>
      <c r="C635" s="32" t="s">
        <v>96</v>
      </c>
      <c r="D635" s="33" t="s">
        <v>64</v>
      </c>
      <c r="E635" s="32" t="s">
        <v>59</v>
      </c>
      <c r="F635" s="34">
        <f>F636</f>
        <v>3003910</v>
      </c>
      <c r="G635" s="34">
        <f t="shared" si="77"/>
        <v>2536070</v>
      </c>
      <c r="H635" s="34">
        <f t="shared" si="77"/>
        <v>2536070</v>
      </c>
      <c r="I635" s="27"/>
      <c r="J635" s="43"/>
    </row>
    <row r="636" spans="1:10" ht="18.75" customHeight="1" outlineLevel="7">
      <c r="A636" s="19" t="s">
        <v>65</v>
      </c>
      <c r="B636" s="58">
        <v>229</v>
      </c>
      <c r="C636" s="32" t="s">
        <v>96</v>
      </c>
      <c r="D636" s="33" t="s">
        <v>66</v>
      </c>
      <c r="E636" s="32" t="s">
        <v>59</v>
      </c>
      <c r="F636" s="34">
        <f>F637+F642</f>
        <v>3003910</v>
      </c>
      <c r="G636" s="34">
        <f>G637+G642</f>
        <v>2536070</v>
      </c>
      <c r="H636" s="34">
        <f>H637+H642</f>
        <v>2536070</v>
      </c>
      <c r="I636" s="27"/>
      <c r="J636" s="43"/>
    </row>
    <row r="637" spans="1:10" ht="18.75" customHeight="1" outlineLevel="7">
      <c r="A637" s="19" t="s">
        <v>365</v>
      </c>
      <c r="B637" s="58">
        <v>229</v>
      </c>
      <c r="C637" s="32" t="s">
        <v>96</v>
      </c>
      <c r="D637" s="33" t="s">
        <v>309</v>
      </c>
      <c r="E637" s="32" t="s">
        <v>59</v>
      </c>
      <c r="F637" s="34">
        <f>F638+F641</f>
        <v>1318080</v>
      </c>
      <c r="G637" s="34">
        <f>G638+G641</f>
        <v>1091150</v>
      </c>
      <c r="H637" s="34">
        <f>H638+H641</f>
        <v>1091150</v>
      </c>
      <c r="I637" s="27"/>
      <c r="J637" s="43"/>
    </row>
    <row r="638" spans="1:10" ht="18.75" customHeight="1" outlineLevel="7">
      <c r="A638" s="19" t="s">
        <v>317</v>
      </c>
      <c r="B638" s="58">
        <v>229</v>
      </c>
      <c r="C638" s="32" t="s">
        <v>96</v>
      </c>
      <c r="D638" s="33" t="s">
        <v>309</v>
      </c>
      <c r="E638" s="32" t="s">
        <v>70</v>
      </c>
      <c r="F638" s="34">
        <f>F639</f>
        <v>1293080</v>
      </c>
      <c r="G638" s="34">
        <f>G639</f>
        <v>1091150</v>
      </c>
      <c r="H638" s="34">
        <f>H639</f>
        <v>1091150</v>
      </c>
      <c r="I638" s="27"/>
      <c r="J638" s="43"/>
    </row>
    <row r="639" spans="1:10" ht="18.75" customHeight="1" outlineLevel="7">
      <c r="A639" s="19" t="s">
        <v>316</v>
      </c>
      <c r="B639" s="58">
        <v>229</v>
      </c>
      <c r="C639" s="32" t="s">
        <v>96</v>
      </c>
      <c r="D639" s="33" t="s">
        <v>309</v>
      </c>
      <c r="E639" s="32" t="s">
        <v>72</v>
      </c>
      <c r="F639" s="34">
        <v>1293080</v>
      </c>
      <c r="G639" s="34">
        <v>1091150</v>
      </c>
      <c r="H639" s="34">
        <v>1091150</v>
      </c>
      <c r="I639" s="27"/>
      <c r="J639" s="43"/>
    </row>
    <row r="640" spans="1:10" ht="18.75" customHeight="1" outlineLevel="7">
      <c r="A640" s="19" t="s">
        <v>318</v>
      </c>
      <c r="B640" s="58">
        <v>229</v>
      </c>
      <c r="C640" s="32" t="s">
        <v>96</v>
      </c>
      <c r="D640" s="33" t="s">
        <v>309</v>
      </c>
      <c r="E640" s="32" t="s">
        <v>76</v>
      </c>
      <c r="F640" s="34">
        <f>F641</f>
        <v>25000</v>
      </c>
      <c r="G640" s="34">
        <f>G641</f>
        <v>0</v>
      </c>
      <c r="H640" s="34">
        <f>H641</f>
        <v>0</v>
      </c>
      <c r="I640" s="27"/>
      <c r="J640" s="43"/>
    </row>
    <row r="641" spans="1:10" ht="18.75" customHeight="1" outlineLevel="7">
      <c r="A641" s="19" t="s">
        <v>319</v>
      </c>
      <c r="B641" s="58">
        <v>229</v>
      </c>
      <c r="C641" s="32" t="s">
        <v>96</v>
      </c>
      <c r="D641" s="33">
        <v>9999910090</v>
      </c>
      <c r="E641" s="32" t="s">
        <v>78</v>
      </c>
      <c r="F641" s="34">
        <v>25000</v>
      </c>
      <c r="G641" s="34">
        <v>0</v>
      </c>
      <c r="H641" s="34">
        <v>0</v>
      </c>
      <c r="I641" s="27"/>
      <c r="J641" s="43"/>
    </row>
    <row r="642" spans="1:10" ht="18.75" customHeight="1" outlineLevel="7">
      <c r="A642" s="19" t="s">
        <v>340</v>
      </c>
      <c r="B642" s="58">
        <v>229</v>
      </c>
      <c r="C642" s="32" t="s">
        <v>96</v>
      </c>
      <c r="D642" s="33">
        <v>9999910091</v>
      </c>
      <c r="E642" s="32" t="s">
        <v>59</v>
      </c>
      <c r="F642" s="34">
        <f t="shared" ref="F642:H643" si="78">F643</f>
        <v>1685830</v>
      </c>
      <c r="G642" s="34">
        <f t="shared" si="78"/>
        <v>1444920</v>
      </c>
      <c r="H642" s="34">
        <f t="shared" si="78"/>
        <v>1444920</v>
      </c>
      <c r="I642" s="27"/>
      <c r="J642" s="43"/>
    </row>
    <row r="643" spans="1:10" ht="18.75" customHeight="1" outlineLevel="7">
      <c r="A643" s="19" t="s">
        <v>317</v>
      </c>
      <c r="B643" s="58">
        <v>229</v>
      </c>
      <c r="C643" s="32" t="s">
        <v>96</v>
      </c>
      <c r="D643" s="33">
        <v>9999910091</v>
      </c>
      <c r="E643" s="32" t="s">
        <v>70</v>
      </c>
      <c r="F643" s="34">
        <f t="shared" si="78"/>
        <v>1685830</v>
      </c>
      <c r="G643" s="34">
        <f t="shared" si="78"/>
        <v>1444920</v>
      </c>
      <c r="H643" s="34">
        <f t="shared" si="78"/>
        <v>1444920</v>
      </c>
      <c r="I643" s="27"/>
      <c r="J643" s="43"/>
    </row>
    <row r="644" spans="1:10" ht="18.75" customHeight="1" outlineLevel="7">
      <c r="A644" s="19" t="s">
        <v>316</v>
      </c>
      <c r="B644" s="58">
        <v>229</v>
      </c>
      <c r="C644" s="32" t="s">
        <v>96</v>
      </c>
      <c r="D644" s="33">
        <v>9999910091</v>
      </c>
      <c r="E644" s="32" t="s">
        <v>72</v>
      </c>
      <c r="F644" s="34">
        <v>1685830</v>
      </c>
      <c r="G644" s="31">
        <v>1444920</v>
      </c>
      <c r="H644" s="31">
        <v>1444920</v>
      </c>
      <c r="I644" s="27"/>
      <c r="J644" s="43"/>
    </row>
    <row r="645" spans="1:10" ht="31.2" customHeight="1" outlineLevel="7">
      <c r="A645" s="19" t="s">
        <v>420</v>
      </c>
      <c r="B645" s="58" t="s">
        <v>421</v>
      </c>
      <c r="C645" s="32" t="s">
        <v>418</v>
      </c>
      <c r="D645" s="33" t="s">
        <v>58</v>
      </c>
      <c r="E645" s="32" t="s">
        <v>59</v>
      </c>
      <c r="F645" s="34">
        <f>F646</f>
        <v>3058250</v>
      </c>
      <c r="G645" s="34">
        <f t="shared" ref="G645:H648" si="79">G646</f>
        <v>2556910</v>
      </c>
      <c r="H645" s="34">
        <f t="shared" si="79"/>
        <v>2556910</v>
      </c>
      <c r="I645" s="27"/>
      <c r="J645" s="43"/>
    </row>
    <row r="646" spans="1:10" ht="18.75" customHeight="1" outlineLevel="7">
      <c r="A646" s="19" t="s">
        <v>60</v>
      </c>
      <c r="B646" s="58" t="s">
        <v>421</v>
      </c>
      <c r="C646" s="32" t="s">
        <v>61</v>
      </c>
      <c r="D646" s="33" t="s">
        <v>58</v>
      </c>
      <c r="E646" s="32" t="s">
        <v>59</v>
      </c>
      <c r="F646" s="34">
        <f>F647</f>
        <v>3058250</v>
      </c>
      <c r="G646" s="34">
        <f t="shared" si="79"/>
        <v>2556910</v>
      </c>
      <c r="H646" s="34">
        <f t="shared" si="79"/>
        <v>2556910</v>
      </c>
      <c r="I646" s="27"/>
      <c r="J646" s="43"/>
    </row>
    <row r="647" spans="1:10" ht="18.75" customHeight="1" outlineLevel="7">
      <c r="A647" s="19" t="s">
        <v>305</v>
      </c>
      <c r="B647" s="58" t="s">
        <v>421</v>
      </c>
      <c r="C647" s="32" t="s">
        <v>306</v>
      </c>
      <c r="D647" s="33" t="s">
        <v>58</v>
      </c>
      <c r="E647" s="32" t="s">
        <v>59</v>
      </c>
      <c r="F647" s="34">
        <f>F648</f>
        <v>3058250</v>
      </c>
      <c r="G647" s="34">
        <f t="shared" si="79"/>
        <v>2556910</v>
      </c>
      <c r="H647" s="34">
        <f t="shared" si="79"/>
        <v>2556910</v>
      </c>
      <c r="I647" s="27"/>
      <c r="J647" s="43"/>
    </row>
    <row r="648" spans="1:10" ht="18.75" customHeight="1" outlineLevel="7">
      <c r="A648" s="19" t="s">
        <v>63</v>
      </c>
      <c r="B648" s="58" t="s">
        <v>421</v>
      </c>
      <c r="C648" s="32" t="s">
        <v>306</v>
      </c>
      <c r="D648" s="33" t="s">
        <v>64</v>
      </c>
      <c r="E648" s="32" t="s">
        <v>59</v>
      </c>
      <c r="F648" s="34">
        <f>F649</f>
        <v>3058250</v>
      </c>
      <c r="G648" s="34">
        <f t="shared" si="79"/>
        <v>2556910</v>
      </c>
      <c r="H648" s="34">
        <f t="shared" si="79"/>
        <v>2556910</v>
      </c>
      <c r="I648" s="27"/>
      <c r="J648" s="43"/>
    </row>
    <row r="649" spans="1:10" ht="18.75" customHeight="1" outlineLevel="7">
      <c r="A649" s="19" t="s">
        <v>65</v>
      </c>
      <c r="B649" s="58" t="s">
        <v>421</v>
      </c>
      <c r="C649" s="32" t="s">
        <v>306</v>
      </c>
      <c r="D649" s="33" t="s">
        <v>66</v>
      </c>
      <c r="E649" s="32" t="s">
        <v>59</v>
      </c>
      <c r="F649" s="34">
        <f>F650+F655</f>
        <v>3058250</v>
      </c>
      <c r="G649" s="34">
        <f>G650+G655</f>
        <v>2556910</v>
      </c>
      <c r="H649" s="34">
        <f>H650+H655</f>
        <v>2556910</v>
      </c>
      <c r="I649" s="27"/>
      <c r="J649" s="43"/>
    </row>
    <row r="650" spans="1:10" ht="18.75" customHeight="1" outlineLevel="7">
      <c r="A650" s="19" t="s">
        <v>79</v>
      </c>
      <c r="B650" s="58" t="s">
        <v>421</v>
      </c>
      <c r="C650" s="32" t="s">
        <v>306</v>
      </c>
      <c r="D650" s="33" t="s">
        <v>80</v>
      </c>
      <c r="E650" s="32" t="s">
        <v>59</v>
      </c>
      <c r="F650" s="34">
        <f>F651+F653</f>
        <v>3038250</v>
      </c>
      <c r="G650" s="34">
        <f>G651+G653</f>
        <v>2556910</v>
      </c>
      <c r="H650" s="34">
        <f>H651+H653</f>
        <v>2556910</v>
      </c>
      <c r="I650" s="27"/>
      <c r="J650" s="43"/>
    </row>
    <row r="651" spans="1:10" ht="18.75" customHeight="1" outlineLevel="7">
      <c r="A651" s="19" t="s">
        <v>69</v>
      </c>
      <c r="B651" s="58" t="s">
        <v>421</v>
      </c>
      <c r="C651" s="32" t="s">
        <v>306</v>
      </c>
      <c r="D651" s="33" t="s">
        <v>80</v>
      </c>
      <c r="E651" s="32" t="s">
        <v>70</v>
      </c>
      <c r="F651" s="34">
        <f>F652</f>
        <v>3013250</v>
      </c>
      <c r="G651" s="34">
        <f>G652</f>
        <v>2556910</v>
      </c>
      <c r="H651" s="34">
        <f>H652</f>
        <v>2556910</v>
      </c>
      <c r="I651" s="27"/>
      <c r="J651" s="43"/>
    </row>
    <row r="652" spans="1:10" ht="18.75" customHeight="1" outlineLevel="7">
      <c r="A652" s="19" t="s">
        <v>71</v>
      </c>
      <c r="B652" s="58" t="s">
        <v>421</v>
      </c>
      <c r="C652" s="32" t="s">
        <v>306</v>
      </c>
      <c r="D652" s="33" t="s">
        <v>80</v>
      </c>
      <c r="E652" s="32" t="s">
        <v>72</v>
      </c>
      <c r="F652" s="34">
        <v>3013250</v>
      </c>
      <c r="G652" s="31">
        <v>2556910</v>
      </c>
      <c r="H652" s="31">
        <v>2556910</v>
      </c>
      <c r="I652" s="27"/>
      <c r="J652" s="43"/>
    </row>
    <row r="653" spans="1:10" ht="18.75" customHeight="1" outlineLevel="7">
      <c r="A653" s="19" t="s">
        <v>75</v>
      </c>
      <c r="B653" s="58" t="s">
        <v>421</v>
      </c>
      <c r="C653" s="32" t="s">
        <v>306</v>
      </c>
      <c r="D653" s="33" t="s">
        <v>80</v>
      </c>
      <c r="E653" s="32" t="s">
        <v>76</v>
      </c>
      <c r="F653" s="34">
        <f>F654</f>
        <v>25000</v>
      </c>
      <c r="G653" s="34">
        <f>G654</f>
        <v>0</v>
      </c>
      <c r="H653" s="34">
        <f>H654</f>
        <v>0</v>
      </c>
      <c r="I653" s="27"/>
      <c r="J653" s="43"/>
    </row>
    <row r="654" spans="1:10" ht="18.75" customHeight="1" outlineLevel="7">
      <c r="A654" s="19" t="s">
        <v>77</v>
      </c>
      <c r="B654" s="58" t="s">
        <v>421</v>
      </c>
      <c r="C654" s="32" t="s">
        <v>306</v>
      </c>
      <c r="D654" s="33" t="s">
        <v>80</v>
      </c>
      <c r="E654" s="32" t="s">
        <v>78</v>
      </c>
      <c r="F654" s="34">
        <v>25000</v>
      </c>
      <c r="G654" s="31">
        <v>0</v>
      </c>
      <c r="H654" s="31">
        <v>0</v>
      </c>
      <c r="I654" s="27"/>
      <c r="J654" s="43"/>
    </row>
    <row r="655" spans="1:10" ht="18.75" customHeight="1" outlineLevel="7">
      <c r="A655" s="19" t="s">
        <v>307</v>
      </c>
      <c r="B655" s="58" t="s">
        <v>421</v>
      </c>
      <c r="C655" s="32" t="s">
        <v>306</v>
      </c>
      <c r="D655" s="33" t="s">
        <v>308</v>
      </c>
      <c r="E655" s="32" t="s">
        <v>59</v>
      </c>
      <c r="F655" s="34">
        <f t="shared" ref="F655:H656" si="80">F656</f>
        <v>20000</v>
      </c>
      <c r="G655" s="34">
        <f t="shared" si="80"/>
        <v>0</v>
      </c>
      <c r="H655" s="34">
        <f t="shared" si="80"/>
        <v>0</v>
      </c>
      <c r="I655" s="27"/>
      <c r="J655" s="43"/>
    </row>
    <row r="656" spans="1:10" ht="18.75" customHeight="1" outlineLevel="7">
      <c r="A656" s="19" t="s">
        <v>69</v>
      </c>
      <c r="B656" s="58" t="s">
        <v>421</v>
      </c>
      <c r="C656" s="32" t="s">
        <v>306</v>
      </c>
      <c r="D656" s="33" t="s">
        <v>308</v>
      </c>
      <c r="E656" s="32" t="s">
        <v>70</v>
      </c>
      <c r="F656" s="34">
        <f t="shared" si="80"/>
        <v>20000</v>
      </c>
      <c r="G656" s="34">
        <f t="shared" si="80"/>
        <v>0</v>
      </c>
      <c r="H656" s="34">
        <f t="shared" si="80"/>
        <v>0</v>
      </c>
      <c r="I656" s="27"/>
      <c r="J656" s="43"/>
    </row>
    <row r="657" spans="1:10" ht="18.75" customHeight="1" outlineLevel="7">
      <c r="A657" s="19" t="s">
        <v>316</v>
      </c>
      <c r="B657" s="58" t="s">
        <v>421</v>
      </c>
      <c r="C657" s="32" t="s">
        <v>306</v>
      </c>
      <c r="D657" s="33" t="s">
        <v>308</v>
      </c>
      <c r="E657" s="32" t="s">
        <v>72</v>
      </c>
      <c r="F657" s="34">
        <v>20000</v>
      </c>
      <c r="G657" s="31">
        <v>0</v>
      </c>
      <c r="H657" s="31">
        <v>0</v>
      </c>
      <c r="I657" s="27"/>
      <c r="J657" s="43"/>
    </row>
    <row r="658" spans="1:10" ht="24" customHeight="1">
      <c r="A658" s="94" t="s">
        <v>310</v>
      </c>
      <c r="B658" s="95"/>
      <c r="C658" s="95"/>
      <c r="D658" s="95"/>
      <c r="E658" s="96"/>
      <c r="F658" s="5">
        <f>F21+F632+F645</f>
        <v>1207711581.6999998</v>
      </c>
      <c r="G658" s="5">
        <f>G21+G632+G645</f>
        <v>782894666.58000004</v>
      </c>
      <c r="H658" s="5">
        <f>H21+H632+H645</f>
        <v>815799230.24000001</v>
      </c>
      <c r="I658" s="5" t="e">
        <f>#REF!+#REF!+#REF!</f>
        <v>#REF!</v>
      </c>
      <c r="J658" s="4"/>
    </row>
    <row r="659" spans="1:10" ht="20.399999999999999" customHeight="1">
      <c r="A659" s="37"/>
      <c r="B659" s="37"/>
      <c r="C659" s="35"/>
      <c r="D659" s="35" t="s">
        <v>444</v>
      </c>
      <c r="E659" s="35"/>
      <c r="F659" s="15">
        <v>1207711581.7</v>
      </c>
      <c r="G659" s="15">
        <v>782894666.58000004</v>
      </c>
      <c r="H659" s="15">
        <v>815799230.24000001</v>
      </c>
      <c r="I659" s="3"/>
      <c r="J659" s="4"/>
    </row>
    <row r="660" spans="1:10" ht="19.2" customHeight="1">
      <c r="A660" s="52"/>
      <c r="B660" s="52"/>
      <c r="C660" s="14"/>
      <c r="D660" s="90" t="s">
        <v>445</v>
      </c>
      <c r="E660" s="90"/>
      <c r="F660" s="36">
        <f>F659-F658</f>
        <v>0</v>
      </c>
      <c r="G660" s="36">
        <f>G659-G658</f>
        <v>0</v>
      </c>
      <c r="H660" s="36">
        <f>H659-H658</f>
        <v>0</v>
      </c>
      <c r="I660" s="36" t="e">
        <f>I659-I658</f>
        <v>#REF!</v>
      </c>
    </row>
    <row r="661" spans="1:10" ht="18" customHeight="1">
      <c r="A661" s="52"/>
      <c r="B661" s="52"/>
      <c r="C661" s="14"/>
      <c r="D661" s="14"/>
      <c r="E661" s="14"/>
      <c r="F661" s="55"/>
      <c r="G661" s="15"/>
      <c r="H661" s="15"/>
    </row>
    <row r="662" spans="1:10" ht="22.95" customHeight="1">
      <c r="A662" s="52"/>
      <c r="B662" s="52"/>
      <c r="C662" s="14"/>
      <c r="D662" s="14"/>
      <c r="E662" s="14"/>
      <c r="F662" s="15"/>
      <c r="G662" s="15"/>
      <c r="H662" s="15"/>
      <c r="I662" s="8" t="e">
        <f>I658-I660</f>
        <v>#REF!</v>
      </c>
    </row>
    <row r="663" spans="1:10" ht="16.95" customHeight="1">
      <c r="A663" s="52"/>
      <c r="B663" s="52"/>
      <c r="C663" s="14"/>
      <c r="D663" s="14"/>
      <c r="E663" s="14"/>
      <c r="F663" s="15"/>
      <c r="G663" s="15"/>
      <c r="H663" s="15"/>
    </row>
    <row r="664" spans="1:10" ht="16.2" customHeight="1">
      <c r="F664" s="46"/>
      <c r="G664" s="38"/>
      <c r="H664" s="38"/>
      <c r="I664" s="38"/>
    </row>
    <row r="665" spans="1:10" ht="15.6" customHeight="1">
      <c r="F665" s="17"/>
      <c r="G665" s="16"/>
    </row>
    <row r="666" spans="1:10" ht="15.6" customHeight="1">
      <c r="F666" s="17"/>
      <c r="G666" s="16"/>
    </row>
    <row r="667" spans="1:10">
      <c r="D667" s="14"/>
      <c r="E667" s="14"/>
      <c r="F667" s="22"/>
      <c r="G667" s="23"/>
      <c r="H667" s="14"/>
      <c r="I667" s="14"/>
      <c r="J667" s="14"/>
    </row>
    <row r="668" spans="1:10">
      <c r="D668" s="14"/>
      <c r="E668" s="14"/>
      <c r="F668" s="24"/>
      <c r="G668" s="25"/>
      <c r="H668" s="15"/>
      <c r="I668" s="14"/>
      <c r="J668" s="14"/>
    </row>
    <row r="669" spans="1:10">
      <c r="D669" s="14"/>
      <c r="E669" s="14"/>
      <c r="F669" s="47"/>
      <c r="G669" s="26"/>
      <c r="H669" s="14"/>
      <c r="I669" s="14"/>
      <c r="J669" s="14"/>
    </row>
    <row r="670" spans="1:10">
      <c r="D670" s="14"/>
      <c r="E670" s="14"/>
      <c r="F670" s="14"/>
      <c r="G670" s="20"/>
      <c r="H670" s="21"/>
      <c r="I670" s="14"/>
      <c r="J670" s="14"/>
    </row>
    <row r="671" spans="1:10">
      <c r="D671" s="14"/>
      <c r="E671" s="14"/>
      <c r="F671" s="14"/>
      <c r="G671" s="14"/>
      <c r="H671" s="14"/>
      <c r="I671" s="14"/>
      <c r="J671" s="14"/>
    </row>
    <row r="672" spans="1:10">
      <c r="D672" s="14"/>
      <c r="E672" s="14"/>
      <c r="F672" s="14"/>
      <c r="G672" s="14"/>
      <c r="H672" s="14"/>
      <c r="I672" s="14"/>
      <c r="J672" s="14"/>
    </row>
  </sheetData>
  <autoFilter ref="A20:H662"/>
  <mergeCells count="21">
    <mergeCell ref="F18:H18"/>
    <mergeCell ref="G13:H13"/>
    <mergeCell ref="D660:E660"/>
    <mergeCell ref="A15:H16"/>
    <mergeCell ref="A6:E6"/>
    <mergeCell ref="A658:E658"/>
    <mergeCell ref="G7:H7"/>
    <mergeCell ref="A18:A19"/>
    <mergeCell ref="C18:C19"/>
    <mergeCell ref="D18:D19"/>
    <mergeCell ref="E18:E19"/>
    <mergeCell ref="G6:H6"/>
    <mergeCell ref="G1:H1"/>
    <mergeCell ref="G3:H3"/>
    <mergeCell ref="G4:H4"/>
    <mergeCell ref="F5:H5"/>
    <mergeCell ref="B18:B19"/>
    <mergeCell ref="G9:H9"/>
    <mergeCell ref="G10:H10"/>
    <mergeCell ref="F11:H11"/>
    <mergeCell ref="G12:H12"/>
  </mergeCells>
  <phoneticPr fontId="11" type="noConversion"/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User</cp:lastModifiedBy>
  <cp:lastPrinted>2025-05-23T04:14:06Z</cp:lastPrinted>
  <dcterms:created xsi:type="dcterms:W3CDTF">2021-09-13T05:13:16Z</dcterms:created>
  <dcterms:modified xsi:type="dcterms:W3CDTF">2025-05-29T06:14:55Z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