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3256" windowHeight="12036"/>
  </bookViews>
  <sheets>
    <sheet name="Документ" sheetId="2" r:id="rId1"/>
  </sheets>
  <definedNames>
    <definedName name="_xlnm._FilterDatabase" localSheetId="0" hidden="1">Документ!$A$17:$I$79</definedName>
    <definedName name="_xlnm.Print_Titles" localSheetId="0">Документ!$16:$16</definedName>
  </definedNames>
  <calcPr calcId="114210" fullCalcOnLoad="1"/>
</workbook>
</file>

<file path=xl/calcChain.xml><?xml version="1.0" encoding="utf-8"?>
<calcChain xmlns="http://schemas.openxmlformats.org/spreadsheetml/2006/main">
  <c r="E164" i="2"/>
  <c r="E163"/>
  <c r="F164"/>
  <c r="F163"/>
  <c r="G164"/>
  <c r="G163"/>
  <c r="H164"/>
  <c r="H163"/>
  <c r="I164"/>
  <c r="I163"/>
  <c r="D164"/>
  <c r="D163"/>
  <c r="E161"/>
  <c r="F161"/>
  <c r="G161"/>
  <c r="H161"/>
  <c r="I161"/>
  <c r="D161"/>
  <c r="E159"/>
  <c r="F159"/>
  <c r="G159"/>
  <c r="H159"/>
  <c r="I159"/>
  <c r="D159"/>
  <c r="I152"/>
  <c r="H152"/>
  <c r="G152"/>
  <c r="F152"/>
  <c r="E152"/>
  <c r="D152"/>
  <c r="D158"/>
  <c r="H158"/>
  <c r="F158"/>
  <c r="I158"/>
  <c r="G158"/>
  <c r="E158"/>
  <c r="I128"/>
  <c r="E128"/>
  <c r="F128"/>
  <c r="G128"/>
  <c r="H128"/>
  <c r="D128"/>
  <c r="E140"/>
  <c r="F140"/>
  <c r="G140"/>
  <c r="H140"/>
  <c r="I140"/>
  <c r="D140"/>
  <c r="E114"/>
  <c r="F114"/>
  <c r="G114"/>
  <c r="H114"/>
  <c r="I114"/>
  <c r="D114"/>
  <c r="E96"/>
  <c r="F96"/>
  <c r="G96"/>
  <c r="H96"/>
  <c r="I96"/>
  <c r="D96"/>
  <c r="E84"/>
  <c r="E83"/>
  <c r="F84"/>
  <c r="F83"/>
  <c r="G84"/>
  <c r="G83"/>
  <c r="H84"/>
  <c r="H83"/>
  <c r="I84"/>
  <c r="I83"/>
  <c r="D84"/>
  <c r="D83"/>
  <c r="E71"/>
  <c r="E70"/>
  <c r="F71"/>
  <c r="F70"/>
  <c r="G71"/>
  <c r="G70"/>
  <c r="H71"/>
  <c r="H70"/>
  <c r="I71"/>
  <c r="I70"/>
  <c r="D71"/>
  <c r="D70"/>
  <c r="G64"/>
  <c r="H64"/>
  <c r="I64"/>
  <c r="F64"/>
  <c r="E64"/>
  <c r="D64"/>
  <c r="E38"/>
  <c r="F38"/>
  <c r="G38"/>
  <c r="H38"/>
  <c r="I38"/>
  <c r="D38"/>
  <c r="D29"/>
  <c r="E29"/>
  <c r="F29"/>
  <c r="H29"/>
  <c r="E49"/>
  <c r="F49"/>
  <c r="G49"/>
  <c r="H49"/>
  <c r="I49"/>
  <c r="D49"/>
  <c r="D125"/>
  <c r="F36"/>
  <c r="G36"/>
  <c r="H36"/>
  <c r="I36"/>
  <c r="E36"/>
  <c r="D36"/>
  <c r="E156"/>
  <c r="F156"/>
  <c r="G156"/>
  <c r="H156"/>
  <c r="I156"/>
  <c r="D156"/>
  <c r="E143"/>
  <c r="F143"/>
  <c r="G143"/>
  <c r="H143"/>
  <c r="I143"/>
  <c r="D143"/>
  <c r="F133"/>
  <c r="G133"/>
  <c r="H133"/>
  <c r="I133"/>
  <c r="D133"/>
  <c r="E77"/>
  <c r="E76"/>
  <c r="F77"/>
  <c r="G77"/>
  <c r="H77"/>
  <c r="I77"/>
  <c r="D77"/>
  <c r="E74"/>
  <c r="F74"/>
  <c r="G74"/>
  <c r="H74"/>
  <c r="I74"/>
  <c r="D74"/>
  <c r="E59"/>
  <c r="F59"/>
  <c r="G59"/>
  <c r="H59"/>
  <c r="I59"/>
  <c r="D59"/>
  <c r="E57"/>
  <c r="F57"/>
  <c r="G57"/>
  <c r="H57"/>
  <c r="I57"/>
  <c r="D57"/>
  <c r="E47"/>
  <c r="F47"/>
  <c r="G47"/>
  <c r="H47"/>
  <c r="I47"/>
  <c r="D47"/>
  <c r="G22"/>
  <c r="H22"/>
  <c r="I22"/>
  <c r="E22"/>
  <c r="F22"/>
  <c r="D22"/>
  <c r="F137"/>
  <c r="E151"/>
  <c r="F151"/>
  <c r="G151"/>
  <c r="H151"/>
  <c r="I151"/>
  <c r="D151"/>
  <c r="F55"/>
  <c r="F54"/>
  <c r="E42"/>
  <c r="F42"/>
  <c r="G42"/>
  <c r="H42"/>
  <c r="I42"/>
  <c r="D42"/>
  <c r="D76"/>
  <c r="E21"/>
  <c r="F21"/>
  <c r="G21"/>
  <c r="H21"/>
  <c r="I21"/>
  <c r="D21"/>
  <c r="E87"/>
  <c r="F87"/>
  <c r="G87"/>
  <c r="H87"/>
  <c r="I87"/>
  <c r="D87"/>
  <c r="E133"/>
  <c r="F76"/>
  <c r="G76"/>
  <c r="H76"/>
  <c r="I76"/>
  <c r="E19"/>
  <c r="E18"/>
  <c r="F19"/>
  <c r="F18"/>
  <c r="G19"/>
  <c r="G18"/>
  <c r="H19"/>
  <c r="H18"/>
  <c r="I19"/>
  <c r="I18"/>
  <c r="D19"/>
  <c r="D18"/>
  <c r="I86"/>
  <c r="E86"/>
  <c r="H86"/>
  <c r="G86"/>
  <c r="F86"/>
  <c r="D86"/>
  <c r="F40"/>
  <c r="G40"/>
  <c r="H40"/>
  <c r="I40"/>
  <c r="D40"/>
  <c r="E40"/>
  <c r="E55"/>
  <c r="E54"/>
  <c r="G55"/>
  <c r="G54"/>
  <c r="H55"/>
  <c r="H54"/>
  <c r="I55"/>
  <c r="I54"/>
  <c r="D55"/>
  <c r="D54"/>
  <c r="F25"/>
  <c r="H25"/>
  <c r="D25"/>
  <c r="F45"/>
  <c r="H45"/>
  <c r="D45"/>
  <c r="I45"/>
  <c r="G45"/>
  <c r="E45"/>
  <c r="I31"/>
  <c r="I29"/>
  <c r="G31"/>
  <c r="G29"/>
  <c r="H24"/>
  <c r="D24"/>
  <c r="F24"/>
  <c r="E25"/>
  <c r="E24"/>
  <c r="G25"/>
  <c r="G24"/>
  <c r="I25"/>
  <c r="I24"/>
  <c r="E149"/>
  <c r="E148"/>
  <c r="F148"/>
  <c r="G148"/>
  <c r="H148"/>
  <c r="I149"/>
  <c r="I148"/>
  <c r="D149"/>
  <c r="D148"/>
  <c r="E146"/>
  <c r="E142"/>
  <c r="F146"/>
  <c r="F142"/>
  <c r="G146"/>
  <c r="G142"/>
  <c r="H146"/>
  <c r="H142"/>
  <c r="I146"/>
  <c r="I142"/>
  <c r="D146"/>
  <c r="E137"/>
  <c r="G137"/>
  <c r="H137"/>
  <c r="I137"/>
  <c r="D137"/>
  <c r="E126"/>
  <c r="F126"/>
  <c r="G126"/>
  <c r="H126"/>
  <c r="I126"/>
  <c r="D126"/>
  <c r="E124"/>
  <c r="F124"/>
  <c r="G124"/>
  <c r="H124"/>
  <c r="I124"/>
  <c r="D124"/>
  <c r="E123"/>
  <c r="D123"/>
  <c r="H123"/>
  <c r="I123"/>
  <c r="G123"/>
  <c r="F123"/>
  <c r="D142"/>
  <c r="E81"/>
  <c r="E80"/>
  <c r="F81"/>
  <c r="F80"/>
  <c r="G81"/>
  <c r="G80"/>
  <c r="H81"/>
  <c r="H80"/>
  <c r="I81"/>
  <c r="I80"/>
  <c r="D81"/>
  <c r="D80"/>
  <c r="E73"/>
  <c r="F73"/>
  <c r="G73"/>
  <c r="H73"/>
  <c r="I73"/>
  <c r="D73"/>
  <c r="D166"/>
  <c r="H166"/>
  <c r="G166"/>
  <c r="F166"/>
  <c r="I166"/>
  <c r="E166"/>
</calcChain>
</file>

<file path=xl/sharedStrings.xml><?xml version="1.0" encoding="utf-8"?>
<sst xmlns="http://schemas.openxmlformats.org/spreadsheetml/2006/main" count="258" uniqueCount="250">
  <si>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</si>
  <si>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</si>
  <si>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</si>
  <si>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</si>
  <si>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Основное мероприятие: Укрепление материально-технической базы учреждений</t>
  </si>
  <si>
    <t xml:space="preserve">          Основное мероприятие: "Организация работы детских оздоровительных лагерей с дневным пребыванием детей"</t>
  </si>
  <si>
    <t xml:space="preserve">            Участие творческих коллективов в краевых, региональных и в районных мероприятиях</t>
  </si>
  <si>
    <t>56004S2540</t>
  </si>
  <si>
    <t>33001L4970</t>
  </si>
  <si>
    <t>Наименование</t>
  </si>
  <si>
    <t>Целевая статья</t>
  </si>
  <si>
    <t xml:space="preserve">к решению Думы </t>
  </si>
  <si>
    <t>Тернейского муниципального округа</t>
  </si>
  <si>
    <t>(рублей)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</si>
  <si>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</si>
  <si>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</si>
  <si>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</si>
  <si>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</si>
  <si>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</si>
  <si>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</si>
  <si>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>19001S2620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</si>
  <si>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</si>
  <si>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56007S2480</t>
  </si>
  <si>
    <t>Всго, рублей</t>
  </si>
  <si>
    <t>5600842700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</si>
  <si>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</si>
  <si>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</si>
  <si>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</si>
  <si>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1700200000</t>
  </si>
  <si>
    <t>в т.ч. за счёт средст местного бюджета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</si>
  <si>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</si>
  <si>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</si>
  <si>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</si>
  <si>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</si>
  <si>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</si>
  <si>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>1500193070</t>
  </si>
  <si>
    <t>1500200000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</si>
  <si>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</si>
  <si>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</si>
  <si>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</si>
  <si>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1500293060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</si>
  <si>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</si>
  <si>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</si>
  <si>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15002R3040</t>
  </si>
  <si>
    <t xml:space="preserve">          Основное мероприятие:Обеспечение деятельности подведомственных учреждений дополнительного образования</t>
  </si>
  <si>
    <t xml:space="preserve"> Обеспечение деятельности подведомственных учреждений дополнительного образования за счёт платных услуг</t>
  </si>
  <si>
    <t>1500600000</t>
  </si>
  <si>
    <t>1500623700</t>
  </si>
  <si>
    <t>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</si>
  <si>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</si>
  <si>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</si>
  <si>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</si>
  <si>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1500700000</t>
  </si>
  <si>
    <t>1500745990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</si>
  <si>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</si>
  <si>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</si>
  <si>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    Основное мероприятие: " Устройство и содержание объектов благоустройства и их элементов"</t>
  </si>
  <si>
    <t xml:space="preserve">            Устройство и содержание объектов благоустройства и их элементов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</si>
  <si>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</si>
  <si>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</si>
  <si>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1500500000</t>
  </si>
  <si>
    <t>1500500320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</si>
  <si>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</si>
  <si>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  Организация и проведение культурно-массовых мероприятий в Тернейском муниципальном округе</t>
  </si>
  <si>
    <t>5600200000</t>
  </si>
  <si>
    <t>5600240991</t>
  </si>
  <si>
    <t xml:space="preserve">  </t>
  </si>
  <si>
    <t>Муниципальная программа 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</si>
  <si>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</si>
  <si>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 xml:space="preserve">            Основное мероприятие: "Обеспечение деятельности дворцов, домов культуры и других учреждений культуры "</t>
  </si>
  <si>
    <t xml:space="preserve">             Основные мероприятие: "Обеспечение деятельности подведомственных библиотечных учреждений"</t>
  </si>
  <si>
    <t>п/н</t>
  </si>
  <si>
    <t xml:space="preserve">            Основное мероприятие:Обеспечение деятельности подведомственных общеобразовательных учреждений</t>
  </si>
  <si>
    <t xml:space="preserve">        Муниципальная программа "Развитие образования Тернейского муниципального округа " на 2021 - 2025 годы</t>
  </si>
  <si>
    <t>2025 год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</si>
  <si>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</si>
  <si>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</si>
  <si>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</si>
  <si>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17003S2610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</si>
  <si>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</si>
  <si>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</si>
  <si>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</si>
  <si>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</si>
  <si>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>20001S2230</t>
  </si>
  <si>
    <t>Приморского края</t>
  </si>
  <si>
    <t xml:space="preserve">          Основное мероприятие: "Мероприятия по повышению безопасности дорожного движения"</t>
  </si>
  <si>
    <t xml:space="preserve">            Участие сборных команд  Тернейского муниципального округа в физкультурных и спортивных мероприятиях муниципального, межмуниципального ,краевого ,межрегионального, российского и международного уровней</t>
  </si>
  <si>
    <t>2026 год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</si>
  <si>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</si>
  <si>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</si>
  <si>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</si>
  <si>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</si>
  <si>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Муниципальная программа "Обеспечение населения Тернейского муниципального округа  твёрдым топливом на 2024-2030годы"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</si>
  <si>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</si>
  <si>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</si>
  <si>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</si>
  <si>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</si>
  <si>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 xml:space="preserve">            Оплата наборов продуктов питания для организации 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</si>
  <si>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    Основное мероприятие: " Благоустройство общественных территорий "</t>
  </si>
  <si>
    <t>Софинансирование за счёт местного бюджета на реализацию проектов инициативного бюджетирования по направлению "Молодежный бюджет"</t>
  </si>
  <si>
    <t xml:space="preserve">Приложение №5    </t>
  </si>
  <si>
    <t>17004S261С</t>
  </si>
  <si>
    <t>17004S261Т</t>
  </si>
  <si>
    <t>17004S261Ш</t>
  </si>
  <si>
    <t>17004S261Ж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</si>
  <si>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</si>
  <si>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2024 - 2030 годы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</si>
  <si>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</si>
  <si>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         Участие учащихся общеобразовательных учреждений в общественнозначимых мероприятиях всех уровней</t>
  </si>
  <si>
    <t>2027 год</t>
  </si>
  <si>
    <t xml:space="preserve">Благоустройство дворовой территории пгт. Терней ул. Комсомольская, 1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</si>
  <si>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 </t>
  </si>
  <si>
    <t xml:space="preserve">Благоустройство общественной территории (Сквер) пгт.Терней, ул.Ивановская 2 за счёт субсидии из краевого бюджета, в том числе софинансирование 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</si>
  <si>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</si>
  <si>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 </t>
  </si>
  <si>
    <t xml:space="preserve">Основное мероприятие: "Реализация  проектов инициативного бюджетирования"  </t>
  </si>
  <si>
    <t>17005S2360</t>
  </si>
  <si>
    <t>Софинансирование за счёт местного бюджета на реализацию проектов инициативного бюджетирования по направлению "Твой проект"</t>
  </si>
  <si>
    <t xml:space="preserve"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</si>
  <si>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</si>
  <si>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>Основное мероприятие: Предоставление социальных выплат молодым семьям - участникам программы на приобретение жилого помещения или создания объекта индивидуального жилищного строительства</t>
  </si>
  <si>
    <t>Предоставление социальных выплат молодым семьям - участникам программы на приобретение жилого помещения или создание объекта индивидуального жилищного строительстват за счёт местного, краевого и федерального бюджетов</t>
  </si>
  <si>
    <t>400019Д001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</si>
  <si>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</si>
  <si>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>400019Д002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</si>
  <si>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</si>
  <si>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>400019Д003</t>
  </si>
  <si>
    <t>400019Д004</t>
  </si>
  <si>
    <t>400019Д005</t>
  </si>
  <si>
    <t>400019Д006</t>
  </si>
  <si>
    <t>400019Д007</t>
  </si>
  <si>
    <t>400019Д008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</si>
  <si>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</si>
  <si>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</si>
  <si>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</si>
  <si>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</si>
  <si>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>400029Д110</t>
  </si>
  <si>
    <t>4000249Д111</t>
  </si>
  <si>
    <t>400029Д112</t>
  </si>
  <si>
    <t>400029Д113</t>
  </si>
  <si>
    <t>400029Д114</t>
  </si>
  <si>
    <t>400029Д115</t>
  </si>
  <si>
    <t>400029Д116</t>
  </si>
  <si>
    <t>400029Д117</t>
  </si>
  <si>
    <t>400029Д118</t>
  </si>
  <si>
    <t>400029Д119</t>
  </si>
  <si>
    <t>40002SД004</t>
  </si>
  <si>
    <t>40002SД018</t>
  </si>
  <si>
    <t>40002SД028</t>
  </si>
  <si>
    <t xml:space="preserve">            Ремонт автомобильных дорог общего пользования местного значения Тернейского муниципального округа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</si>
  <si>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</si>
  <si>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</si>
  <si>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</si>
  <si>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</si>
  <si>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</si>
  <si>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Ремонт автомобильной дороги Амгу-Максимовка км 24-29   в Тернейском муниципальном округе Приморского края (ремонт мостов на км 24+400, км 26+000,труб на км 24+600, км 25+200, км 25+900, км 26+700, км 27+400км 27+700км 28+300км 28+600) за счёт субсидии из краевого бюджета, в том числе  софинансирование  </t>
  </si>
  <si>
    <t>Ремонт асфальтобетонного покрытия  по ул. Пушкина  в пгт. Пластун (от д. № 1А по ул. Пушкина до перекрёстка на ул. Гидростроителей и от д.№ 9/1Г  до д. № 2 по ул. Пушкина) софинансирование за счет местного бюджета</t>
  </si>
  <si>
    <t>Ремонт асфальтобетонногопокрытия  по ул. Юбилейная  в пгт. Терней (от жилого д. №4б  по ул. Юбилейная  до д. № 2а по ул. Приморская) софинансирование за счет местного бюджета</t>
  </si>
  <si>
    <t>400039Д051</t>
  </si>
  <si>
    <t>400039Д052</t>
  </si>
  <si>
    <t>400039Д053</t>
  </si>
  <si>
    <t>400039Д054</t>
  </si>
  <si>
    <t>400039Д055</t>
  </si>
  <si>
    <t>400039Д056</t>
  </si>
  <si>
    <t>400039Д057</t>
  </si>
  <si>
    <t>Содержание пешеходных переходов, тротуаров и остановочных павильонов в пгт. Терней  Тернейского муниципального округа</t>
  </si>
  <si>
    <t>Содержание пешеходных переходов, тротуаров и остановочных павильонов в пгт. Пластун  Тернейского муниципального округа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</si>
  <si>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</si>
  <si>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Содержание сети уличного освещения на дорогах общего пользования в пгт. Терней , в населенных пунктах Тернейского муниципального округа</t>
  </si>
  <si>
    <t xml:space="preserve">Устройство уличного освещения в пгт. Терней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</si>
  <si>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</si>
  <si>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 xml:space="preserve">          Основное мероприятие: Организация и проведение культурно-массовых мероприятий в Тернейском муниципальном округе</t>
  </si>
  <si>
    <t xml:space="preserve"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 </t>
  </si>
  <si>
    <t>56004S2510</t>
  </si>
  <si>
    <t xml:space="preserve">Модернизация муниципальных библиотек за счет субсидии из краевого бюджета, в том числе софинансирование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</si>
  <si>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</si>
  <si>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</si>
  <si>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 xml:space="preserve">          Основное мероприятие: Организация трудоустройства несовершеннолетних граждан</t>
  </si>
  <si>
    <t>Муниципальная программа «Защита населения и территории Тернейского муниципального округа от чрезвычайных ситуаций на 2025-2029 годы.»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</si>
  <si>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</si>
  <si>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</si>
  <si>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</si>
  <si>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</si>
  <si>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</si>
  <si>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 xml:space="preserve">Расходы  бюджета Тернейского муниципального округа на 2025 год и плановый период 2026 и 2027 годов по финансовому обеспечению муниципальных программ </t>
  </si>
  <si>
    <t>15003S2040</t>
  </si>
  <si>
    <t>Обеспечение развития и укрепления материально-технической базы домов культуры в населенных пунктах с числом жителей до 50 тысяч человек  за счёт местного, краевого и федерального бюджетов</t>
  </si>
  <si>
    <t>56004L4670</t>
  </si>
  <si>
    <t>Субсидия государственная поддержка отрасли культуры (оснащение образовательных организаций в сфере культуры (детские школы искусств и училища) музыкальными инструментами, оборудованием учебными материалами) за счёт местного, краевого и федерального бюджетов</t>
  </si>
  <si>
    <t xml:space="preserve">Основное мероприятие: Строительство средней общеобразовательной школы на 80 мест пгт.Светлая  </t>
  </si>
  <si>
    <t>Строительство средней общеобразовательной школы на 80 мест пгт.Светлая  включая софинансирование с местного бюджета</t>
  </si>
  <si>
    <t xml:space="preserve">          Основное мероприятие: Участие творческих коллективов в краевых и региональных мероприятиях"</t>
  </si>
  <si>
    <t xml:space="preserve">от     24.12.2024 г. №593 </t>
  </si>
  <si>
    <t>150Ю600000</t>
  </si>
  <si>
    <t xml:space="preserve">          Основное мероприятие: Реализация национального проекта "Молодёжь и дети", федерального проекта "Педагоги и наставники"</t>
  </si>
  <si>
    <t>150Ю693140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</si>
  <si>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</si>
  <si>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150Ю650500</t>
  </si>
  <si>
    <t xml:space="preserve">            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</t>
  </si>
  <si>
    <t>150Ю651790</t>
  </si>
  <si>
    <t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</si>
  <si>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150Ю653030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</si>
  <si>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</si>
  <si>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</si>
  <si>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 xml:space="preserve">          Основное мероприятие: Ремонт и капитальный ремонт  учреждений</t>
  </si>
  <si>
    <t xml:space="preserve">Ремонт здпния МКДОУ "Детский сад №13 с.Перетычиха" за счёт прочих безвозмездных поступлений </t>
  </si>
  <si>
    <t>17005S2361</t>
  </si>
  <si>
    <t>Реализация проекта "Благоустройство территории МКУ ДОУ "Тернейская детская школа искусств" инициативного бюджетирования по направлению "Твой проект"</t>
  </si>
  <si>
    <t>17005S2362</t>
  </si>
  <si>
    <t xml:space="preserve">            Реализация проекта инициативного бюджетирования по направлению "Твой проект" "Храним память"</t>
  </si>
  <si>
    <t>17005S2751</t>
  </si>
  <si>
    <t xml:space="preserve">            Реализация проекта ""Асфальтированная дорожка вокруг школы" инициативного бюджетирования по направлению "Молодежный бюджет"</t>
  </si>
  <si>
    <t>17005S227500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</si>
  <si>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</si>
  <si>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  Основное мероприятие: Ликвидация несанкционированных свалок</t>
  </si>
  <si>
    <t xml:space="preserve">            Ликвидация несанкционированных свалок</t>
  </si>
  <si>
    <t>Муниципальная программа "Мобилизационная подготовка Тернейского муниципального округа на 2023 - 2025 годы"</t>
  </si>
  <si>
    <t xml:space="preserve">   Основное мероприятие: Проверка оценки эффективности систем защиты информации</t>
  </si>
  <si>
    <t>Проведение аттестации объекта информации, предназначенного для обработки информации, составляющей государственную тайну, на соответствие требованиям по  защите информации в кабинете №22 здания администрации Тернейского муниципального округа</t>
  </si>
  <si>
    <t>400029Д1120</t>
  </si>
  <si>
    <t>Ремонт тротуара по пер.Школьный  в пгт.Пластун Тернейского муниципального округа</t>
  </si>
  <si>
    <t>400029Д121</t>
  </si>
  <si>
    <t>Ремонт автомобильной дороги местного значения по ул.Пушкина (от д.5а до д.5в) в пгт.Пластун Тернейского муниципального округа</t>
  </si>
  <si>
    <t>400029Д122</t>
  </si>
  <si>
    <t>Устройство водоотводных канав вдоль пролётных строений на автомобильных дорогах местного значения в пгт.Терней Тернейского муниципального округа</t>
  </si>
  <si>
    <t>400029Д123</t>
  </si>
  <si>
    <t>Устройство водоотводных канав вдоль пролётных строений на автомобильных дорогах местного значения в пгт.Пластун Тернейского муниципального округа</t>
  </si>
  <si>
    <t>400039Д058</t>
  </si>
  <si>
    <t>Мероприятия по обеспечению транспортной безопасности</t>
  </si>
  <si>
    <t>Основное мероприятие: Мероприятия по ремонту и капитальному ремонту автомобильных дорог общего пользования местного значения и искусственных сооружений на них</t>
  </si>
  <si>
    <t>56004S2470</t>
  </si>
  <si>
    <t xml:space="preserve">Обеспечение развития и укрепления материально-технической базы муниципальных домов культуры за счёт субсидии, в том числе софинансирование  </t>
  </si>
  <si>
    <t>560Я555191</t>
  </si>
  <si>
    <t xml:space="preserve">               Основное мероприятие: Реализация национального проекта "Семья", федерального проекта  "Семейные ценности и инфраструктура культуры" </t>
  </si>
  <si>
    <t>560Я500000</t>
  </si>
  <si>
    <t>62002S4050</t>
  </si>
  <si>
    <t xml:space="preserve">            Организация временного трудоустройства несовершеннолетних граждан в возрасте от 14 до 18 лет в свободное от учёбы время</t>
  </si>
  <si>
    <t xml:space="preserve">            Субсидии некоммерческим организациям -общинам коренных малочисленных народов Севера, Сибири Дальнего Востока, зарегистрированным и проживающим в Тернейском муниципальном округе, на приобретение материально-технического обеспечения за счёт местного, краевого и федерального бюджетов</t>
  </si>
  <si>
    <t xml:space="preserve">          Основное мероприятие: Субсидии некоммерческим организациям -общинам коренных малочисленных народов Севера, Сибири Дальнего Востока, зарегистрированным и проживающим в Тернейском муниципальном округе, на приобретение материально-технического обеспечения за счёт местного, краевого и федерального бюджетов</t>
  </si>
  <si>
    <t xml:space="preserve">	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</si>
  <si>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 xml:space="preserve">        Муниципальная программа "Информатизация администрации Тернейского муниципального округа на 2024 - 2027 гг."</t>
  </si>
  <si>
    <t xml:space="preserve">Основное мероприятие: Выполнение требований по информационной безопасности </t>
  </si>
  <si>
    <t>Приобретение, услуги по настройке и техническому обслуживанию сертифицированного серверного и сетевого оборудования</t>
  </si>
  <si>
    <t xml:space="preserve">          Оказание услуг по созданию условий для развития услуг широкополосного доступа к информационно-телекоммукационной сети интернет в Тернейском муниципальном округе.</t>
  </si>
  <si>
    <t>68003S2740</t>
  </si>
  <si>
    <t xml:space="preserve">            Оказание услуг по созданию условий для развития услуг широкополосного доступа к информационно-телекоммуникационной сети интернет в пгт. Терней Тернейского муниципального округа Приморского края.</t>
  </si>
  <si>
    <t xml:space="preserve">        Муниципальная программа "Внесение в Единый государственный реестр недвижимости сведений о границах территориальных зон населённых пунктов  Тернейского муниципального округа" на  2025 - 2028 годы</t>
  </si>
  <si>
    <t>Основное мероприятие: "Обеспечение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округа"</t>
  </si>
  <si>
    <t>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</t>
  </si>
  <si>
    <t>от 29.05.2025 г. № 637</t>
  </si>
</sst>
</file>

<file path=xl/styles.xml><?xml version="1.0" encoding="utf-8"?>
<styleSheet xmlns="http://schemas.openxmlformats.org/spreadsheetml/2006/main">
  <fonts count="16">
    <font>
      <sz val="11"/>
      <name val="Calibri"/>
      <family val="2"/>
    </font>
    <font>
      <sz val="11"/>
      <name val="Calibri"/>
      <family val="2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2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0" fontId="13" fillId="5" borderId="0"/>
    <xf numFmtId="0" fontId="13" fillId="0" borderId="23">
      <alignment horizontal="center" vertical="center" wrapText="1"/>
    </xf>
    <xf numFmtId="0" fontId="13" fillId="0" borderId="0"/>
    <xf numFmtId="0" fontId="13" fillId="0" borderId="0">
      <alignment wrapText="1"/>
    </xf>
    <xf numFmtId="0" fontId="14" fillId="0" borderId="24">
      <alignment horizontal="right"/>
    </xf>
    <xf numFmtId="0" fontId="13" fillId="5" borderId="0">
      <alignment shrinkToFit="1"/>
    </xf>
    <xf numFmtId="4" fontId="14" fillId="6" borderId="24">
      <alignment horizontal="right" vertical="top" shrinkToFit="1"/>
    </xf>
    <xf numFmtId="4" fontId="14" fillId="7" borderId="24">
      <alignment horizontal="right" vertical="top" shrinkToFit="1"/>
    </xf>
    <xf numFmtId="0" fontId="15" fillId="0" borderId="0">
      <alignment horizontal="center"/>
    </xf>
    <xf numFmtId="0" fontId="13" fillId="0" borderId="0">
      <alignment horizontal="right"/>
    </xf>
    <xf numFmtId="0" fontId="13" fillId="0" borderId="0">
      <alignment horizontal="left" wrapText="1"/>
    </xf>
    <xf numFmtId="0" fontId="14" fillId="0" borderId="23">
      <alignment vertical="top" wrapText="1"/>
    </xf>
    <xf numFmtId="1" fontId="13" fillId="0" borderId="23">
      <alignment horizontal="left" vertical="top" wrapText="1" indent="2"/>
    </xf>
    <xf numFmtId="1" fontId="13" fillId="0" borderId="23">
      <alignment horizontal="center" vertical="top" shrinkToFit="1"/>
    </xf>
    <xf numFmtId="0" fontId="13" fillId="5" borderId="0">
      <alignment horizontal="center"/>
    </xf>
    <xf numFmtId="4" fontId="14" fillId="6" borderId="23">
      <alignment horizontal="right" vertical="top" shrinkToFit="1"/>
    </xf>
    <xf numFmtId="4" fontId="14" fillId="0" borderId="23">
      <alignment horizontal="right" vertical="top" shrinkToFit="1"/>
    </xf>
    <xf numFmtId="4" fontId="13" fillId="0" borderId="23">
      <alignment horizontal="right" vertical="top" shrinkToFit="1"/>
    </xf>
    <xf numFmtId="4" fontId="14" fillId="7" borderId="23">
      <alignment horizontal="right" vertical="top" shrinkToFit="1"/>
    </xf>
    <xf numFmtId="0" fontId="14" fillId="0" borderId="23">
      <alignment vertical="top" wrapText="1"/>
    </xf>
    <xf numFmtId="4" fontId="14" fillId="7" borderId="23">
      <alignment horizontal="right" vertical="top" shrinkToFit="1"/>
    </xf>
  </cellStyleXfs>
  <cellXfs count="138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3" fillId="0" borderId="0" xfId="0" applyFont="1" applyProtection="1"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4" fontId="4" fillId="0" borderId="23" xfId="24" applyNumberFormat="1" applyFont="1" applyFill="1" applyProtection="1">
      <alignment horizontal="right" vertical="top" shrinkToFit="1"/>
    </xf>
    <xf numFmtId="1" fontId="4" fillId="0" borderId="23" xfId="19" applyNumberFormat="1" applyFont="1" applyFill="1" applyProtection="1">
      <alignment horizontal="center" vertical="top" shrinkToFit="1"/>
    </xf>
    <xf numFmtId="4" fontId="4" fillId="0" borderId="2" xfId="24" applyNumberFormat="1" applyFont="1" applyFill="1" applyBorder="1" applyProtection="1">
      <alignment horizontal="right" vertical="top" shrinkToFit="1"/>
    </xf>
    <xf numFmtId="1" fontId="5" fillId="0" borderId="0" xfId="11" applyNumberFormat="1" applyFont="1" applyFill="1" applyAlignment="1" applyProtection="1">
      <alignment horizontal="center" vertical="top" shrinkToFit="1"/>
    </xf>
    <xf numFmtId="4" fontId="4" fillId="0" borderId="3" xfId="24" applyNumberFormat="1" applyFont="1" applyFill="1" applyBorder="1" applyProtection="1">
      <alignment horizontal="right" vertical="top" shrinkToFit="1"/>
    </xf>
    <xf numFmtId="1" fontId="4" fillId="0" borderId="3" xfId="19" applyNumberFormat="1" applyFont="1" applyFill="1" applyBorder="1" applyProtection="1">
      <alignment horizontal="center" vertical="top" shrinkToFit="1"/>
    </xf>
    <xf numFmtId="49" fontId="4" fillId="0" borderId="3" xfId="19" applyNumberFormat="1" applyFont="1" applyFill="1" applyBorder="1" applyProtection="1">
      <alignment horizontal="center" vertical="top" shrinkToFit="1"/>
    </xf>
    <xf numFmtId="0" fontId="2" fillId="0" borderId="0" xfId="0" applyFont="1" applyAlignment="1" applyProtection="1">
      <alignment horizontal="right"/>
      <protection locked="0"/>
    </xf>
    <xf numFmtId="0" fontId="4" fillId="0" borderId="4" xfId="7" applyNumberFormat="1" applyFont="1" applyFill="1" applyBorder="1" applyProtection="1">
      <alignment horizontal="center" vertical="center" wrapText="1"/>
    </xf>
    <xf numFmtId="0" fontId="4" fillId="0" borderId="23" xfId="7" applyNumberFormat="1" applyFont="1" applyFill="1" applyProtection="1">
      <alignment horizontal="center" vertical="center" wrapText="1"/>
    </xf>
    <xf numFmtId="0" fontId="6" fillId="0" borderId="0" xfId="0" applyFont="1" applyFill="1" applyAlignment="1">
      <alignment horizontal="right"/>
    </xf>
    <xf numFmtId="1" fontId="4" fillId="0" borderId="4" xfId="19" applyNumberFormat="1" applyFont="1" applyFill="1" applyBorder="1" applyProtection="1">
      <alignment horizontal="center" vertical="top" shrinkToFit="1"/>
    </xf>
    <xf numFmtId="4" fontId="4" fillId="0" borderId="5" xfId="24" applyNumberFormat="1" applyFont="1" applyFill="1" applyBorder="1" applyProtection="1">
      <alignment horizontal="right" vertical="top" shrinkToFit="1"/>
    </xf>
    <xf numFmtId="0" fontId="2" fillId="0" borderId="0" xfId="0" applyFont="1" applyAlignment="1" applyProtection="1">
      <alignment horizontal="center" wrapText="1"/>
      <protection locked="0"/>
    </xf>
    <xf numFmtId="0" fontId="7" fillId="0" borderId="0" xfId="0" applyFont="1" applyProtection="1">
      <protection locked="0"/>
    </xf>
    <xf numFmtId="0" fontId="2" fillId="0" borderId="0" xfId="0" applyFont="1" applyProtection="1">
      <protection locked="0"/>
    </xf>
    <xf numFmtId="4" fontId="2" fillId="0" borderId="2" xfId="0" applyNumberFormat="1" applyFont="1" applyFill="1" applyBorder="1" applyAlignment="1" applyProtection="1">
      <alignment vertical="top"/>
      <protection locked="0"/>
    </xf>
    <xf numFmtId="4" fontId="2" fillId="0" borderId="0" xfId="0" applyNumberFormat="1" applyFont="1" applyFill="1" applyAlignment="1" applyProtection="1">
      <alignment vertical="top"/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9" fillId="0" borderId="23" xfId="19" applyNumberFormat="1" applyFont="1" applyFill="1" applyProtection="1">
      <alignment horizontal="center" vertical="top" shrinkToFit="1"/>
    </xf>
    <xf numFmtId="4" fontId="9" fillId="0" borderId="23" xfId="24" applyNumberFormat="1" applyFont="1" applyFill="1" applyProtection="1">
      <alignment horizontal="right" vertical="top" shrinkToFit="1"/>
    </xf>
    <xf numFmtId="49" fontId="10" fillId="0" borderId="2" xfId="0" applyNumberFormat="1" applyFont="1" applyFill="1" applyBorder="1" applyAlignment="1" applyProtection="1">
      <alignment horizontal="center"/>
      <protection locked="0"/>
    </xf>
    <xf numFmtId="4" fontId="10" fillId="0" borderId="2" xfId="0" applyNumberFormat="1" applyFont="1" applyFill="1" applyBorder="1" applyProtection="1">
      <protection locked="0"/>
    </xf>
    <xf numFmtId="1" fontId="9" fillId="0" borderId="6" xfId="19" applyNumberFormat="1" applyFont="1" applyFill="1" applyBorder="1" applyProtection="1">
      <alignment horizontal="center" vertical="top" shrinkToFit="1"/>
    </xf>
    <xf numFmtId="1" fontId="9" fillId="0" borderId="2" xfId="19" applyNumberFormat="1" applyFont="1" applyFill="1" applyBorder="1" applyProtection="1">
      <alignment horizontal="center" vertical="top" shrinkToFit="1"/>
    </xf>
    <xf numFmtId="0" fontId="4" fillId="0" borderId="7" xfId="7" applyNumberFormat="1" applyFont="1" applyFill="1" applyBorder="1" applyProtection="1">
      <alignment horizontal="center" vertical="center" wrapText="1"/>
    </xf>
    <xf numFmtId="0" fontId="9" fillId="0" borderId="8" xfId="17" applyNumberFormat="1" applyFont="1" applyFill="1" applyBorder="1" applyAlignment="1" applyProtection="1">
      <alignment vertical="center" wrapText="1"/>
    </xf>
    <xf numFmtId="0" fontId="4" fillId="0" borderId="8" xfId="17" applyNumberFormat="1" applyFont="1" applyFill="1" applyBorder="1" applyAlignment="1" applyProtection="1">
      <alignment vertical="center" wrapText="1"/>
    </xf>
    <xf numFmtId="0" fontId="9" fillId="0" borderId="9" xfId="17" applyNumberFormat="1" applyFont="1" applyFill="1" applyBorder="1" applyAlignment="1" applyProtection="1">
      <alignment vertical="center" wrapText="1"/>
    </xf>
    <xf numFmtId="0" fontId="4" fillId="0" borderId="9" xfId="17" applyNumberFormat="1" applyFont="1" applyFill="1" applyBorder="1" applyAlignment="1" applyProtection="1">
      <alignment vertical="center" wrapText="1"/>
    </xf>
    <xf numFmtId="0" fontId="0" fillId="0" borderId="2" xfId="0" applyBorder="1" applyProtection="1">
      <protection locked="0"/>
    </xf>
    <xf numFmtId="0" fontId="0" fillId="0" borderId="2" xfId="0" applyBorder="1" applyAlignment="1" applyProtection="1">
      <alignment horizontal="center"/>
      <protection locked="0"/>
    </xf>
    <xf numFmtId="0" fontId="4" fillId="0" borderId="7" xfId="7" applyNumberFormat="1" applyFont="1" applyFill="1" applyBorder="1" applyAlignment="1" applyProtection="1">
      <alignment horizontal="left" vertical="center" wrapText="1"/>
    </xf>
    <xf numFmtId="0" fontId="9" fillId="0" borderId="7" xfId="7" applyNumberFormat="1" applyFont="1" applyFill="1" applyBorder="1" applyAlignment="1" applyProtection="1">
      <alignment horizontal="left" vertical="center" wrapText="1"/>
    </xf>
    <xf numFmtId="4" fontId="9" fillId="0" borderId="23" xfId="7" applyNumberFormat="1" applyFont="1" applyFill="1" applyProtection="1">
      <alignment horizontal="center" vertical="center" wrapText="1"/>
    </xf>
    <xf numFmtId="4" fontId="4" fillId="0" borderId="23" xfId="7" applyNumberFormat="1" applyFont="1" applyFill="1" applyProtection="1">
      <alignment horizontal="center" vertical="center" wrapText="1"/>
    </xf>
    <xf numFmtId="4" fontId="4" fillId="0" borderId="4" xfId="7" applyNumberFormat="1" applyFont="1" applyFill="1" applyBorder="1" applyProtection="1">
      <alignment horizontal="center" vertical="center" wrapText="1"/>
    </xf>
    <xf numFmtId="0" fontId="4" fillId="2" borderId="4" xfId="7" applyNumberFormat="1" applyFont="1" applyFill="1" applyBorder="1" applyProtection="1">
      <alignment horizontal="center" vertical="center" wrapText="1"/>
    </xf>
    <xf numFmtId="0" fontId="4" fillId="2" borderId="23" xfId="7" applyNumberFormat="1" applyFont="1" applyFill="1" applyProtection="1">
      <alignment horizontal="center" vertical="center" wrapText="1"/>
    </xf>
    <xf numFmtId="0" fontId="0" fillId="0" borderId="10" xfId="0" applyBorder="1" applyAlignment="1">
      <alignment horizontal="center" vertical="top"/>
    </xf>
    <xf numFmtId="0" fontId="4" fillId="0" borderId="2" xfId="17" applyNumberFormat="1" applyFont="1" applyFill="1" applyBorder="1" applyAlignment="1" applyProtection="1">
      <alignment vertical="top" wrapText="1"/>
    </xf>
    <xf numFmtId="1" fontId="4" fillId="0" borderId="2" xfId="19" applyNumberFormat="1" applyFont="1" applyFill="1" applyBorder="1" applyAlignment="1" applyProtection="1">
      <alignment horizontal="center" vertical="top" shrinkToFit="1"/>
    </xf>
    <xf numFmtId="4" fontId="9" fillId="0" borderId="2" xfId="24" applyNumberFormat="1" applyFont="1" applyFill="1" applyBorder="1" applyProtection="1">
      <alignment horizontal="right" vertical="top" shrinkToFit="1"/>
    </xf>
    <xf numFmtId="0" fontId="9" fillId="0" borderId="2" xfId="17" applyNumberFormat="1" applyFont="1" applyFill="1" applyBorder="1" applyAlignment="1" applyProtection="1">
      <alignment vertical="top" wrapText="1"/>
    </xf>
    <xf numFmtId="0" fontId="9" fillId="0" borderId="4" xfId="7" applyNumberFormat="1" applyFont="1" applyFill="1" applyBorder="1" applyProtection="1">
      <alignment horizontal="center" vertical="center" wrapText="1"/>
    </xf>
    <xf numFmtId="0" fontId="4" fillId="0" borderId="2" xfId="17" applyFont="1" applyFill="1" applyBorder="1">
      <alignment vertical="top" wrapText="1"/>
    </xf>
    <xf numFmtId="4" fontId="4" fillId="0" borderId="6" xfId="24" applyNumberFormat="1" applyFont="1" applyFill="1" applyBorder="1" applyProtection="1">
      <alignment horizontal="right" vertical="top" shrinkToFit="1"/>
    </xf>
    <xf numFmtId="4" fontId="4" fillId="0" borderId="8" xfId="24" applyNumberFormat="1" applyFont="1" applyFill="1" applyBorder="1" applyProtection="1">
      <alignment horizontal="right" vertical="top" shrinkToFit="1"/>
    </xf>
    <xf numFmtId="4" fontId="2" fillId="0" borderId="11" xfId="0" applyNumberFormat="1" applyFont="1" applyFill="1" applyBorder="1" applyAlignment="1" applyProtection="1">
      <alignment vertical="top"/>
      <protection locked="0"/>
    </xf>
    <xf numFmtId="4" fontId="9" fillId="0" borderId="6" xfId="24" applyNumberFormat="1" applyFont="1" applyFill="1" applyBorder="1" applyProtection="1">
      <alignment horizontal="right" vertical="top" shrinkToFit="1"/>
    </xf>
    <xf numFmtId="4" fontId="9" fillId="0" borderId="8" xfId="24" applyNumberFormat="1" applyFont="1" applyFill="1" applyBorder="1" applyProtection="1">
      <alignment horizontal="right" vertical="top" shrinkToFit="1"/>
    </xf>
    <xf numFmtId="4" fontId="4" fillId="0" borderId="12" xfId="24" applyNumberFormat="1" applyFont="1" applyFill="1" applyBorder="1" applyProtection="1">
      <alignment horizontal="right" vertical="top" shrinkToFit="1"/>
    </xf>
    <xf numFmtId="4" fontId="2" fillId="0" borderId="0" xfId="0" applyNumberFormat="1" applyFont="1" applyFill="1" applyProtection="1">
      <protection locked="0"/>
    </xf>
    <xf numFmtId="4" fontId="4" fillId="0" borderId="4" xfId="24" applyNumberFormat="1" applyFont="1" applyFill="1" applyBorder="1" applyProtection="1">
      <alignment horizontal="right" vertical="top" shrinkToFit="1"/>
    </xf>
    <xf numFmtId="4" fontId="4" fillId="0" borderId="2" xfId="19" applyNumberFormat="1" applyFont="1" applyFill="1" applyBorder="1" applyAlignment="1" applyProtection="1">
      <alignment vertical="top" shrinkToFit="1"/>
    </xf>
    <xf numFmtId="4" fontId="8" fillId="0" borderId="2" xfId="24" applyNumberFormat="1" applyFont="1" applyFill="1" applyBorder="1" applyProtection="1">
      <alignment horizontal="right" vertical="top" shrinkToFit="1"/>
    </xf>
    <xf numFmtId="4" fontId="4" fillId="0" borderId="13" xfId="24" applyNumberFormat="1" applyFont="1" applyFill="1" applyBorder="1" applyProtection="1">
      <alignment horizontal="right" vertical="top" shrinkToFit="1"/>
    </xf>
    <xf numFmtId="0" fontId="4" fillId="0" borderId="9" xfId="25" applyNumberFormat="1" applyFont="1" applyFill="1" applyBorder="1" applyAlignment="1" applyProtection="1">
      <alignment vertical="center" wrapText="1"/>
    </xf>
    <xf numFmtId="0" fontId="4" fillId="0" borderId="1" xfId="25" applyNumberFormat="1" applyFont="1" applyFill="1" applyBorder="1" applyAlignment="1" applyProtection="1">
      <alignment vertical="center" wrapText="1"/>
    </xf>
    <xf numFmtId="4" fontId="4" fillId="0" borderId="14" xfId="24" applyNumberFormat="1" applyFont="1" applyFill="1" applyBorder="1" applyProtection="1">
      <alignment horizontal="right" vertical="top" shrinkToFit="1"/>
    </xf>
    <xf numFmtId="0" fontId="4" fillId="0" borderId="2" xfId="25" applyNumberFormat="1" applyFont="1" applyFill="1" applyBorder="1" applyAlignment="1" applyProtection="1">
      <alignment vertical="center" wrapText="1"/>
    </xf>
    <xf numFmtId="0" fontId="0" fillId="0" borderId="10" xfId="0" applyBorder="1" applyAlignment="1" applyProtection="1">
      <alignment horizontal="center" vertical="top"/>
      <protection locked="0"/>
    </xf>
    <xf numFmtId="0" fontId="8" fillId="3" borderId="7" xfId="7" applyNumberFormat="1" applyFont="1" applyFill="1" applyBorder="1" applyAlignment="1" applyProtection="1">
      <alignment horizontal="left" vertical="center" wrapText="1"/>
    </xf>
    <xf numFmtId="0" fontId="8" fillId="3" borderId="4" xfId="7" applyNumberFormat="1" applyFont="1" applyFill="1" applyBorder="1" applyProtection="1">
      <alignment horizontal="center" vertical="center" wrapText="1"/>
    </xf>
    <xf numFmtId="4" fontId="8" fillId="3" borderId="23" xfId="7" applyNumberFormat="1" applyFont="1" applyFill="1" applyProtection="1">
      <alignment horizontal="center" vertical="center" wrapText="1"/>
    </xf>
    <xf numFmtId="0" fontId="8" fillId="3" borderId="2" xfId="17" applyFont="1" applyFill="1" applyBorder="1">
      <alignment vertical="top" wrapText="1"/>
    </xf>
    <xf numFmtId="0" fontId="8" fillId="3" borderId="8" xfId="17" applyNumberFormat="1" applyFont="1" applyFill="1" applyBorder="1" applyAlignment="1" applyProtection="1">
      <alignment vertical="center" wrapText="1"/>
    </xf>
    <xf numFmtId="1" fontId="8" fillId="3" borderId="23" xfId="19" applyNumberFormat="1" applyFont="1" applyFill="1" applyProtection="1">
      <alignment horizontal="center" vertical="top" shrinkToFit="1"/>
    </xf>
    <xf numFmtId="4" fontId="8" fillId="3" borderId="23" xfId="24" applyNumberFormat="1" applyFont="1" applyFill="1" applyProtection="1">
      <alignment horizontal="right" vertical="top" shrinkToFit="1"/>
    </xf>
    <xf numFmtId="0" fontId="4" fillId="0" borderId="15" xfId="17" applyNumberFormat="1" applyFont="1" applyFill="1" applyBorder="1" applyAlignment="1" applyProtection="1">
      <alignment vertical="center" wrapText="1"/>
    </xf>
    <xf numFmtId="4" fontId="2" fillId="0" borderId="5" xfId="0" applyNumberFormat="1" applyFont="1" applyFill="1" applyBorder="1" applyAlignment="1" applyProtection="1">
      <alignment vertical="top"/>
      <protection locked="0"/>
    </xf>
    <xf numFmtId="4" fontId="4" fillId="0" borderId="15" xfId="24" applyNumberFormat="1" applyFont="1" applyFill="1" applyBorder="1" applyProtection="1">
      <alignment horizontal="right" vertical="top" shrinkToFit="1"/>
    </xf>
    <xf numFmtId="0" fontId="4" fillId="0" borderId="7" xfId="17" applyNumberFormat="1" applyFont="1" applyFill="1" applyBorder="1" applyAlignment="1" applyProtection="1">
      <alignment vertical="center" wrapText="1"/>
    </xf>
    <xf numFmtId="4" fontId="4" fillId="0" borderId="16" xfId="24" applyNumberFormat="1" applyFont="1" applyFill="1" applyBorder="1" applyProtection="1">
      <alignment horizontal="right" vertical="top" shrinkToFit="1"/>
    </xf>
    <xf numFmtId="4" fontId="2" fillId="0" borderId="17" xfId="0" applyNumberFormat="1" applyFont="1" applyFill="1" applyBorder="1" applyAlignment="1" applyProtection="1">
      <alignment vertical="top"/>
      <protection locked="0"/>
    </xf>
    <xf numFmtId="4" fontId="4" fillId="0" borderId="18" xfId="24" applyNumberFormat="1" applyFont="1" applyFill="1" applyBorder="1" applyProtection="1">
      <alignment horizontal="right" vertical="top" shrinkToFit="1"/>
    </xf>
    <xf numFmtId="0" fontId="9" fillId="0" borderId="2" xfId="17" applyNumberFormat="1" applyFont="1" applyFill="1" applyBorder="1" applyAlignment="1" applyProtection="1">
      <alignment vertical="center" wrapText="1"/>
    </xf>
    <xf numFmtId="1" fontId="9" fillId="0" borderId="2" xfId="19" applyNumberFormat="1" applyFont="1" applyFill="1" applyBorder="1" applyAlignment="1" applyProtection="1">
      <alignment horizontal="center" vertical="top" shrinkToFit="1"/>
    </xf>
    <xf numFmtId="1" fontId="11" fillId="0" borderId="2" xfId="19" applyNumberFormat="1" applyFont="1" applyFill="1" applyBorder="1" applyAlignment="1" applyProtection="1">
      <alignment horizontal="center" vertical="top" shrinkToFit="1"/>
    </xf>
    <xf numFmtId="1" fontId="8" fillId="3" borderId="2" xfId="19" applyNumberFormat="1" applyFont="1" applyFill="1" applyBorder="1" applyProtection="1">
      <alignment horizontal="center" vertical="top" shrinkToFit="1"/>
    </xf>
    <xf numFmtId="0" fontId="8" fillId="3" borderId="7" xfId="17" applyNumberFormat="1" applyFont="1" applyFill="1" applyBorder="1" applyAlignment="1" applyProtection="1">
      <alignment vertical="center" wrapText="1"/>
    </xf>
    <xf numFmtId="1" fontId="8" fillId="3" borderId="4" xfId="19" applyNumberFormat="1" applyFont="1" applyFill="1" applyBorder="1" applyProtection="1">
      <alignment horizontal="center" vertical="top" shrinkToFit="1"/>
    </xf>
    <xf numFmtId="4" fontId="8" fillId="3" borderId="4" xfId="24" applyNumberFormat="1" applyFont="1" applyFill="1" applyBorder="1" applyProtection="1">
      <alignment horizontal="right" vertical="top" shrinkToFit="1"/>
    </xf>
    <xf numFmtId="0" fontId="4" fillId="0" borderId="19" xfId="17" applyNumberFormat="1" applyFont="1" applyFill="1" applyBorder="1" applyAlignment="1" applyProtection="1">
      <alignment vertical="center" wrapText="1"/>
    </xf>
    <xf numFmtId="0" fontId="9" fillId="0" borderId="19" xfId="17" applyNumberFormat="1" applyFont="1" applyFill="1" applyBorder="1" applyAlignment="1" applyProtection="1">
      <alignment vertical="center" wrapText="1"/>
    </xf>
    <xf numFmtId="1" fontId="4" fillId="4" borderId="23" xfId="19" applyNumberFormat="1" applyFont="1" applyFill="1" applyProtection="1">
      <alignment horizontal="center" vertical="top" shrinkToFit="1"/>
    </xf>
    <xf numFmtId="1" fontId="9" fillId="4" borderId="23" xfId="19" applyNumberFormat="1" applyFont="1" applyFill="1" applyProtection="1">
      <alignment horizontal="center" vertical="top" shrinkToFit="1"/>
    </xf>
    <xf numFmtId="1" fontId="4" fillId="4" borderId="2" xfId="19" applyNumberFormat="1" applyFont="1" applyFill="1" applyBorder="1" applyAlignment="1" applyProtection="1">
      <alignment horizontal="center" vertical="top" shrinkToFit="1"/>
    </xf>
    <xf numFmtId="1" fontId="4" fillId="4" borderId="3" xfId="19" applyNumberFormat="1" applyFont="1" applyFill="1" applyBorder="1" applyProtection="1">
      <alignment horizontal="center" vertical="top" shrinkToFit="1"/>
    </xf>
    <xf numFmtId="1" fontId="4" fillId="4" borderId="2" xfId="19" applyNumberFormat="1" applyFont="1" applyFill="1" applyBorder="1" applyProtection="1">
      <alignment horizontal="center" vertical="top" shrinkToFit="1"/>
    </xf>
    <xf numFmtId="0" fontId="0" fillId="4" borderId="0" xfId="0" applyFill="1" applyProtection="1">
      <protection locked="0"/>
    </xf>
    <xf numFmtId="0" fontId="13" fillId="4" borderId="0" xfId="8" applyNumberFormat="1" applyFill="1" applyProtection="1"/>
    <xf numFmtId="1" fontId="5" fillId="4" borderId="0" xfId="11" applyNumberFormat="1" applyFont="1" applyFill="1" applyAlignment="1" applyProtection="1">
      <alignment horizontal="center" vertical="top" shrinkToFit="1"/>
    </xf>
    <xf numFmtId="0" fontId="4" fillId="4" borderId="4" xfId="7" applyNumberFormat="1" applyFont="1" applyFill="1" applyBorder="1" applyProtection="1">
      <alignment horizontal="center" vertical="center" wrapText="1"/>
    </xf>
    <xf numFmtId="1" fontId="4" fillId="4" borderId="2" xfId="19" applyFont="1" applyFill="1" applyBorder="1">
      <alignment horizontal="center" vertical="top" shrinkToFit="1"/>
    </xf>
    <xf numFmtId="1" fontId="9" fillId="4" borderId="2" xfId="19" applyNumberFormat="1" applyFont="1" applyFill="1" applyBorder="1" applyProtection="1">
      <alignment horizontal="center" vertical="top" shrinkToFit="1"/>
    </xf>
    <xf numFmtId="0" fontId="12" fillId="0" borderId="2" xfId="17" applyNumberFormat="1" applyFont="1" applyFill="1" applyBorder="1" applyAlignment="1" applyProtection="1">
      <alignment vertical="top" wrapText="1"/>
    </xf>
    <xf numFmtId="0" fontId="4" fillId="4" borderId="8" xfId="17" applyNumberFormat="1" applyFont="1" applyFill="1" applyBorder="1" applyAlignment="1" applyProtection="1">
      <alignment vertical="center" wrapText="1"/>
    </xf>
    <xf numFmtId="4" fontId="4" fillId="4" borderId="23" xfId="24" applyNumberFormat="1" applyFont="1" applyFill="1" applyProtection="1">
      <alignment horizontal="right" vertical="top" shrinkToFit="1"/>
    </xf>
    <xf numFmtId="0" fontId="9" fillId="4" borderId="8" xfId="17" applyNumberFormat="1" applyFont="1" applyFill="1" applyBorder="1" applyAlignment="1" applyProtection="1">
      <alignment vertical="center" wrapText="1"/>
    </xf>
    <xf numFmtId="4" fontId="9" fillId="4" borderId="23" xfId="24" applyNumberFormat="1" applyFont="1" applyFill="1" applyProtection="1">
      <alignment horizontal="right" vertical="top" shrinkToFit="1"/>
    </xf>
    <xf numFmtId="4" fontId="4" fillId="0" borderId="9" xfId="24" applyNumberFormat="1" applyFont="1" applyFill="1" applyBorder="1" applyProtection="1">
      <alignment horizontal="right" vertical="top" shrinkToFit="1"/>
    </xf>
    <xf numFmtId="4" fontId="4" fillId="0" borderId="12" xfId="24" applyNumberFormat="1" applyFont="1" applyFill="1" applyBorder="1" applyAlignment="1" applyProtection="1">
      <alignment horizontal="right" vertical="center" shrinkToFit="1"/>
    </xf>
    <xf numFmtId="1" fontId="4" fillId="0" borderId="2" xfId="19" applyNumberFormat="1" applyFont="1" applyFill="1" applyBorder="1" applyAlignment="1" applyProtection="1">
      <alignment horizontal="center" vertical="center" shrinkToFit="1"/>
    </xf>
    <xf numFmtId="4" fontId="4" fillId="0" borderId="2" xfId="24" applyNumberFormat="1" applyFont="1" applyFill="1" applyBorder="1" applyAlignment="1" applyProtection="1">
      <alignment horizontal="right" vertical="center" shrinkToFit="1"/>
    </xf>
    <xf numFmtId="0" fontId="4" fillId="0" borderId="2" xfId="17" applyNumberFormat="1" applyFont="1" applyFill="1" applyBorder="1" applyAlignment="1" applyProtection="1">
      <alignment vertical="center" wrapText="1"/>
    </xf>
    <xf numFmtId="0" fontId="8" fillId="3" borderId="2" xfId="17" applyNumberFormat="1" applyFont="1" applyFill="1" applyBorder="1" applyAlignment="1" applyProtection="1">
      <alignment vertical="top" wrapText="1"/>
    </xf>
    <xf numFmtId="1" fontId="8" fillId="3" borderId="2" xfId="19" applyNumberFormat="1" applyFont="1" applyFill="1" applyBorder="1" applyAlignment="1" applyProtection="1">
      <alignment horizontal="center" vertical="top" shrinkToFit="1"/>
    </xf>
    <xf numFmtId="4" fontId="8" fillId="3" borderId="2" xfId="24" applyNumberFormat="1" applyFont="1" applyFill="1" applyBorder="1" applyProtection="1">
      <alignment horizontal="right" vertical="top" shrinkToFit="1"/>
    </xf>
    <xf numFmtId="1" fontId="4" fillId="4" borderId="5" xfId="19" applyNumberFormat="1" applyFont="1" applyFill="1" applyBorder="1" applyProtection="1">
      <alignment horizontal="center" vertical="top" shrinkToFit="1"/>
    </xf>
    <xf numFmtId="49" fontId="9" fillId="0" borderId="3" xfId="19" applyNumberFormat="1" applyFont="1" applyFill="1" applyBorder="1" applyProtection="1">
      <alignment horizontal="center" vertical="top" shrinkToFit="1"/>
    </xf>
    <xf numFmtId="0" fontId="4" fillId="0" borderId="19" xfId="17" applyFont="1" applyFill="1" applyBorder="1">
      <alignment vertical="top" wrapText="1"/>
    </xf>
    <xf numFmtId="0" fontId="8" fillId="3" borderId="19" xfId="17" applyNumberFormat="1" applyFont="1" applyFill="1" applyBorder="1" applyAlignment="1" applyProtection="1">
      <alignment vertical="center" wrapText="1"/>
    </xf>
    <xf numFmtId="0" fontId="2" fillId="0" borderId="0" xfId="0" quotePrefix="1" applyFont="1" applyAlignment="1" applyProtection="1">
      <alignment horizontal="left"/>
      <protection locked="0"/>
    </xf>
    <xf numFmtId="0" fontId="4" fillId="0" borderId="20" xfId="8" applyNumberFormat="1" applyFont="1" applyFill="1" applyBorder="1" applyAlignment="1" applyProtection="1">
      <alignment horizontal="center"/>
    </xf>
    <xf numFmtId="0" fontId="4" fillId="0" borderId="19" xfId="8" applyNumberFormat="1" applyFont="1" applyFill="1" applyBorder="1" applyAlignment="1" applyProtection="1">
      <alignment horizontal="center"/>
    </xf>
    <xf numFmtId="0" fontId="2" fillId="0" borderId="0" xfId="0" applyFont="1" applyAlignment="1" applyProtection="1">
      <alignment horizontal="center" wrapText="1"/>
      <protection locked="0"/>
    </xf>
    <xf numFmtId="0" fontId="8" fillId="0" borderId="19" xfId="17" applyNumberFormat="1" applyFont="1" applyFill="1" applyBorder="1" applyAlignment="1" applyProtection="1">
      <alignment horizontal="center" vertical="top" wrapText="1"/>
    </xf>
    <xf numFmtId="0" fontId="8" fillId="0" borderId="2" xfId="17" applyNumberFormat="1" applyFont="1" applyFill="1" applyBorder="1" applyAlignment="1" applyProtection="1">
      <alignment horizontal="center" vertical="top" wrapText="1"/>
    </xf>
    <xf numFmtId="0" fontId="4" fillId="0" borderId="5" xfId="7" applyNumberFormat="1" applyFont="1" applyFill="1" applyBorder="1" applyAlignment="1" applyProtection="1">
      <alignment horizontal="center" vertical="center" wrapText="1"/>
    </xf>
    <xf numFmtId="0" fontId="4" fillId="0" borderId="17" xfId="7" applyNumberFormat="1" applyFont="1" applyFill="1" applyBorder="1" applyAlignment="1" applyProtection="1">
      <alignment horizontal="center" vertical="center" wrapText="1"/>
    </xf>
    <xf numFmtId="0" fontId="4" fillId="0" borderId="21" xfId="7" applyNumberFormat="1" applyFont="1" applyFill="1" applyBorder="1" applyAlignment="1" applyProtection="1">
      <alignment horizontal="center" vertical="center" wrapText="1"/>
    </xf>
    <xf numFmtId="0" fontId="4" fillId="0" borderId="22" xfId="7" applyNumberFormat="1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top"/>
      <protection locked="0"/>
    </xf>
    <xf numFmtId="0" fontId="0" fillId="0" borderId="10" xfId="0" applyBorder="1" applyAlignment="1" applyProtection="1">
      <alignment horizontal="center" vertical="top"/>
      <protection locked="0"/>
    </xf>
    <xf numFmtId="0" fontId="0" fillId="0" borderId="17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top"/>
      <protection locked="0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61" xfId="25"/>
    <cellStyle name="xl64" xfId="2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9"/>
  <sheetViews>
    <sheetView showGridLines="0" tabSelected="1" zoomScaleNormal="100" zoomScaleSheetLayoutView="100" workbookViewId="0">
      <pane ySplit="16" topLeftCell="A163" activePane="bottomLeft" state="frozen"/>
      <selection pane="bottomLeft" activeCell="I10" sqref="I10"/>
    </sheetView>
  </sheetViews>
  <sheetFormatPr defaultColWidth="9.109375" defaultRowHeight="14.4" outlineLevelRow="7"/>
  <cols>
    <col min="1" max="1" width="4.33203125" style="1" customWidth="1"/>
    <col min="2" max="2" width="79" style="2" customWidth="1"/>
    <col min="3" max="3" width="11.6640625" style="1" customWidth="1"/>
    <col min="4" max="5" width="15.33203125" style="1" customWidth="1"/>
    <col min="6" max="6" width="15" style="1" customWidth="1"/>
    <col min="7" max="7" width="14.44140625" style="1" customWidth="1"/>
    <col min="8" max="8" width="15.6640625" style="1" customWidth="1"/>
    <col min="9" max="9" width="15.109375" style="1" customWidth="1"/>
    <col min="10" max="10" width="9.109375" style="98" customWidth="1"/>
    <col min="11" max="16384" width="9.109375" style="1"/>
  </cols>
  <sheetData>
    <row r="1" spans="1:10">
      <c r="H1" s="22" t="s">
        <v>100</v>
      </c>
    </row>
    <row r="2" spans="1:10" ht="11.4" customHeight="1">
      <c r="H2" s="22" t="s">
        <v>11</v>
      </c>
    </row>
    <row r="3" spans="1:10" ht="12.6" customHeight="1">
      <c r="H3" s="14" t="s">
        <v>12</v>
      </c>
    </row>
    <row r="4" spans="1:10" ht="10.199999999999999" customHeight="1">
      <c r="H4" s="22" t="s">
        <v>84</v>
      </c>
    </row>
    <row r="5" spans="1:10">
      <c r="H5" s="121" t="s">
        <v>249</v>
      </c>
    </row>
    <row r="6" spans="1:10" ht="8.25" customHeight="1"/>
    <row r="7" spans="1:10" ht="12" customHeight="1">
      <c r="B7" s="4"/>
      <c r="C7" s="4"/>
      <c r="D7" s="17"/>
      <c r="E7" s="3"/>
      <c r="F7" s="5"/>
      <c r="G7" s="5"/>
      <c r="H7" s="14" t="s">
        <v>100</v>
      </c>
      <c r="I7" s="6"/>
    </row>
    <row r="8" spans="1:10" ht="11.25" customHeight="1">
      <c r="B8" s="4"/>
      <c r="C8" s="4"/>
      <c r="D8" s="3"/>
      <c r="E8" s="3"/>
      <c r="F8" s="5"/>
      <c r="G8" s="5"/>
      <c r="H8" s="14" t="s">
        <v>11</v>
      </c>
      <c r="I8" s="6"/>
    </row>
    <row r="9" spans="1:10" ht="10.199999999999999" customHeight="1">
      <c r="B9" s="4"/>
      <c r="C9" s="4"/>
      <c r="D9" s="3"/>
      <c r="E9" s="3"/>
      <c r="F9" s="5"/>
      <c r="G9" s="5"/>
      <c r="H9" s="14" t="s">
        <v>12</v>
      </c>
      <c r="I9" s="6"/>
    </row>
    <row r="10" spans="1:10" ht="12.75" customHeight="1">
      <c r="B10" s="4"/>
      <c r="C10" s="4"/>
      <c r="D10" s="3"/>
      <c r="E10" s="3"/>
      <c r="F10" s="5"/>
      <c r="G10" s="5"/>
      <c r="H10" s="14" t="s">
        <v>84</v>
      </c>
      <c r="I10" s="6"/>
    </row>
    <row r="11" spans="1:10" ht="11.25" customHeight="1">
      <c r="B11" s="4"/>
      <c r="C11" s="4"/>
      <c r="D11" s="3"/>
      <c r="E11" s="3"/>
      <c r="F11" s="5"/>
      <c r="G11" s="5"/>
      <c r="H11" s="14" t="s">
        <v>192</v>
      </c>
      <c r="I11" s="6"/>
    </row>
    <row r="12" spans="1:10" ht="12" customHeight="1">
      <c r="B12" s="4"/>
      <c r="C12" s="4"/>
      <c r="D12" s="4"/>
      <c r="E12" s="4"/>
      <c r="F12" s="4"/>
      <c r="G12" s="4"/>
      <c r="H12" s="4"/>
      <c r="I12" s="4"/>
    </row>
    <row r="13" spans="1:10" ht="12" customHeight="1">
      <c r="B13" s="124" t="s">
        <v>184</v>
      </c>
      <c r="C13" s="124"/>
      <c r="D13" s="124"/>
      <c r="E13" s="124"/>
      <c r="F13" s="124"/>
      <c r="G13" s="124"/>
      <c r="H13" s="124"/>
      <c r="I13" s="20"/>
    </row>
    <row r="14" spans="1:10" ht="13.5" customHeight="1">
      <c r="B14" s="21"/>
      <c r="C14" s="21"/>
      <c r="D14" s="21"/>
      <c r="E14" s="21"/>
      <c r="F14" s="21"/>
      <c r="G14" s="21"/>
      <c r="H14" s="22"/>
      <c r="I14" s="22" t="s">
        <v>13</v>
      </c>
    </row>
    <row r="15" spans="1:10" ht="13.5" customHeight="1">
      <c r="A15" s="135" t="s">
        <v>71</v>
      </c>
      <c r="B15" s="129" t="s">
        <v>9</v>
      </c>
      <c r="C15" s="127" t="s">
        <v>10</v>
      </c>
      <c r="D15" s="122" t="s">
        <v>74</v>
      </c>
      <c r="E15" s="123"/>
      <c r="F15" s="122" t="s">
        <v>87</v>
      </c>
      <c r="G15" s="123"/>
      <c r="H15" s="122" t="s">
        <v>109</v>
      </c>
      <c r="I15" s="123"/>
      <c r="J15" s="99"/>
    </row>
    <row r="16" spans="1:10" ht="23.25" customHeight="1">
      <c r="A16" s="136"/>
      <c r="B16" s="130"/>
      <c r="C16" s="128"/>
      <c r="D16" s="45" t="s">
        <v>23</v>
      </c>
      <c r="E16" s="15" t="s">
        <v>29</v>
      </c>
      <c r="F16" s="45" t="s">
        <v>23</v>
      </c>
      <c r="G16" s="15" t="s">
        <v>29</v>
      </c>
      <c r="H16" s="45" t="s">
        <v>23</v>
      </c>
      <c r="I16" s="15" t="s">
        <v>29</v>
      </c>
      <c r="J16" s="99"/>
    </row>
    <row r="17" spans="1:10" ht="10.199999999999999" customHeight="1">
      <c r="A17" s="38"/>
      <c r="B17" s="33">
        <v>1</v>
      </c>
      <c r="C17" s="15">
        <v>2</v>
      </c>
      <c r="D17" s="46">
        <v>3</v>
      </c>
      <c r="E17" s="16">
        <v>4</v>
      </c>
      <c r="F17" s="46">
        <v>5</v>
      </c>
      <c r="G17" s="16">
        <v>6</v>
      </c>
      <c r="H17" s="46">
        <v>7</v>
      </c>
      <c r="I17" s="15">
        <v>8</v>
      </c>
      <c r="J17" s="99"/>
    </row>
    <row r="18" spans="1:10" ht="12.75" customHeight="1">
      <c r="A18" s="131">
        <v>1</v>
      </c>
      <c r="B18" s="70" t="s">
        <v>80</v>
      </c>
      <c r="C18" s="71">
        <v>1200000000</v>
      </c>
      <c r="D18" s="72">
        <f t="shared" ref="D18:I19" si="0">D19</f>
        <v>100000</v>
      </c>
      <c r="E18" s="72">
        <f t="shared" si="0"/>
        <v>100000</v>
      </c>
      <c r="F18" s="72">
        <f t="shared" si="0"/>
        <v>0</v>
      </c>
      <c r="G18" s="72">
        <f t="shared" si="0"/>
        <v>0</v>
      </c>
      <c r="H18" s="72">
        <f t="shared" si="0"/>
        <v>0</v>
      </c>
      <c r="I18" s="72">
        <f t="shared" si="0"/>
        <v>0</v>
      </c>
      <c r="J18" s="99"/>
    </row>
    <row r="19" spans="1:10" ht="25.5" customHeight="1">
      <c r="A19" s="134"/>
      <c r="B19" s="41" t="s">
        <v>81</v>
      </c>
      <c r="C19" s="52">
        <v>1200100000</v>
      </c>
      <c r="D19" s="42">
        <f t="shared" si="0"/>
        <v>100000</v>
      </c>
      <c r="E19" s="42">
        <f t="shared" si="0"/>
        <v>100000</v>
      </c>
      <c r="F19" s="42">
        <f t="shared" si="0"/>
        <v>0</v>
      </c>
      <c r="G19" s="42">
        <f t="shared" si="0"/>
        <v>0</v>
      </c>
      <c r="H19" s="42">
        <f t="shared" si="0"/>
        <v>0</v>
      </c>
      <c r="I19" s="42">
        <f t="shared" si="0"/>
        <v>0</v>
      </c>
      <c r="J19" s="99"/>
    </row>
    <row r="20" spans="1:10" ht="32.25" customHeight="1">
      <c r="A20" s="133"/>
      <c r="B20" s="40" t="s">
        <v>82</v>
      </c>
      <c r="C20" s="101">
        <v>1200112010</v>
      </c>
      <c r="D20" s="43">
        <v>100000</v>
      </c>
      <c r="E20" s="43">
        <v>100000</v>
      </c>
      <c r="F20" s="43">
        <v>0</v>
      </c>
      <c r="G20" s="43">
        <v>0</v>
      </c>
      <c r="H20" s="43">
        <v>0</v>
      </c>
      <c r="I20" s="44">
        <v>0</v>
      </c>
      <c r="J20" s="99"/>
    </row>
    <row r="21" spans="1:10" ht="35.4" customHeight="1">
      <c r="A21" s="47">
        <v>2</v>
      </c>
      <c r="B21" s="73" t="s">
        <v>93</v>
      </c>
      <c r="C21" s="71">
        <v>1400000000</v>
      </c>
      <c r="D21" s="72">
        <f>D22</f>
        <v>2708192.6</v>
      </c>
      <c r="E21" s="72">
        <f t="shared" ref="E21:I22" si="1">E22</f>
        <v>1354096.3</v>
      </c>
      <c r="F21" s="72">
        <f t="shared" si="1"/>
        <v>0</v>
      </c>
      <c r="G21" s="72">
        <f t="shared" si="1"/>
        <v>0</v>
      </c>
      <c r="H21" s="72">
        <f t="shared" si="1"/>
        <v>0</v>
      </c>
      <c r="I21" s="72">
        <f t="shared" si="1"/>
        <v>0</v>
      </c>
      <c r="J21" s="99"/>
    </row>
    <row r="22" spans="1:10" ht="21" customHeight="1">
      <c r="A22" s="47"/>
      <c r="B22" s="53" t="s">
        <v>94</v>
      </c>
      <c r="C22" s="52">
        <v>1400100000</v>
      </c>
      <c r="D22" s="43">
        <f>D23</f>
        <v>2708192.6</v>
      </c>
      <c r="E22" s="43">
        <f t="shared" si="1"/>
        <v>1354096.3</v>
      </c>
      <c r="F22" s="43">
        <f t="shared" si="1"/>
        <v>0</v>
      </c>
      <c r="G22" s="43">
        <f>G23</f>
        <v>0</v>
      </c>
      <c r="H22" s="43">
        <f t="shared" si="1"/>
        <v>0</v>
      </c>
      <c r="I22" s="43">
        <f t="shared" si="1"/>
        <v>0</v>
      </c>
      <c r="J22" s="99"/>
    </row>
    <row r="23" spans="1:10" ht="43.2" customHeight="1">
      <c r="A23" s="47"/>
      <c r="B23" s="53" t="s">
        <v>107</v>
      </c>
      <c r="C23" s="101" t="s">
        <v>95</v>
      </c>
      <c r="D23" s="43">
        <v>2708192.6</v>
      </c>
      <c r="E23" s="43">
        <v>1354096.3</v>
      </c>
      <c r="F23" s="43">
        <v>0</v>
      </c>
      <c r="G23" s="43">
        <v>0</v>
      </c>
      <c r="H23" s="43">
        <v>0</v>
      </c>
      <c r="I23" s="44">
        <v>0</v>
      </c>
      <c r="J23" s="99"/>
    </row>
    <row r="24" spans="1:10" ht="28.2" customHeight="1">
      <c r="A24" s="131">
        <v>3</v>
      </c>
      <c r="B24" s="74" t="s">
        <v>73</v>
      </c>
      <c r="C24" s="75">
        <v>1500000000</v>
      </c>
      <c r="D24" s="76">
        <f t="shared" ref="D24:I24" si="2">D25+D29+D40+D42+D45+D49+D47+D36+D38</f>
        <v>638020235.11000001</v>
      </c>
      <c r="E24" s="76">
        <f t="shared" si="2"/>
        <v>215920654.10999998</v>
      </c>
      <c r="F24" s="76">
        <f t="shared" si="2"/>
        <v>512940207</v>
      </c>
      <c r="G24" s="76">
        <f t="shared" si="2"/>
        <v>156204910</v>
      </c>
      <c r="H24" s="76">
        <f t="shared" si="2"/>
        <v>533558692.94999999</v>
      </c>
      <c r="I24" s="76">
        <f t="shared" si="2"/>
        <v>153786910</v>
      </c>
      <c r="J24" s="99"/>
    </row>
    <row r="25" spans="1:10" ht="30" customHeight="1" outlineLevel="1">
      <c r="A25" s="132"/>
      <c r="B25" s="34" t="s">
        <v>30</v>
      </c>
      <c r="C25" s="27" t="s">
        <v>31</v>
      </c>
      <c r="D25" s="28">
        <f t="shared" ref="D25:I25" si="3">D26+D27+D28</f>
        <v>141449500.63999999</v>
      </c>
      <c r="E25" s="28">
        <f t="shared" si="3"/>
        <v>64317834.640000001</v>
      </c>
      <c r="F25" s="28">
        <f t="shared" si="3"/>
        <v>132428260</v>
      </c>
      <c r="G25" s="28">
        <f t="shared" si="3"/>
        <v>47195690</v>
      </c>
      <c r="H25" s="28">
        <f t="shared" si="3"/>
        <v>138158740</v>
      </c>
      <c r="I25" s="28">
        <f t="shared" si="3"/>
        <v>46632690</v>
      </c>
      <c r="J25" s="99"/>
    </row>
    <row r="26" spans="1:10" ht="26.4" customHeight="1" outlineLevel="2">
      <c r="A26" s="132"/>
      <c r="B26" s="35" t="s">
        <v>1</v>
      </c>
      <c r="C26" s="8" t="s">
        <v>32</v>
      </c>
      <c r="D26" s="7">
        <v>8252034.6399999997</v>
      </c>
      <c r="E26" s="7">
        <v>8252034.6399999997</v>
      </c>
      <c r="F26" s="7">
        <v>8012550</v>
      </c>
      <c r="G26" s="7">
        <v>8012550</v>
      </c>
      <c r="H26" s="7">
        <v>8012550</v>
      </c>
      <c r="I26" s="7">
        <v>8012550</v>
      </c>
      <c r="J26" s="99"/>
    </row>
    <row r="27" spans="1:10" ht="28.2" customHeight="1" outlineLevel="3">
      <c r="A27" s="132"/>
      <c r="B27" s="35" t="s">
        <v>33</v>
      </c>
      <c r="C27" s="8" t="s">
        <v>34</v>
      </c>
      <c r="D27" s="7">
        <v>56065800</v>
      </c>
      <c r="E27" s="7">
        <v>56065800</v>
      </c>
      <c r="F27" s="7">
        <v>39183140</v>
      </c>
      <c r="G27" s="7">
        <v>39183140</v>
      </c>
      <c r="H27" s="7">
        <v>38620140</v>
      </c>
      <c r="I27" s="7">
        <v>38620140</v>
      </c>
      <c r="J27" s="99"/>
    </row>
    <row r="28" spans="1:10" ht="42.6" customHeight="1" outlineLevel="4">
      <c r="A28" s="132"/>
      <c r="B28" s="105" t="s">
        <v>14</v>
      </c>
      <c r="C28" s="93" t="s">
        <v>35</v>
      </c>
      <c r="D28" s="106">
        <v>77131666</v>
      </c>
      <c r="E28" s="106">
        <v>0</v>
      </c>
      <c r="F28" s="106">
        <v>85232570</v>
      </c>
      <c r="G28" s="106">
        <v>0</v>
      </c>
      <c r="H28" s="106">
        <v>91526050</v>
      </c>
      <c r="I28" s="106">
        <v>0</v>
      </c>
      <c r="J28" s="99"/>
    </row>
    <row r="29" spans="1:10" ht="26.4" outlineLevel="5">
      <c r="A29" s="132"/>
      <c r="B29" s="34" t="s">
        <v>72</v>
      </c>
      <c r="C29" s="27" t="s">
        <v>36</v>
      </c>
      <c r="D29" s="28">
        <f t="shared" ref="D29:I29" si="4">D30+D31+D33+D34+D35+D32</f>
        <v>291663165</v>
      </c>
      <c r="E29" s="28">
        <f t="shared" si="4"/>
        <v>77004140</v>
      </c>
      <c r="F29" s="28">
        <f t="shared" si="4"/>
        <v>286428649</v>
      </c>
      <c r="G29" s="28">
        <f t="shared" si="4"/>
        <v>50550640</v>
      </c>
      <c r="H29" s="28">
        <f t="shared" si="4"/>
        <v>302024556</v>
      </c>
      <c r="I29" s="28">
        <f t="shared" si="4"/>
        <v>49420640</v>
      </c>
      <c r="J29" s="99"/>
    </row>
    <row r="30" spans="1:10" ht="26.4" outlineLevel="6">
      <c r="A30" s="132"/>
      <c r="B30" s="35" t="s">
        <v>2</v>
      </c>
      <c r="C30" s="8" t="s">
        <v>37</v>
      </c>
      <c r="D30" s="7">
        <v>200000</v>
      </c>
      <c r="E30" s="7">
        <v>200000</v>
      </c>
      <c r="F30" s="7">
        <v>0</v>
      </c>
      <c r="G30" s="7">
        <v>0</v>
      </c>
      <c r="H30" s="7">
        <v>0</v>
      </c>
      <c r="I30" s="7">
        <v>0</v>
      </c>
      <c r="J30" s="99"/>
    </row>
    <row r="31" spans="1:10" ht="26.4" outlineLevel="7">
      <c r="A31" s="132"/>
      <c r="B31" s="35" t="s">
        <v>38</v>
      </c>
      <c r="C31" s="8" t="s">
        <v>39</v>
      </c>
      <c r="D31" s="7">
        <v>76604140</v>
      </c>
      <c r="E31" s="7">
        <v>76604140</v>
      </c>
      <c r="F31" s="7">
        <v>50520640</v>
      </c>
      <c r="G31" s="7">
        <f>F31</f>
        <v>50520640</v>
      </c>
      <c r="H31" s="7">
        <v>49420640</v>
      </c>
      <c r="I31" s="7">
        <f>H31</f>
        <v>49420640</v>
      </c>
      <c r="J31" s="99"/>
    </row>
    <row r="32" spans="1:10" ht="52.5" customHeight="1" outlineLevel="7">
      <c r="A32" s="132"/>
      <c r="B32" s="53" t="s">
        <v>96</v>
      </c>
      <c r="C32" s="8">
        <v>1500221993</v>
      </c>
      <c r="D32" s="7">
        <v>200000</v>
      </c>
      <c r="E32" s="7">
        <v>200000</v>
      </c>
      <c r="F32" s="7">
        <v>30000</v>
      </c>
      <c r="G32" s="7">
        <v>30000</v>
      </c>
      <c r="H32" s="7">
        <v>0</v>
      </c>
      <c r="I32" s="7">
        <v>0</v>
      </c>
      <c r="J32" s="99"/>
    </row>
    <row r="33" spans="1:10" ht="49.2" customHeight="1" outlineLevel="3">
      <c r="A33" s="132"/>
      <c r="B33" s="105" t="s">
        <v>203</v>
      </c>
      <c r="C33" s="93" t="s">
        <v>40</v>
      </c>
      <c r="D33" s="106">
        <v>203478125</v>
      </c>
      <c r="E33" s="106">
        <v>0</v>
      </c>
      <c r="F33" s="106">
        <v>225359259</v>
      </c>
      <c r="G33" s="106">
        <v>0</v>
      </c>
      <c r="H33" s="106">
        <v>242311266</v>
      </c>
      <c r="I33" s="106">
        <v>0</v>
      </c>
      <c r="J33" s="99"/>
    </row>
    <row r="34" spans="1:10" ht="42.6" customHeight="1" outlineLevel="4">
      <c r="A34" s="132"/>
      <c r="B34" s="35" t="s">
        <v>3</v>
      </c>
      <c r="C34" s="8" t="s">
        <v>41</v>
      </c>
      <c r="D34" s="7">
        <v>3267400</v>
      </c>
      <c r="E34" s="7">
        <v>0</v>
      </c>
      <c r="F34" s="7">
        <v>3267400</v>
      </c>
      <c r="G34" s="7">
        <v>0</v>
      </c>
      <c r="H34" s="7">
        <v>3267400</v>
      </c>
      <c r="I34" s="7">
        <v>0</v>
      </c>
      <c r="J34" s="99"/>
    </row>
    <row r="35" spans="1:10" ht="45" customHeight="1" outlineLevel="4">
      <c r="A35" s="132"/>
      <c r="B35" s="105" t="s">
        <v>42</v>
      </c>
      <c r="C35" s="93" t="s">
        <v>43</v>
      </c>
      <c r="D35" s="106">
        <v>7913500</v>
      </c>
      <c r="E35" s="106">
        <v>0</v>
      </c>
      <c r="F35" s="106">
        <v>7251350</v>
      </c>
      <c r="G35" s="106">
        <v>0</v>
      </c>
      <c r="H35" s="106">
        <v>7025250</v>
      </c>
      <c r="I35" s="106">
        <v>0</v>
      </c>
      <c r="J35" s="99"/>
    </row>
    <row r="36" spans="1:10" ht="24" customHeight="1" outlineLevel="4">
      <c r="A36" s="132"/>
      <c r="B36" s="34" t="s">
        <v>189</v>
      </c>
      <c r="C36" s="27">
        <v>1500300000</v>
      </c>
      <c r="D36" s="28">
        <f t="shared" ref="D36:I36" si="5">D37</f>
        <v>97035379.25</v>
      </c>
      <c r="E36" s="28">
        <f t="shared" si="5"/>
        <v>485176.9</v>
      </c>
      <c r="F36" s="28">
        <f t="shared" si="5"/>
        <v>0</v>
      </c>
      <c r="G36" s="28">
        <f t="shared" si="5"/>
        <v>0</v>
      </c>
      <c r="H36" s="28">
        <f t="shared" si="5"/>
        <v>0</v>
      </c>
      <c r="I36" s="28">
        <f t="shared" si="5"/>
        <v>0</v>
      </c>
      <c r="J36" s="99"/>
    </row>
    <row r="37" spans="1:10" ht="24.75" customHeight="1" outlineLevel="4">
      <c r="A37" s="132"/>
      <c r="B37" s="105" t="s">
        <v>190</v>
      </c>
      <c r="C37" s="93" t="s">
        <v>185</v>
      </c>
      <c r="D37" s="106">
        <v>97035379.25</v>
      </c>
      <c r="E37" s="106">
        <v>485176.9</v>
      </c>
      <c r="F37" s="106">
        <v>0</v>
      </c>
      <c r="G37" s="106">
        <v>0</v>
      </c>
      <c r="H37" s="106">
        <v>0</v>
      </c>
      <c r="I37" s="106">
        <v>0</v>
      </c>
      <c r="J37" s="99"/>
    </row>
    <row r="38" spans="1:10" ht="20.25" customHeight="1" outlineLevel="4">
      <c r="A38" s="132"/>
      <c r="B38" s="107" t="s">
        <v>204</v>
      </c>
      <c r="C38" s="94">
        <v>1500400000</v>
      </c>
      <c r="D38" s="108">
        <f t="shared" ref="D38:I38" si="6">D39</f>
        <v>1234098</v>
      </c>
      <c r="E38" s="108">
        <f t="shared" si="6"/>
        <v>0</v>
      </c>
      <c r="F38" s="108">
        <f t="shared" si="6"/>
        <v>0</v>
      </c>
      <c r="G38" s="108">
        <f t="shared" si="6"/>
        <v>0</v>
      </c>
      <c r="H38" s="108">
        <f t="shared" si="6"/>
        <v>0</v>
      </c>
      <c r="I38" s="108">
        <f t="shared" si="6"/>
        <v>0</v>
      </c>
      <c r="J38" s="99"/>
    </row>
    <row r="39" spans="1:10" ht="24.75" customHeight="1" outlineLevel="4">
      <c r="A39" s="132"/>
      <c r="B39" s="105" t="s">
        <v>205</v>
      </c>
      <c r="C39" s="93">
        <v>1500420992</v>
      </c>
      <c r="D39" s="106">
        <v>1234098</v>
      </c>
      <c r="E39" s="106">
        <v>0</v>
      </c>
      <c r="F39" s="106">
        <v>0</v>
      </c>
      <c r="G39" s="106">
        <v>0</v>
      </c>
      <c r="H39" s="106">
        <v>0</v>
      </c>
      <c r="I39" s="106">
        <v>0</v>
      </c>
      <c r="J39" s="99"/>
    </row>
    <row r="40" spans="1:10" ht="27" customHeight="1" outlineLevel="4">
      <c r="A40" s="132"/>
      <c r="B40" s="34" t="s">
        <v>58</v>
      </c>
      <c r="C40" s="27" t="s">
        <v>60</v>
      </c>
      <c r="D40" s="28">
        <f t="shared" ref="D40:I40" si="7">D41</f>
        <v>136240</v>
      </c>
      <c r="E40" s="28">
        <f t="shared" si="7"/>
        <v>136240</v>
      </c>
      <c r="F40" s="28">
        <f t="shared" si="7"/>
        <v>20000</v>
      </c>
      <c r="G40" s="28">
        <f t="shared" si="7"/>
        <v>20000</v>
      </c>
      <c r="H40" s="28">
        <f t="shared" si="7"/>
        <v>0</v>
      </c>
      <c r="I40" s="28">
        <f t="shared" si="7"/>
        <v>0</v>
      </c>
      <c r="J40" s="99"/>
    </row>
    <row r="41" spans="1:10" ht="27.75" customHeight="1" outlineLevel="4">
      <c r="A41" s="132"/>
      <c r="B41" s="35" t="s">
        <v>59</v>
      </c>
      <c r="C41" s="8" t="s">
        <v>61</v>
      </c>
      <c r="D41" s="7">
        <v>136240</v>
      </c>
      <c r="E41" s="7">
        <v>136240</v>
      </c>
      <c r="F41" s="7">
        <v>20000</v>
      </c>
      <c r="G41" s="7">
        <v>20000</v>
      </c>
      <c r="H41" s="7">
        <v>0</v>
      </c>
      <c r="I41" s="7">
        <v>0</v>
      </c>
      <c r="J41" s="99"/>
    </row>
    <row r="42" spans="1:10" ht="27.6" customHeight="1" outlineLevel="5">
      <c r="A42" s="132"/>
      <c r="B42" s="34" t="s">
        <v>44</v>
      </c>
      <c r="C42" s="27" t="s">
        <v>46</v>
      </c>
      <c r="D42" s="28">
        <f t="shared" ref="D42:I42" si="8">D43+D44</f>
        <v>48208422.57</v>
      </c>
      <c r="E42" s="28">
        <f t="shared" si="8"/>
        <v>48208422.57</v>
      </c>
      <c r="F42" s="28">
        <f t="shared" si="8"/>
        <v>37360750</v>
      </c>
      <c r="G42" s="28">
        <f t="shared" si="8"/>
        <v>37360750</v>
      </c>
      <c r="H42" s="28">
        <f t="shared" si="8"/>
        <v>36875750</v>
      </c>
      <c r="I42" s="28">
        <f t="shared" si="8"/>
        <v>36875750</v>
      </c>
      <c r="J42" s="99"/>
    </row>
    <row r="43" spans="1:10" ht="26.4" outlineLevel="6">
      <c r="A43" s="132"/>
      <c r="B43" s="35" t="s">
        <v>45</v>
      </c>
      <c r="C43" s="8" t="s">
        <v>47</v>
      </c>
      <c r="D43" s="7">
        <v>705082.57</v>
      </c>
      <c r="E43" s="56">
        <v>705082.57</v>
      </c>
      <c r="F43" s="7">
        <v>556200</v>
      </c>
      <c r="G43" s="7">
        <v>556200</v>
      </c>
      <c r="H43" s="7">
        <v>556200</v>
      </c>
      <c r="I43" s="7">
        <v>556200</v>
      </c>
      <c r="J43" s="99"/>
    </row>
    <row r="44" spans="1:10" ht="26.4" outlineLevel="7">
      <c r="A44" s="132"/>
      <c r="B44" s="35" t="s">
        <v>48</v>
      </c>
      <c r="C44" s="8" t="s">
        <v>49</v>
      </c>
      <c r="D44" s="54">
        <v>47503340</v>
      </c>
      <c r="E44" s="23">
        <v>47503340</v>
      </c>
      <c r="F44" s="55">
        <v>36804550</v>
      </c>
      <c r="G44" s="7">
        <v>36804550</v>
      </c>
      <c r="H44" s="7">
        <v>36319550</v>
      </c>
      <c r="I44" s="7">
        <v>36319550</v>
      </c>
      <c r="J44" s="99"/>
    </row>
    <row r="45" spans="1:10" ht="26.4" outlineLevel="6">
      <c r="A45" s="132"/>
      <c r="B45" s="34" t="s">
        <v>50</v>
      </c>
      <c r="C45" s="27" t="s">
        <v>52</v>
      </c>
      <c r="D45" s="57">
        <f t="shared" ref="D45:I45" si="9">D46</f>
        <v>25668840</v>
      </c>
      <c r="E45" s="50">
        <f t="shared" si="9"/>
        <v>25668840</v>
      </c>
      <c r="F45" s="58">
        <f t="shared" si="9"/>
        <v>21077830</v>
      </c>
      <c r="G45" s="28">
        <f t="shared" si="9"/>
        <v>21077830</v>
      </c>
      <c r="H45" s="28">
        <f t="shared" si="9"/>
        <v>20857830</v>
      </c>
      <c r="I45" s="28">
        <f t="shared" si="9"/>
        <v>20857830</v>
      </c>
      <c r="J45" s="99"/>
    </row>
    <row r="46" spans="1:10" ht="33" customHeight="1" outlineLevel="7">
      <c r="A46" s="132"/>
      <c r="B46" s="77" t="s">
        <v>51</v>
      </c>
      <c r="C46" s="12" t="s">
        <v>53</v>
      </c>
      <c r="D46" s="64">
        <v>25668840</v>
      </c>
      <c r="E46" s="78">
        <v>25668840</v>
      </c>
      <c r="F46" s="79">
        <v>21077830</v>
      </c>
      <c r="G46" s="11">
        <v>21077830</v>
      </c>
      <c r="H46" s="11">
        <v>20857830</v>
      </c>
      <c r="I46" s="11">
        <v>20857830</v>
      </c>
      <c r="J46" s="99"/>
    </row>
    <row r="47" spans="1:10" ht="39" customHeight="1" outlineLevel="7">
      <c r="A47" s="69"/>
      <c r="B47" s="84" t="s">
        <v>79</v>
      </c>
      <c r="C47" s="32">
        <v>1500900000</v>
      </c>
      <c r="D47" s="50">
        <f t="shared" ref="D47:I47" si="10">D48</f>
        <v>100000</v>
      </c>
      <c r="E47" s="50">
        <f t="shared" si="10"/>
        <v>100000</v>
      </c>
      <c r="F47" s="50">
        <f t="shared" si="10"/>
        <v>0</v>
      </c>
      <c r="G47" s="50">
        <f t="shared" si="10"/>
        <v>0</v>
      </c>
      <c r="H47" s="50">
        <f t="shared" si="10"/>
        <v>0</v>
      </c>
      <c r="I47" s="50">
        <f t="shared" si="10"/>
        <v>0</v>
      </c>
      <c r="J47" s="99"/>
    </row>
    <row r="48" spans="1:10" ht="30.6" customHeight="1" outlineLevel="7">
      <c r="A48" s="69"/>
      <c r="B48" s="80" t="s">
        <v>108</v>
      </c>
      <c r="C48" s="18">
        <v>1500921556</v>
      </c>
      <c r="D48" s="81">
        <v>100000</v>
      </c>
      <c r="E48" s="82">
        <v>100000</v>
      </c>
      <c r="F48" s="83">
        <v>0</v>
      </c>
      <c r="G48" s="61">
        <v>0</v>
      </c>
      <c r="H48" s="81">
        <v>0</v>
      </c>
      <c r="I48" s="9">
        <v>0</v>
      </c>
      <c r="J48" s="99"/>
    </row>
    <row r="49" spans="1:10" ht="26.4" outlineLevel="7">
      <c r="A49" s="47"/>
      <c r="B49" s="34" t="s">
        <v>194</v>
      </c>
      <c r="C49" s="27" t="s">
        <v>193</v>
      </c>
      <c r="D49" s="57">
        <f t="shared" ref="D49:I49" si="11">D53+D50+D51+D52</f>
        <v>32524589.649999999</v>
      </c>
      <c r="E49" s="57">
        <f t="shared" si="11"/>
        <v>0</v>
      </c>
      <c r="F49" s="57">
        <f t="shared" si="11"/>
        <v>35624718</v>
      </c>
      <c r="G49" s="57">
        <f t="shared" si="11"/>
        <v>0</v>
      </c>
      <c r="H49" s="57">
        <f t="shared" si="11"/>
        <v>35641816.950000003</v>
      </c>
      <c r="I49" s="57">
        <f t="shared" si="11"/>
        <v>0</v>
      </c>
      <c r="J49" s="99"/>
    </row>
    <row r="50" spans="1:10" ht="39.6" outlineLevel="7">
      <c r="A50" s="47"/>
      <c r="B50" s="35" t="s">
        <v>198</v>
      </c>
      <c r="C50" s="8" t="s">
        <v>197</v>
      </c>
      <c r="D50" s="54">
        <v>421848</v>
      </c>
      <c r="E50" s="9">
        <v>0</v>
      </c>
      <c r="F50" s="109">
        <v>421848</v>
      </c>
      <c r="G50" s="54">
        <v>0</v>
      </c>
      <c r="H50" s="54">
        <v>421848</v>
      </c>
      <c r="I50" s="9">
        <v>0</v>
      </c>
      <c r="J50" s="99"/>
    </row>
    <row r="51" spans="1:10" ht="39.6" outlineLevel="7">
      <c r="A51" s="47"/>
      <c r="B51" s="35" t="s">
        <v>200</v>
      </c>
      <c r="C51" s="8" t="s">
        <v>199</v>
      </c>
      <c r="D51" s="54">
        <v>931141.65</v>
      </c>
      <c r="E51" s="9">
        <v>0</v>
      </c>
      <c r="F51" s="109">
        <v>945270</v>
      </c>
      <c r="G51" s="54">
        <v>0</v>
      </c>
      <c r="H51" s="54">
        <v>962368.95</v>
      </c>
      <c r="I51" s="9">
        <v>0</v>
      </c>
      <c r="J51" s="99"/>
    </row>
    <row r="52" spans="1:10" ht="39.6" outlineLevel="7">
      <c r="A52" s="47"/>
      <c r="B52" s="35" t="s">
        <v>202</v>
      </c>
      <c r="C52" s="8" t="s">
        <v>201</v>
      </c>
      <c r="D52" s="54">
        <v>28641600</v>
      </c>
      <c r="E52" s="9">
        <v>0</v>
      </c>
      <c r="F52" s="109">
        <v>34257600</v>
      </c>
      <c r="G52" s="54">
        <v>0</v>
      </c>
      <c r="H52" s="54">
        <v>34257600</v>
      </c>
      <c r="I52" s="9">
        <v>0</v>
      </c>
      <c r="J52" s="99"/>
    </row>
    <row r="53" spans="1:10" ht="41.25" customHeight="1" outlineLevel="7">
      <c r="A53" s="47"/>
      <c r="B53" s="35" t="s">
        <v>196</v>
      </c>
      <c r="C53" s="8" t="s">
        <v>195</v>
      </c>
      <c r="D53" s="54">
        <v>2530000</v>
      </c>
      <c r="E53" s="23">
        <v>0</v>
      </c>
      <c r="F53" s="55">
        <v>0</v>
      </c>
      <c r="G53" s="7">
        <v>0</v>
      </c>
      <c r="H53" s="54">
        <v>0</v>
      </c>
      <c r="I53" s="9">
        <v>0</v>
      </c>
      <c r="J53" s="99"/>
    </row>
    <row r="54" spans="1:10" ht="30.6" customHeight="1" outlineLevel="7">
      <c r="A54" s="131">
        <v>4</v>
      </c>
      <c r="B54" s="74" t="s">
        <v>67</v>
      </c>
      <c r="C54" s="75">
        <v>1700000000</v>
      </c>
      <c r="D54" s="76">
        <f t="shared" ref="D54:I54" si="12">D55+D57+D59+D64</f>
        <v>9125757.5700000003</v>
      </c>
      <c r="E54" s="76">
        <f t="shared" si="12"/>
        <v>1640757.58</v>
      </c>
      <c r="F54" s="76">
        <f t="shared" si="12"/>
        <v>6922065.8899999997</v>
      </c>
      <c r="G54" s="76">
        <f t="shared" si="12"/>
        <v>446046.83</v>
      </c>
      <c r="H54" s="76">
        <f t="shared" si="12"/>
        <v>6752065.8899999997</v>
      </c>
      <c r="I54" s="76">
        <f t="shared" si="12"/>
        <v>276046.83</v>
      </c>
      <c r="J54" s="99"/>
    </row>
    <row r="55" spans="1:10" ht="26.4" outlineLevel="4">
      <c r="A55" s="132"/>
      <c r="B55" s="36" t="s">
        <v>56</v>
      </c>
      <c r="C55" s="29" t="s">
        <v>28</v>
      </c>
      <c r="D55" s="30">
        <f t="shared" ref="D55:I55" si="13">D56</f>
        <v>1565000</v>
      </c>
      <c r="E55" s="30">
        <f t="shared" si="13"/>
        <v>1565000</v>
      </c>
      <c r="F55" s="30">
        <f t="shared" si="13"/>
        <v>170000</v>
      </c>
      <c r="G55" s="30">
        <f t="shared" si="13"/>
        <v>170000</v>
      </c>
      <c r="H55" s="30">
        <f t="shared" si="13"/>
        <v>0</v>
      </c>
      <c r="I55" s="30">
        <f t="shared" si="13"/>
        <v>0</v>
      </c>
      <c r="J55" s="99"/>
    </row>
    <row r="56" spans="1:10" ht="17.399999999999999" customHeight="1" outlineLevel="5">
      <c r="A56" s="132"/>
      <c r="B56" s="35" t="s">
        <v>57</v>
      </c>
      <c r="C56" s="18">
        <v>1700217021</v>
      </c>
      <c r="D56" s="59">
        <v>1565000</v>
      </c>
      <c r="E56" s="60">
        <v>1565000</v>
      </c>
      <c r="F56" s="110">
        <v>170000</v>
      </c>
      <c r="G56" s="61">
        <v>170000</v>
      </c>
      <c r="H56" s="59">
        <v>0</v>
      </c>
      <c r="I56" s="61">
        <v>0</v>
      </c>
      <c r="J56" s="99"/>
    </row>
    <row r="57" spans="1:10" ht="26.4" outlineLevel="5">
      <c r="A57" s="132"/>
      <c r="B57" s="34" t="s">
        <v>54</v>
      </c>
      <c r="C57" s="31" t="s">
        <v>55</v>
      </c>
      <c r="D57" s="50">
        <f t="shared" ref="D57:I57" si="14">D58</f>
        <v>0</v>
      </c>
      <c r="E57" s="50">
        <f t="shared" si="14"/>
        <v>0</v>
      </c>
      <c r="F57" s="50">
        <f t="shared" si="14"/>
        <v>2717401.55</v>
      </c>
      <c r="G57" s="50">
        <f t="shared" si="14"/>
        <v>81522.05</v>
      </c>
      <c r="H57" s="50">
        <f t="shared" si="14"/>
        <v>0</v>
      </c>
      <c r="I57" s="50">
        <f t="shared" si="14"/>
        <v>0</v>
      </c>
      <c r="J57" s="99"/>
    </row>
    <row r="58" spans="1:10" ht="26.4" outlineLevel="5">
      <c r="A58" s="132"/>
      <c r="B58" s="48" t="s">
        <v>110</v>
      </c>
      <c r="C58" s="49" t="s">
        <v>78</v>
      </c>
      <c r="D58" s="62">
        <v>0</v>
      </c>
      <c r="E58" s="9">
        <v>0</v>
      </c>
      <c r="F58" s="9">
        <v>2717401.55</v>
      </c>
      <c r="G58" s="9">
        <v>81522.05</v>
      </c>
      <c r="H58" s="9">
        <v>0</v>
      </c>
      <c r="I58" s="9">
        <v>0</v>
      </c>
      <c r="J58" s="99"/>
    </row>
    <row r="59" spans="1:10" ht="15" customHeight="1" outlineLevel="5">
      <c r="A59" s="132"/>
      <c r="B59" s="51" t="s">
        <v>98</v>
      </c>
      <c r="C59" s="86">
        <v>1700400000</v>
      </c>
      <c r="D59" s="50">
        <f t="shared" ref="D59:I59" si="15">D60+D61+D62+D63</f>
        <v>0</v>
      </c>
      <c r="E59" s="50">
        <f t="shared" si="15"/>
        <v>0</v>
      </c>
      <c r="F59" s="50">
        <f t="shared" si="15"/>
        <v>3958906.76</v>
      </c>
      <c r="G59" s="50">
        <f t="shared" si="15"/>
        <v>118767.2</v>
      </c>
      <c r="H59" s="50">
        <f t="shared" si="15"/>
        <v>6676308.3099999996</v>
      </c>
      <c r="I59" s="50">
        <f t="shared" si="15"/>
        <v>200289.25</v>
      </c>
      <c r="J59" s="99"/>
    </row>
    <row r="60" spans="1:10" ht="26.4" outlineLevel="5">
      <c r="A60" s="132"/>
      <c r="B60" s="48" t="s">
        <v>111</v>
      </c>
      <c r="C60" s="49" t="s">
        <v>101</v>
      </c>
      <c r="D60" s="9">
        <v>0</v>
      </c>
      <c r="E60" s="9">
        <v>0</v>
      </c>
      <c r="F60" s="9">
        <v>1892659.28</v>
      </c>
      <c r="G60" s="9">
        <v>56779.78</v>
      </c>
      <c r="H60" s="9">
        <v>0</v>
      </c>
      <c r="I60" s="9">
        <v>0</v>
      </c>
      <c r="J60" s="99"/>
    </row>
    <row r="61" spans="1:10" ht="26.4" outlineLevel="5">
      <c r="A61" s="132"/>
      <c r="B61" s="48" t="s">
        <v>112</v>
      </c>
      <c r="C61" s="49" t="s">
        <v>102</v>
      </c>
      <c r="D61" s="9">
        <v>0</v>
      </c>
      <c r="E61" s="9">
        <v>0</v>
      </c>
      <c r="F61" s="9">
        <v>0</v>
      </c>
      <c r="G61" s="9">
        <v>0</v>
      </c>
      <c r="H61" s="9">
        <v>5462374.6699999999</v>
      </c>
      <c r="I61" s="9">
        <v>163871.24</v>
      </c>
      <c r="J61" s="99"/>
    </row>
    <row r="62" spans="1:10" ht="26.4" outlineLevel="5">
      <c r="A62" s="132"/>
      <c r="B62" s="48" t="s">
        <v>113</v>
      </c>
      <c r="C62" s="49" t="s">
        <v>103</v>
      </c>
      <c r="D62" s="9">
        <v>0</v>
      </c>
      <c r="E62" s="9">
        <v>0</v>
      </c>
      <c r="F62" s="9">
        <v>2066247.48</v>
      </c>
      <c r="G62" s="9">
        <v>61987.42</v>
      </c>
      <c r="H62" s="9">
        <v>0</v>
      </c>
      <c r="I62" s="9">
        <v>0</v>
      </c>
      <c r="J62" s="99"/>
    </row>
    <row r="63" spans="1:10" ht="26.4" outlineLevel="5">
      <c r="A63" s="132"/>
      <c r="B63" s="48" t="s">
        <v>114</v>
      </c>
      <c r="C63" s="49" t="s">
        <v>104</v>
      </c>
      <c r="D63" s="9">
        <v>0</v>
      </c>
      <c r="E63" s="9">
        <v>0</v>
      </c>
      <c r="F63" s="9">
        <v>0</v>
      </c>
      <c r="G63" s="9">
        <v>0</v>
      </c>
      <c r="H63" s="9">
        <v>1213933.6399999999</v>
      </c>
      <c r="I63" s="9">
        <v>36418.01</v>
      </c>
      <c r="J63" s="99"/>
    </row>
    <row r="64" spans="1:10" outlineLevel="5">
      <c r="A64" s="132"/>
      <c r="B64" s="51" t="s">
        <v>115</v>
      </c>
      <c r="C64" s="85">
        <v>1700500000</v>
      </c>
      <c r="D64" s="50">
        <f>D68+D66+D65</f>
        <v>7560757.5700000003</v>
      </c>
      <c r="E64" s="50">
        <f>E68+E66+E65</f>
        <v>75757.58</v>
      </c>
      <c r="F64" s="50">
        <f>F68+F69+F66+F65+F67</f>
        <v>75757.58</v>
      </c>
      <c r="G64" s="50">
        <f>G68+G69+G66+G65+G67</f>
        <v>75757.58</v>
      </c>
      <c r="H64" s="50">
        <f>H68+H69+H66+H65+H67</f>
        <v>75757.58</v>
      </c>
      <c r="I64" s="50">
        <f>I68+I69+I66+I65+I67</f>
        <v>75757.58</v>
      </c>
      <c r="J64" s="99"/>
    </row>
    <row r="65" spans="1:10" ht="26.4" outlineLevel="5">
      <c r="A65" s="132"/>
      <c r="B65" s="48" t="s">
        <v>207</v>
      </c>
      <c r="C65" s="111" t="s">
        <v>206</v>
      </c>
      <c r="D65" s="112">
        <v>3030303.03</v>
      </c>
      <c r="E65" s="112">
        <v>30303.03</v>
      </c>
      <c r="F65" s="112">
        <v>0</v>
      </c>
      <c r="G65" s="112">
        <v>0</v>
      </c>
      <c r="H65" s="112">
        <v>0</v>
      </c>
      <c r="I65" s="112">
        <v>0</v>
      </c>
      <c r="J65" s="99"/>
    </row>
    <row r="66" spans="1:10" ht="26.4" outlineLevel="5">
      <c r="A66" s="132"/>
      <c r="B66" s="113" t="s">
        <v>209</v>
      </c>
      <c r="C66" s="111" t="s">
        <v>208</v>
      </c>
      <c r="D66" s="112">
        <v>3015303.02</v>
      </c>
      <c r="E66" s="112">
        <v>30303.03</v>
      </c>
      <c r="F66" s="112">
        <v>0</v>
      </c>
      <c r="G66" s="112">
        <v>0</v>
      </c>
      <c r="H66" s="112">
        <v>0</v>
      </c>
      <c r="I66" s="112">
        <v>0</v>
      </c>
      <c r="J66" s="99"/>
    </row>
    <row r="67" spans="1:10" ht="26.4" outlineLevel="5">
      <c r="A67" s="132"/>
      <c r="B67" s="113" t="s">
        <v>117</v>
      </c>
      <c r="C67" s="111" t="s">
        <v>116</v>
      </c>
      <c r="D67" s="112">
        <v>0</v>
      </c>
      <c r="E67" s="112">
        <v>0</v>
      </c>
      <c r="F67" s="112">
        <v>60606.06</v>
      </c>
      <c r="G67" s="112">
        <v>60606.06</v>
      </c>
      <c r="H67" s="112">
        <v>60606.06</v>
      </c>
      <c r="I67" s="112">
        <v>60606.06</v>
      </c>
      <c r="J67" s="99"/>
    </row>
    <row r="68" spans="1:10" ht="26.4" outlineLevel="5">
      <c r="A68" s="132"/>
      <c r="B68" s="48" t="s">
        <v>211</v>
      </c>
      <c r="C68" s="49" t="s">
        <v>210</v>
      </c>
      <c r="D68" s="9">
        <v>1515151.52</v>
      </c>
      <c r="E68" s="9">
        <v>15151.52</v>
      </c>
      <c r="F68" s="9">
        <v>0</v>
      </c>
      <c r="G68" s="9">
        <v>0</v>
      </c>
      <c r="H68" s="9">
        <v>0</v>
      </c>
      <c r="I68" s="9">
        <v>0</v>
      </c>
      <c r="J68" s="99"/>
    </row>
    <row r="69" spans="1:10" ht="26.4" outlineLevel="5">
      <c r="A69" s="69"/>
      <c r="B69" s="48" t="s">
        <v>99</v>
      </c>
      <c r="C69" s="49" t="s">
        <v>212</v>
      </c>
      <c r="D69" s="9">
        <v>0</v>
      </c>
      <c r="E69" s="9">
        <v>0</v>
      </c>
      <c r="F69" s="9">
        <v>15151.52</v>
      </c>
      <c r="G69" s="9">
        <v>15151.52</v>
      </c>
      <c r="H69" s="9">
        <v>15151.52</v>
      </c>
      <c r="I69" s="9">
        <v>15151.52</v>
      </c>
      <c r="J69" s="99"/>
    </row>
    <row r="70" spans="1:10" ht="26.4" outlineLevel="5">
      <c r="A70" s="69"/>
      <c r="B70" s="114" t="s">
        <v>213</v>
      </c>
      <c r="C70" s="115">
        <v>1800000000</v>
      </c>
      <c r="D70" s="116">
        <f t="shared" ref="D70:I71" si="16">D71</f>
        <v>220000</v>
      </c>
      <c r="E70" s="116">
        <f t="shared" si="16"/>
        <v>220000</v>
      </c>
      <c r="F70" s="116">
        <f t="shared" si="16"/>
        <v>0</v>
      </c>
      <c r="G70" s="116">
        <f t="shared" si="16"/>
        <v>0</v>
      </c>
      <c r="H70" s="116">
        <f t="shared" si="16"/>
        <v>0</v>
      </c>
      <c r="I70" s="116">
        <f t="shared" si="16"/>
        <v>0</v>
      </c>
      <c r="J70" s="99"/>
    </row>
    <row r="71" spans="1:10" outlineLevel="5">
      <c r="A71" s="69"/>
      <c r="B71" s="51" t="s">
        <v>214</v>
      </c>
      <c r="C71" s="85">
        <v>1800200000</v>
      </c>
      <c r="D71" s="50">
        <f t="shared" si="16"/>
        <v>220000</v>
      </c>
      <c r="E71" s="50">
        <f t="shared" si="16"/>
        <v>220000</v>
      </c>
      <c r="F71" s="50">
        <f t="shared" si="16"/>
        <v>0</v>
      </c>
      <c r="G71" s="50">
        <f t="shared" si="16"/>
        <v>0</v>
      </c>
      <c r="H71" s="50">
        <f t="shared" si="16"/>
        <v>0</v>
      </c>
      <c r="I71" s="50">
        <f t="shared" si="16"/>
        <v>0</v>
      </c>
      <c r="J71" s="99"/>
    </row>
    <row r="72" spans="1:10" outlineLevel="5">
      <c r="A72" s="69"/>
      <c r="B72" s="48" t="s">
        <v>215</v>
      </c>
      <c r="C72" s="49">
        <v>1800206023</v>
      </c>
      <c r="D72" s="9">
        <v>220000</v>
      </c>
      <c r="E72" s="9">
        <v>220000</v>
      </c>
      <c r="F72" s="9">
        <v>0</v>
      </c>
      <c r="G72" s="9">
        <v>0</v>
      </c>
      <c r="H72" s="9">
        <v>0</v>
      </c>
      <c r="I72" s="9">
        <v>0</v>
      </c>
      <c r="J72" s="99"/>
    </row>
    <row r="73" spans="1:10" ht="34.200000000000003" customHeight="1" outlineLevel="3">
      <c r="A73" s="131">
        <v>5</v>
      </c>
      <c r="B73" s="88" t="s">
        <v>92</v>
      </c>
      <c r="C73" s="89">
        <v>1900000000</v>
      </c>
      <c r="D73" s="90">
        <f>D74</f>
        <v>4147475.89</v>
      </c>
      <c r="E73" s="90">
        <f t="shared" ref="E73:I74" si="17">E74</f>
        <v>41474.76</v>
      </c>
      <c r="F73" s="90">
        <f t="shared" si="17"/>
        <v>0</v>
      </c>
      <c r="G73" s="90">
        <f t="shared" si="17"/>
        <v>0</v>
      </c>
      <c r="H73" s="90">
        <f t="shared" si="17"/>
        <v>0</v>
      </c>
      <c r="I73" s="90">
        <f t="shared" si="17"/>
        <v>0</v>
      </c>
      <c r="J73" s="99"/>
    </row>
    <row r="74" spans="1:10" ht="44.25" customHeight="1" outlineLevel="4">
      <c r="A74" s="132"/>
      <c r="B74" s="34" t="s">
        <v>19</v>
      </c>
      <c r="C74" s="27">
        <v>1900100000</v>
      </c>
      <c r="D74" s="28">
        <f>D75</f>
        <v>4147475.89</v>
      </c>
      <c r="E74" s="28">
        <f t="shared" si="17"/>
        <v>41474.76</v>
      </c>
      <c r="F74" s="28">
        <f t="shared" si="17"/>
        <v>0</v>
      </c>
      <c r="G74" s="28">
        <f t="shared" si="17"/>
        <v>0</v>
      </c>
      <c r="H74" s="28">
        <f t="shared" si="17"/>
        <v>0</v>
      </c>
      <c r="I74" s="28">
        <f t="shared" si="17"/>
        <v>0</v>
      </c>
      <c r="J74" s="99"/>
    </row>
    <row r="75" spans="1:10" ht="39.6" outlineLevel="6">
      <c r="A75" s="137"/>
      <c r="B75" s="35" t="s">
        <v>118</v>
      </c>
      <c r="C75" s="8" t="s">
        <v>20</v>
      </c>
      <c r="D75" s="7">
        <v>4147475.89</v>
      </c>
      <c r="E75" s="7">
        <v>41474.76</v>
      </c>
      <c r="F75" s="7">
        <v>0</v>
      </c>
      <c r="G75" s="7">
        <v>0</v>
      </c>
      <c r="H75" s="7">
        <v>0</v>
      </c>
      <c r="I75" s="7">
        <v>0</v>
      </c>
      <c r="J75" s="99"/>
    </row>
    <row r="76" spans="1:10" ht="31.95" customHeight="1" outlineLevel="6">
      <c r="A76" s="131">
        <v>6</v>
      </c>
      <c r="B76" s="74" t="s">
        <v>26</v>
      </c>
      <c r="C76" s="87">
        <v>2000000000</v>
      </c>
      <c r="D76" s="76">
        <f t="shared" ref="D76:I76" si="18">D77</f>
        <v>4276759.99</v>
      </c>
      <c r="E76" s="76">
        <f t="shared" si="18"/>
        <v>200000</v>
      </c>
      <c r="F76" s="76">
        <f t="shared" si="18"/>
        <v>0</v>
      </c>
      <c r="G76" s="76">
        <f t="shared" si="18"/>
        <v>0</v>
      </c>
      <c r="H76" s="76">
        <f t="shared" si="18"/>
        <v>0</v>
      </c>
      <c r="I76" s="76">
        <f t="shared" si="18"/>
        <v>0</v>
      </c>
      <c r="J76" s="99"/>
    </row>
    <row r="77" spans="1:10" ht="29.4" customHeight="1" outlineLevel="6">
      <c r="A77" s="132"/>
      <c r="B77" s="34" t="s">
        <v>27</v>
      </c>
      <c r="C77" s="32">
        <v>2000100000</v>
      </c>
      <c r="D77" s="28">
        <f t="shared" ref="D77:I77" si="19">D78+D79</f>
        <v>4276759.99</v>
      </c>
      <c r="E77" s="28">
        <f t="shared" si="19"/>
        <v>200000</v>
      </c>
      <c r="F77" s="28">
        <f t="shared" si="19"/>
        <v>0</v>
      </c>
      <c r="G77" s="28">
        <f t="shared" si="19"/>
        <v>0</v>
      </c>
      <c r="H77" s="28">
        <f t="shared" si="19"/>
        <v>0</v>
      </c>
      <c r="I77" s="28">
        <f t="shared" si="19"/>
        <v>0</v>
      </c>
      <c r="J77" s="99"/>
    </row>
    <row r="78" spans="1:10" ht="39.6" outlineLevel="6">
      <c r="A78" s="132"/>
      <c r="B78" s="105" t="s">
        <v>86</v>
      </c>
      <c r="C78" s="97">
        <v>2000120001</v>
      </c>
      <c r="D78" s="106">
        <v>158820.6</v>
      </c>
      <c r="E78" s="106">
        <v>158820.6</v>
      </c>
      <c r="F78" s="106">
        <v>0</v>
      </c>
      <c r="G78" s="106">
        <v>0</v>
      </c>
      <c r="H78" s="106">
        <v>0</v>
      </c>
      <c r="I78" s="106">
        <v>0</v>
      </c>
      <c r="J78" s="99"/>
    </row>
    <row r="79" spans="1:10" ht="39.6" outlineLevel="6">
      <c r="A79" s="133"/>
      <c r="B79" s="105" t="s">
        <v>119</v>
      </c>
      <c r="C79" s="93" t="s">
        <v>83</v>
      </c>
      <c r="D79" s="106">
        <v>4117939.39</v>
      </c>
      <c r="E79" s="106">
        <v>41179.4</v>
      </c>
      <c r="F79" s="106">
        <v>0</v>
      </c>
      <c r="G79" s="106">
        <v>0</v>
      </c>
      <c r="H79" s="106">
        <v>0</v>
      </c>
      <c r="I79" s="106">
        <v>0</v>
      </c>
      <c r="J79" s="99"/>
    </row>
    <row r="80" spans="1:10" ht="29.4" customHeight="1" outlineLevel="7">
      <c r="A80" s="131">
        <v>7</v>
      </c>
      <c r="B80" s="74" t="s">
        <v>21</v>
      </c>
      <c r="C80" s="75">
        <v>3300000000</v>
      </c>
      <c r="D80" s="76">
        <f t="shared" ref="D80:I81" si="20">D81</f>
        <v>6320160</v>
      </c>
      <c r="E80" s="76">
        <f t="shared" si="20"/>
        <v>1200000</v>
      </c>
      <c r="F80" s="76">
        <f t="shared" si="20"/>
        <v>4352874.76</v>
      </c>
      <c r="G80" s="76">
        <f t="shared" si="20"/>
        <v>1200000</v>
      </c>
      <c r="H80" s="76">
        <f t="shared" si="20"/>
        <v>4284041.38</v>
      </c>
      <c r="I80" s="76">
        <f t="shared" si="20"/>
        <v>1200000</v>
      </c>
      <c r="J80" s="99"/>
    </row>
    <row r="81" spans="1:10" ht="38.25" customHeight="1" outlineLevel="2">
      <c r="A81" s="132"/>
      <c r="B81" s="34" t="s">
        <v>120</v>
      </c>
      <c r="C81" s="27">
        <v>3000100000</v>
      </c>
      <c r="D81" s="28">
        <f t="shared" si="20"/>
        <v>6320160</v>
      </c>
      <c r="E81" s="28">
        <f t="shared" si="20"/>
        <v>1200000</v>
      </c>
      <c r="F81" s="28">
        <f t="shared" si="20"/>
        <v>4352874.76</v>
      </c>
      <c r="G81" s="28">
        <f t="shared" si="20"/>
        <v>1200000</v>
      </c>
      <c r="H81" s="28">
        <f t="shared" si="20"/>
        <v>4284041.38</v>
      </c>
      <c r="I81" s="28">
        <f t="shared" si="20"/>
        <v>1200000</v>
      </c>
      <c r="J81" s="99"/>
    </row>
    <row r="82" spans="1:10" ht="37.950000000000003" customHeight="1" outlineLevel="3">
      <c r="A82" s="137"/>
      <c r="B82" s="105" t="s">
        <v>121</v>
      </c>
      <c r="C82" s="93" t="s">
        <v>8</v>
      </c>
      <c r="D82" s="106">
        <v>6320160</v>
      </c>
      <c r="E82" s="106">
        <v>1200000</v>
      </c>
      <c r="F82" s="106">
        <v>4352874.76</v>
      </c>
      <c r="G82" s="106">
        <v>1200000</v>
      </c>
      <c r="H82" s="106">
        <v>4284041.38</v>
      </c>
      <c r="I82" s="106">
        <v>1200000</v>
      </c>
      <c r="J82" s="99"/>
    </row>
    <row r="83" spans="1:10" ht="27" customHeight="1" outlineLevel="3">
      <c r="A83" s="69"/>
      <c r="B83" s="74" t="s">
        <v>216</v>
      </c>
      <c r="C83" s="75">
        <v>2500000000</v>
      </c>
      <c r="D83" s="76">
        <f t="shared" ref="D83:I84" si="21">D84</f>
        <v>190000</v>
      </c>
      <c r="E83" s="76">
        <f t="shared" si="21"/>
        <v>190000</v>
      </c>
      <c r="F83" s="76">
        <f t="shared" si="21"/>
        <v>0</v>
      </c>
      <c r="G83" s="76">
        <f t="shared" si="21"/>
        <v>0</v>
      </c>
      <c r="H83" s="76">
        <f t="shared" si="21"/>
        <v>0</v>
      </c>
      <c r="I83" s="76">
        <f t="shared" si="21"/>
        <v>0</v>
      </c>
      <c r="J83" s="99"/>
    </row>
    <row r="84" spans="1:10" ht="17.25" customHeight="1" outlineLevel="3">
      <c r="A84" s="69"/>
      <c r="B84" s="107" t="s">
        <v>217</v>
      </c>
      <c r="C84" s="94">
        <v>2500500000</v>
      </c>
      <c r="D84" s="108">
        <f t="shared" si="21"/>
        <v>190000</v>
      </c>
      <c r="E84" s="108">
        <f t="shared" si="21"/>
        <v>190000</v>
      </c>
      <c r="F84" s="108">
        <f t="shared" si="21"/>
        <v>0</v>
      </c>
      <c r="G84" s="108">
        <f t="shared" si="21"/>
        <v>0</v>
      </c>
      <c r="H84" s="108">
        <f t="shared" si="21"/>
        <v>0</v>
      </c>
      <c r="I84" s="108">
        <f t="shared" si="21"/>
        <v>0</v>
      </c>
      <c r="J84" s="99"/>
    </row>
    <row r="85" spans="1:10" ht="37.950000000000003" customHeight="1" outlineLevel="3">
      <c r="A85" s="69"/>
      <c r="B85" s="105" t="s">
        <v>218</v>
      </c>
      <c r="C85" s="93">
        <v>2500525050</v>
      </c>
      <c r="D85" s="106">
        <v>190000</v>
      </c>
      <c r="E85" s="106">
        <v>190000</v>
      </c>
      <c r="F85" s="106">
        <v>0</v>
      </c>
      <c r="G85" s="106">
        <v>0</v>
      </c>
      <c r="H85" s="106">
        <v>0</v>
      </c>
      <c r="I85" s="106">
        <v>0</v>
      </c>
      <c r="J85" s="99"/>
    </row>
    <row r="86" spans="1:10" ht="32.25" customHeight="1" outlineLevel="4">
      <c r="A86" s="131">
        <v>8</v>
      </c>
      <c r="B86" s="74" t="s">
        <v>106</v>
      </c>
      <c r="C86" s="75">
        <v>4000000000</v>
      </c>
      <c r="D86" s="76">
        <f t="shared" ref="D86:I86" si="22">D87+D96+D114</f>
        <v>219529019.66999999</v>
      </c>
      <c r="E86" s="76">
        <f t="shared" si="22"/>
        <v>44215814.939999998</v>
      </c>
      <c r="F86" s="76">
        <f t="shared" si="22"/>
        <v>39342000</v>
      </c>
      <c r="G86" s="76">
        <f t="shared" si="22"/>
        <v>39342000</v>
      </c>
      <c r="H86" s="76">
        <f t="shared" si="22"/>
        <v>52899000.000000007</v>
      </c>
      <c r="I86" s="76">
        <f t="shared" si="22"/>
        <v>52899000.000000007</v>
      </c>
      <c r="J86" s="99"/>
    </row>
    <row r="87" spans="1:10" ht="31.2" customHeight="1" outlineLevel="5">
      <c r="A87" s="132"/>
      <c r="B87" s="34" t="s">
        <v>0</v>
      </c>
      <c r="C87" s="27">
        <v>4000100000</v>
      </c>
      <c r="D87" s="28">
        <f t="shared" ref="D87:I87" si="23">D88+D89+D90+D91+D92+D93+D94+D95</f>
        <v>18152832.939999998</v>
      </c>
      <c r="E87" s="28">
        <f t="shared" si="23"/>
        <v>18152832.939999998</v>
      </c>
      <c r="F87" s="28">
        <f t="shared" si="23"/>
        <v>19389266.670000002</v>
      </c>
      <c r="G87" s="28">
        <f t="shared" si="23"/>
        <v>19389266.670000002</v>
      </c>
      <c r="H87" s="28">
        <f t="shared" si="23"/>
        <v>22985260.280000001</v>
      </c>
      <c r="I87" s="28">
        <f t="shared" si="23"/>
        <v>22985260.280000001</v>
      </c>
      <c r="J87" s="99"/>
    </row>
    <row r="88" spans="1:10" ht="26.4" outlineLevel="6">
      <c r="A88" s="132"/>
      <c r="B88" s="35" t="s">
        <v>123</v>
      </c>
      <c r="C88" s="93" t="s">
        <v>122</v>
      </c>
      <c r="D88" s="7">
        <v>3160000</v>
      </c>
      <c r="E88" s="7">
        <v>3160000</v>
      </c>
      <c r="F88" s="7">
        <v>3500000</v>
      </c>
      <c r="G88" s="7">
        <v>3500000</v>
      </c>
      <c r="H88" s="7">
        <v>3700000</v>
      </c>
      <c r="I88" s="7">
        <v>3700000</v>
      </c>
      <c r="J88" s="99"/>
    </row>
    <row r="89" spans="1:10" ht="26.4" outlineLevel="7">
      <c r="A89" s="132"/>
      <c r="B89" s="35" t="s">
        <v>125</v>
      </c>
      <c r="C89" s="93" t="s">
        <v>124</v>
      </c>
      <c r="D89" s="7">
        <v>3500000</v>
      </c>
      <c r="E89" s="7">
        <v>3500000</v>
      </c>
      <c r="F89" s="7">
        <v>3500000</v>
      </c>
      <c r="G89" s="7">
        <v>3500000</v>
      </c>
      <c r="H89" s="7">
        <v>3700000</v>
      </c>
      <c r="I89" s="7">
        <v>3700000</v>
      </c>
      <c r="J89" s="99"/>
    </row>
    <row r="90" spans="1:10" ht="26.4" outlineLevel="3">
      <c r="A90" s="132"/>
      <c r="B90" s="35" t="s">
        <v>132</v>
      </c>
      <c r="C90" s="93" t="s">
        <v>126</v>
      </c>
      <c r="D90" s="7">
        <v>500000</v>
      </c>
      <c r="E90" s="7">
        <v>500000</v>
      </c>
      <c r="F90" s="7">
        <v>524000</v>
      </c>
      <c r="G90" s="7">
        <v>524000</v>
      </c>
      <c r="H90" s="7">
        <v>549152</v>
      </c>
      <c r="I90" s="7">
        <v>549152</v>
      </c>
      <c r="J90" s="99"/>
    </row>
    <row r="91" spans="1:10" ht="35.25" customHeight="1" outlineLevel="4">
      <c r="A91" s="132"/>
      <c r="B91" s="35" t="s">
        <v>133</v>
      </c>
      <c r="C91" s="93" t="s">
        <v>127</v>
      </c>
      <c r="D91" s="7">
        <v>5656828.4699999997</v>
      </c>
      <c r="E91" s="7">
        <v>5656828.4699999997</v>
      </c>
      <c r="F91" s="7">
        <v>5928356.2400000002</v>
      </c>
      <c r="G91" s="7">
        <v>5928356.2400000002</v>
      </c>
      <c r="H91" s="7">
        <v>6212917.3399999999</v>
      </c>
      <c r="I91" s="7">
        <v>6212917.3399999999</v>
      </c>
      <c r="J91" s="99"/>
    </row>
    <row r="92" spans="1:10" ht="28.95" customHeight="1" outlineLevel="5">
      <c r="A92" s="132"/>
      <c r="B92" s="35" t="s">
        <v>134</v>
      </c>
      <c r="C92" s="93" t="s">
        <v>128</v>
      </c>
      <c r="D92" s="7">
        <v>740027.82</v>
      </c>
      <c r="E92" s="7">
        <v>740027.82</v>
      </c>
      <c r="F92" s="7">
        <v>524000</v>
      </c>
      <c r="G92" s="7">
        <v>524000</v>
      </c>
      <c r="H92" s="7">
        <v>549152</v>
      </c>
      <c r="I92" s="7">
        <v>549152</v>
      </c>
      <c r="J92" s="99"/>
    </row>
    <row r="93" spans="1:10" ht="40.950000000000003" customHeight="1" outlineLevel="6">
      <c r="A93" s="132"/>
      <c r="B93" s="35" t="s">
        <v>135</v>
      </c>
      <c r="C93" s="93" t="s">
        <v>129</v>
      </c>
      <c r="D93" s="7">
        <v>300000</v>
      </c>
      <c r="E93" s="7">
        <v>300000</v>
      </c>
      <c r="F93" s="7">
        <v>314400</v>
      </c>
      <c r="G93" s="7">
        <v>314400</v>
      </c>
      <c r="H93" s="7">
        <v>329491.20000000001</v>
      </c>
      <c r="I93" s="7">
        <v>329491.20000000001</v>
      </c>
      <c r="J93" s="99"/>
    </row>
    <row r="94" spans="1:10" ht="31.95" customHeight="1" outlineLevel="6">
      <c r="A94" s="132"/>
      <c r="B94" s="35" t="s">
        <v>62</v>
      </c>
      <c r="C94" s="93" t="s">
        <v>130</v>
      </c>
      <c r="D94" s="7">
        <v>2195976.65</v>
      </c>
      <c r="E94" s="24">
        <v>2195976.65</v>
      </c>
      <c r="F94" s="7">
        <v>2898510.43</v>
      </c>
      <c r="G94" s="7">
        <v>2898510.43</v>
      </c>
      <c r="H94" s="7">
        <v>5644547.7400000002</v>
      </c>
      <c r="I94" s="7">
        <v>5644547.7400000002</v>
      </c>
      <c r="J94" s="99"/>
    </row>
    <row r="95" spans="1:10" ht="26.25" customHeight="1" outlineLevel="6">
      <c r="A95" s="132"/>
      <c r="B95" s="35" t="s">
        <v>75</v>
      </c>
      <c r="C95" s="93" t="s">
        <v>131</v>
      </c>
      <c r="D95" s="54">
        <v>2100000</v>
      </c>
      <c r="E95" s="23">
        <v>2100000</v>
      </c>
      <c r="F95" s="55">
        <v>2200000</v>
      </c>
      <c r="G95" s="7">
        <v>2200000</v>
      </c>
      <c r="H95" s="7">
        <v>2300000</v>
      </c>
      <c r="I95" s="7">
        <v>2300000</v>
      </c>
      <c r="J95" s="99"/>
    </row>
    <row r="96" spans="1:10" ht="27.75" customHeight="1" outlineLevel="7">
      <c r="A96" s="132"/>
      <c r="B96" s="34" t="s">
        <v>229</v>
      </c>
      <c r="C96" s="94">
        <v>4000200000</v>
      </c>
      <c r="D96" s="28">
        <f t="shared" ref="D96:I96" si="24">D97+D98+D99+D113+D100+D101+D102+D103+D104+D105+D106+D111+D112+D107+D108+D109+D110</f>
        <v>193426186.72999999</v>
      </c>
      <c r="E96" s="28">
        <f t="shared" si="24"/>
        <v>18112982</v>
      </c>
      <c r="F96" s="28">
        <f t="shared" si="24"/>
        <v>11512733.330000002</v>
      </c>
      <c r="G96" s="28">
        <f t="shared" si="24"/>
        <v>11512733.330000002</v>
      </c>
      <c r="H96" s="28">
        <f t="shared" si="24"/>
        <v>21338385.620000001</v>
      </c>
      <c r="I96" s="28">
        <f t="shared" si="24"/>
        <v>21338385.620000001</v>
      </c>
      <c r="J96" s="99"/>
    </row>
    <row r="97" spans="1:10" ht="26.4" outlineLevel="6">
      <c r="A97" s="132"/>
      <c r="B97" s="35" t="s">
        <v>149</v>
      </c>
      <c r="C97" s="93" t="s">
        <v>136</v>
      </c>
      <c r="D97" s="7">
        <v>4457324.68</v>
      </c>
      <c r="E97" s="7">
        <v>4457324.68</v>
      </c>
      <c r="F97" s="7">
        <v>5382947.9400000004</v>
      </c>
      <c r="G97" s="7">
        <v>5382947.9400000004</v>
      </c>
      <c r="H97" s="7">
        <v>16933643.219999999</v>
      </c>
      <c r="I97" s="7">
        <v>16933643.219999999</v>
      </c>
      <c r="J97" s="99"/>
    </row>
    <row r="98" spans="1:10" ht="26.4" outlineLevel="6">
      <c r="A98" s="132"/>
      <c r="B98" s="35" t="s">
        <v>76</v>
      </c>
      <c r="C98" s="93" t="s">
        <v>137</v>
      </c>
      <c r="D98" s="7">
        <v>1500000</v>
      </c>
      <c r="E98" s="7">
        <v>1500000</v>
      </c>
      <c r="F98" s="7">
        <v>1024000</v>
      </c>
      <c r="G98" s="7">
        <v>1024000</v>
      </c>
      <c r="H98" s="7">
        <v>1049152</v>
      </c>
      <c r="I98" s="7">
        <v>1049152</v>
      </c>
      <c r="J98" s="99"/>
    </row>
    <row r="99" spans="1:10" ht="26.4" outlineLevel="7">
      <c r="A99" s="132"/>
      <c r="B99" s="35" t="s">
        <v>77</v>
      </c>
      <c r="C99" s="93" t="s">
        <v>138</v>
      </c>
      <c r="D99" s="7">
        <v>1500000</v>
      </c>
      <c r="E99" s="7">
        <v>1500000</v>
      </c>
      <c r="F99" s="7">
        <v>1024000</v>
      </c>
      <c r="G99" s="7">
        <v>1024000</v>
      </c>
      <c r="H99" s="7">
        <v>1049152</v>
      </c>
      <c r="I99" s="7">
        <v>1049152</v>
      </c>
      <c r="J99" s="99"/>
    </row>
    <row r="100" spans="1:10" ht="39.6" outlineLevel="7">
      <c r="A100" s="132"/>
      <c r="B100" s="35" t="s">
        <v>150</v>
      </c>
      <c r="C100" s="93" t="s">
        <v>139</v>
      </c>
      <c r="D100" s="7">
        <v>300000</v>
      </c>
      <c r="E100" s="7">
        <v>300000</v>
      </c>
      <c r="F100" s="7">
        <v>314400</v>
      </c>
      <c r="G100" s="7">
        <v>314400</v>
      </c>
      <c r="H100" s="7">
        <v>329491.20000000001</v>
      </c>
      <c r="I100" s="7">
        <v>329491.20000000001</v>
      </c>
      <c r="J100" s="99"/>
    </row>
    <row r="101" spans="1:10" ht="26.4" outlineLevel="7">
      <c r="A101" s="132"/>
      <c r="B101" s="35" t="s">
        <v>151</v>
      </c>
      <c r="C101" s="93" t="s">
        <v>140</v>
      </c>
      <c r="D101" s="7">
        <v>0</v>
      </c>
      <c r="E101" s="7">
        <v>0</v>
      </c>
      <c r="F101" s="7">
        <v>524000</v>
      </c>
      <c r="G101" s="7">
        <v>524000</v>
      </c>
      <c r="H101" s="7">
        <v>549152</v>
      </c>
      <c r="I101" s="7">
        <v>549152</v>
      </c>
      <c r="J101" s="99"/>
    </row>
    <row r="102" spans="1:10" ht="25.5" customHeight="1" outlineLevel="7">
      <c r="A102" s="132"/>
      <c r="B102" s="35" t="s">
        <v>152</v>
      </c>
      <c r="C102" s="93" t="s">
        <v>141</v>
      </c>
      <c r="D102" s="7">
        <v>500000</v>
      </c>
      <c r="E102" s="7">
        <v>500000</v>
      </c>
      <c r="F102" s="7">
        <v>524000</v>
      </c>
      <c r="G102" s="7">
        <v>524000</v>
      </c>
      <c r="H102" s="7">
        <v>549152</v>
      </c>
      <c r="I102" s="7">
        <v>549152</v>
      </c>
      <c r="J102" s="99"/>
    </row>
    <row r="103" spans="1:10" ht="25.5" customHeight="1" outlineLevel="7">
      <c r="A103" s="132"/>
      <c r="B103" s="35" t="s">
        <v>153</v>
      </c>
      <c r="C103" s="95" t="s">
        <v>142</v>
      </c>
      <c r="D103" s="7">
        <v>400000</v>
      </c>
      <c r="E103" s="7">
        <v>400000</v>
      </c>
      <c r="F103" s="7">
        <v>419200</v>
      </c>
      <c r="G103" s="7">
        <v>419200</v>
      </c>
      <c r="H103" s="7">
        <v>439321.59999999998</v>
      </c>
      <c r="I103" s="7">
        <v>439321.59999999998</v>
      </c>
      <c r="J103" s="99"/>
    </row>
    <row r="104" spans="1:10" ht="19.5" customHeight="1" outlineLevel="7">
      <c r="A104" s="132"/>
      <c r="B104" s="48" t="s">
        <v>89</v>
      </c>
      <c r="C104" s="93" t="s">
        <v>143</v>
      </c>
      <c r="D104" s="7">
        <v>700000</v>
      </c>
      <c r="E104" s="7">
        <v>700000</v>
      </c>
      <c r="F104" s="7">
        <v>350000</v>
      </c>
      <c r="G104" s="7">
        <v>350000</v>
      </c>
      <c r="H104" s="7">
        <v>219660.79999999999</v>
      </c>
      <c r="I104" s="7">
        <v>219660.79999999999</v>
      </c>
      <c r="J104" s="99"/>
    </row>
    <row r="105" spans="1:10" ht="21" customHeight="1" outlineLevel="7">
      <c r="A105" s="132"/>
      <c r="B105" s="35" t="s">
        <v>90</v>
      </c>
      <c r="C105" s="93" t="s">
        <v>144</v>
      </c>
      <c r="D105" s="7">
        <v>700000</v>
      </c>
      <c r="E105" s="7">
        <v>700000</v>
      </c>
      <c r="F105" s="7">
        <v>350000</v>
      </c>
      <c r="G105" s="7">
        <v>350000</v>
      </c>
      <c r="H105" s="7">
        <v>219660.79999999999</v>
      </c>
      <c r="I105" s="7">
        <v>219660.79999999999</v>
      </c>
      <c r="J105" s="99"/>
    </row>
    <row r="106" spans="1:10" ht="29.25" customHeight="1" outlineLevel="7">
      <c r="A106" s="132"/>
      <c r="B106" s="35" t="s">
        <v>154</v>
      </c>
      <c r="C106" s="93" t="s">
        <v>145</v>
      </c>
      <c r="D106" s="7">
        <v>1526894.46</v>
      </c>
      <c r="E106" s="7">
        <v>1526894.46</v>
      </c>
      <c r="F106" s="7">
        <v>1600185.39</v>
      </c>
      <c r="G106" s="7">
        <v>1600185.39</v>
      </c>
      <c r="H106" s="7">
        <v>0</v>
      </c>
      <c r="I106" s="7">
        <v>0</v>
      </c>
      <c r="J106" s="99"/>
    </row>
    <row r="107" spans="1:10" ht="17.25" customHeight="1" outlineLevel="7">
      <c r="A107" s="132"/>
      <c r="B107" s="35" t="s">
        <v>220</v>
      </c>
      <c r="C107" s="93" t="s">
        <v>219</v>
      </c>
      <c r="D107" s="7">
        <v>1089218.8999999999</v>
      </c>
      <c r="E107" s="7">
        <v>1089218.8999999999</v>
      </c>
      <c r="F107" s="7">
        <v>0</v>
      </c>
      <c r="G107" s="7">
        <v>0</v>
      </c>
      <c r="H107" s="7">
        <v>0</v>
      </c>
      <c r="I107" s="7">
        <v>0</v>
      </c>
      <c r="J107" s="99"/>
    </row>
    <row r="108" spans="1:10" ht="27.75" customHeight="1" outlineLevel="7">
      <c r="A108" s="132"/>
      <c r="B108" s="35" t="s">
        <v>222</v>
      </c>
      <c r="C108" s="93" t="s">
        <v>221</v>
      </c>
      <c r="D108" s="7">
        <v>2795129.28</v>
      </c>
      <c r="E108" s="7">
        <v>2795129.28</v>
      </c>
      <c r="F108" s="7">
        <v>0</v>
      </c>
      <c r="G108" s="7">
        <v>0</v>
      </c>
      <c r="H108" s="7">
        <v>0</v>
      </c>
      <c r="I108" s="7">
        <v>0</v>
      </c>
      <c r="J108" s="99"/>
    </row>
    <row r="109" spans="1:10" ht="27.75" customHeight="1" outlineLevel="7">
      <c r="A109" s="132"/>
      <c r="B109" s="35" t="s">
        <v>224</v>
      </c>
      <c r="C109" s="93" t="s">
        <v>223</v>
      </c>
      <c r="D109" s="7">
        <v>300000</v>
      </c>
      <c r="E109" s="7">
        <v>300000</v>
      </c>
      <c r="F109" s="7">
        <v>0</v>
      </c>
      <c r="G109" s="7">
        <v>0</v>
      </c>
      <c r="H109" s="7">
        <v>0</v>
      </c>
      <c r="I109" s="7">
        <v>0</v>
      </c>
      <c r="J109" s="99"/>
    </row>
    <row r="110" spans="1:10" ht="27.75" customHeight="1" outlineLevel="7">
      <c r="A110" s="132"/>
      <c r="B110" s="35" t="s">
        <v>226</v>
      </c>
      <c r="C110" s="93" t="s">
        <v>225</v>
      </c>
      <c r="D110" s="7">
        <v>300000</v>
      </c>
      <c r="E110" s="7">
        <v>300000</v>
      </c>
      <c r="F110" s="7">
        <v>0</v>
      </c>
      <c r="G110" s="7">
        <v>0</v>
      </c>
      <c r="H110" s="7">
        <v>0</v>
      </c>
      <c r="I110" s="7">
        <v>0</v>
      </c>
      <c r="J110" s="99"/>
    </row>
    <row r="111" spans="1:10" ht="51" customHeight="1" outlineLevel="7">
      <c r="A111" s="132"/>
      <c r="B111" s="35" t="s">
        <v>155</v>
      </c>
      <c r="C111" s="93" t="s">
        <v>146</v>
      </c>
      <c r="D111" s="7">
        <v>177084045.18000001</v>
      </c>
      <c r="E111" s="7">
        <v>1770840.45</v>
      </c>
      <c r="F111" s="7">
        <v>0</v>
      </c>
      <c r="G111" s="7">
        <v>0</v>
      </c>
      <c r="H111" s="7">
        <v>0</v>
      </c>
      <c r="I111" s="7">
        <v>0</v>
      </c>
      <c r="J111" s="99"/>
    </row>
    <row r="112" spans="1:10" ht="43.5" customHeight="1" outlineLevel="7">
      <c r="A112" s="132"/>
      <c r="B112" s="35" t="s">
        <v>156</v>
      </c>
      <c r="C112" s="93" t="s">
        <v>147</v>
      </c>
      <c r="D112" s="7">
        <v>158039.42000000001</v>
      </c>
      <c r="E112" s="7">
        <v>158039.42000000001</v>
      </c>
      <c r="F112" s="7">
        <v>0</v>
      </c>
      <c r="G112" s="7">
        <v>0</v>
      </c>
      <c r="H112" s="7">
        <v>0</v>
      </c>
      <c r="I112" s="7">
        <v>0</v>
      </c>
      <c r="J112" s="99"/>
    </row>
    <row r="113" spans="1:13" ht="29.25" customHeight="1" outlineLevel="7">
      <c r="A113" s="132"/>
      <c r="B113" s="53" t="s">
        <v>157</v>
      </c>
      <c r="C113" s="93" t="s">
        <v>148</v>
      </c>
      <c r="D113" s="7">
        <v>115534.81</v>
      </c>
      <c r="E113" s="7">
        <v>115534.81</v>
      </c>
      <c r="F113" s="7">
        <v>0</v>
      </c>
      <c r="G113" s="7">
        <v>0</v>
      </c>
      <c r="H113" s="7">
        <v>0</v>
      </c>
      <c r="I113" s="7">
        <v>0</v>
      </c>
      <c r="J113" s="99"/>
    </row>
    <row r="114" spans="1:13" ht="26.4" outlineLevel="7">
      <c r="A114" s="132"/>
      <c r="B114" s="34" t="s">
        <v>85</v>
      </c>
      <c r="C114" s="94">
        <v>4000300000</v>
      </c>
      <c r="D114" s="28">
        <f t="shared" ref="D114:I114" si="25">D115+D116+D117+D118+D119+D120+D121+D122</f>
        <v>7950000</v>
      </c>
      <c r="E114" s="28">
        <f t="shared" si="25"/>
        <v>7950000</v>
      </c>
      <c r="F114" s="28">
        <f t="shared" si="25"/>
        <v>8440000</v>
      </c>
      <c r="G114" s="28">
        <f t="shared" si="25"/>
        <v>8440000</v>
      </c>
      <c r="H114" s="28">
        <f t="shared" si="25"/>
        <v>8575354.0999999996</v>
      </c>
      <c r="I114" s="28">
        <f t="shared" si="25"/>
        <v>8575354.0999999996</v>
      </c>
      <c r="J114" s="99"/>
    </row>
    <row r="115" spans="1:13" ht="26.4" outlineLevel="7">
      <c r="A115" s="132"/>
      <c r="B115" s="35" t="s">
        <v>165</v>
      </c>
      <c r="C115" s="96" t="s">
        <v>158</v>
      </c>
      <c r="D115" s="11">
        <v>1300000</v>
      </c>
      <c r="E115" s="11">
        <v>1300000</v>
      </c>
      <c r="F115" s="11">
        <v>1320000</v>
      </c>
      <c r="G115" s="11">
        <v>1320000</v>
      </c>
      <c r="H115" s="64">
        <v>1339512.3700000001</v>
      </c>
      <c r="I115" s="9">
        <v>1339512.3700000001</v>
      </c>
      <c r="J115" s="99"/>
    </row>
    <row r="116" spans="1:13" ht="26.4" outlineLevel="7">
      <c r="A116" s="132"/>
      <c r="B116" s="65" t="s">
        <v>166</v>
      </c>
      <c r="C116" s="96" t="s">
        <v>159</v>
      </c>
      <c r="D116" s="11">
        <v>1300000</v>
      </c>
      <c r="E116" s="11">
        <v>1300000</v>
      </c>
      <c r="F116" s="11">
        <v>1320000</v>
      </c>
      <c r="G116" s="11">
        <v>1320000</v>
      </c>
      <c r="H116" s="64">
        <v>1339512.3700000001</v>
      </c>
      <c r="I116" s="9">
        <v>1339512.3700000001</v>
      </c>
      <c r="J116" s="100"/>
      <c r="K116" s="10"/>
      <c r="L116" s="10"/>
      <c r="M116" s="10"/>
    </row>
    <row r="117" spans="1:13" ht="26.4" outlineLevel="7">
      <c r="A117" s="132"/>
      <c r="B117" s="65" t="s">
        <v>167</v>
      </c>
      <c r="C117" s="96" t="s">
        <v>160</v>
      </c>
      <c r="D117" s="11">
        <v>1000000</v>
      </c>
      <c r="E117" s="11">
        <v>1000000</v>
      </c>
      <c r="F117" s="11">
        <v>1100000</v>
      </c>
      <c r="G117" s="11">
        <v>1100000</v>
      </c>
      <c r="H117" s="64">
        <v>1148164.68</v>
      </c>
      <c r="I117" s="9">
        <v>1148164.68</v>
      </c>
      <c r="J117" s="100"/>
      <c r="K117" s="10"/>
      <c r="L117" s="10"/>
      <c r="M117" s="10"/>
    </row>
    <row r="118" spans="1:13" ht="30" customHeight="1" outlineLevel="7">
      <c r="A118" s="132"/>
      <c r="B118" s="66" t="s">
        <v>168</v>
      </c>
      <c r="C118" s="96" t="s">
        <v>161</v>
      </c>
      <c r="D118" s="19">
        <v>1450000</v>
      </c>
      <c r="E118" s="19">
        <v>1450000</v>
      </c>
      <c r="F118" s="19">
        <v>1100000</v>
      </c>
      <c r="G118" s="19">
        <v>1100000</v>
      </c>
      <c r="H118" s="67">
        <v>1148164.68</v>
      </c>
      <c r="I118" s="19">
        <v>1148164.68</v>
      </c>
      <c r="J118" s="100"/>
      <c r="K118" s="10"/>
      <c r="L118" s="10"/>
      <c r="M118" s="10"/>
    </row>
    <row r="119" spans="1:13" ht="17.399999999999999" customHeight="1" outlineLevel="7">
      <c r="A119" s="134"/>
      <c r="B119" s="68" t="s">
        <v>91</v>
      </c>
      <c r="C119" s="96" t="s">
        <v>162</v>
      </c>
      <c r="D119" s="19">
        <v>800000</v>
      </c>
      <c r="E119" s="19">
        <v>800000</v>
      </c>
      <c r="F119" s="19">
        <v>1300000</v>
      </c>
      <c r="G119" s="19">
        <v>1300000</v>
      </c>
      <c r="H119" s="67">
        <v>1300000</v>
      </c>
      <c r="I119" s="19">
        <v>1300000</v>
      </c>
      <c r="J119" s="100"/>
      <c r="K119" s="10"/>
      <c r="L119" s="10"/>
      <c r="M119" s="10"/>
    </row>
    <row r="120" spans="1:13" ht="18.600000000000001" customHeight="1" outlineLevel="7">
      <c r="A120" s="134"/>
      <c r="B120" s="68" t="s">
        <v>169</v>
      </c>
      <c r="C120" s="96" t="s">
        <v>163</v>
      </c>
      <c r="D120" s="19">
        <v>800000</v>
      </c>
      <c r="E120" s="19">
        <v>800000</v>
      </c>
      <c r="F120" s="19">
        <v>1300000</v>
      </c>
      <c r="G120" s="19">
        <v>1300000</v>
      </c>
      <c r="H120" s="67">
        <v>1300000</v>
      </c>
      <c r="I120" s="19">
        <v>1300000</v>
      </c>
      <c r="J120" s="100"/>
      <c r="K120" s="10"/>
      <c r="L120" s="10"/>
      <c r="M120" s="10"/>
    </row>
    <row r="121" spans="1:13" ht="19.2" customHeight="1" outlineLevel="7">
      <c r="A121" s="134"/>
      <c r="B121" s="66" t="s">
        <v>170</v>
      </c>
      <c r="C121" s="117" t="s">
        <v>164</v>
      </c>
      <c r="D121" s="19">
        <v>1200000</v>
      </c>
      <c r="E121" s="19">
        <v>1200000</v>
      </c>
      <c r="F121" s="19">
        <v>1000000</v>
      </c>
      <c r="G121" s="19">
        <v>1000000</v>
      </c>
      <c r="H121" s="19">
        <v>1000000</v>
      </c>
      <c r="I121" s="19">
        <v>1000000</v>
      </c>
      <c r="J121" s="100"/>
      <c r="K121" s="10"/>
      <c r="L121" s="10"/>
      <c r="M121" s="10"/>
    </row>
    <row r="122" spans="1:13" ht="19.2" customHeight="1" outlineLevel="7">
      <c r="A122" s="47"/>
      <c r="B122" s="68" t="s">
        <v>228</v>
      </c>
      <c r="C122" s="97" t="s">
        <v>227</v>
      </c>
      <c r="D122" s="9">
        <v>100000</v>
      </c>
      <c r="E122" s="9">
        <v>100000</v>
      </c>
      <c r="F122" s="9">
        <v>0</v>
      </c>
      <c r="G122" s="9">
        <v>0</v>
      </c>
      <c r="H122" s="9">
        <v>0</v>
      </c>
      <c r="I122" s="9">
        <v>0</v>
      </c>
      <c r="J122" s="100"/>
      <c r="K122" s="10"/>
      <c r="L122" s="10"/>
      <c r="M122" s="10"/>
    </row>
    <row r="123" spans="1:13" ht="28.5" customHeight="1" outlineLevel="6">
      <c r="A123" s="131">
        <v>9</v>
      </c>
      <c r="B123" s="88" t="s">
        <v>68</v>
      </c>
      <c r="C123" s="89">
        <v>5600000000</v>
      </c>
      <c r="D123" s="90">
        <f t="shared" ref="D123:I123" si="26">D124+D126+D128+D133+D137+D140</f>
        <v>46833381.409999996</v>
      </c>
      <c r="E123" s="90">
        <f t="shared" si="26"/>
        <v>32606921.130000003</v>
      </c>
      <c r="F123" s="90">
        <f t="shared" si="26"/>
        <v>26983608.870000001</v>
      </c>
      <c r="G123" s="90">
        <f t="shared" si="26"/>
        <v>25815603.869999997</v>
      </c>
      <c r="H123" s="90">
        <f t="shared" si="26"/>
        <v>26508608.870000001</v>
      </c>
      <c r="I123" s="90">
        <f t="shared" si="26"/>
        <v>25340603.869999997</v>
      </c>
      <c r="J123" s="99"/>
    </row>
    <row r="124" spans="1:13" ht="26.4" outlineLevel="7">
      <c r="A124" s="132"/>
      <c r="B124" s="34" t="s">
        <v>191</v>
      </c>
      <c r="C124" s="27">
        <v>5600100000</v>
      </c>
      <c r="D124" s="28">
        <f t="shared" ref="D124:I124" si="27">D125</f>
        <v>90041.38</v>
      </c>
      <c r="E124" s="28">
        <f t="shared" si="27"/>
        <v>90041.38</v>
      </c>
      <c r="F124" s="28">
        <f t="shared" si="27"/>
        <v>0</v>
      </c>
      <c r="G124" s="28">
        <f t="shared" si="27"/>
        <v>0</v>
      </c>
      <c r="H124" s="28">
        <f t="shared" si="27"/>
        <v>0</v>
      </c>
      <c r="I124" s="28">
        <f t="shared" si="27"/>
        <v>0</v>
      </c>
      <c r="J124" s="99"/>
    </row>
    <row r="125" spans="1:13" ht="19.95" customHeight="1" outlineLevel="6">
      <c r="A125" s="132"/>
      <c r="B125" s="105" t="s">
        <v>6</v>
      </c>
      <c r="C125" s="93">
        <v>5600108010</v>
      </c>
      <c r="D125" s="106">
        <f>E125</f>
        <v>90041.38</v>
      </c>
      <c r="E125" s="106">
        <v>90041.38</v>
      </c>
      <c r="F125" s="106">
        <v>0</v>
      </c>
      <c r="G125" s="106">
        <v>0</v>
      </c>
      <c r="H125" s="106">
        <v>0</v>
      </c>
      <c r="I125" s="106">
        <v>0</v>
      </c>
      <c r="J125" s="99"/>
    </row>
    <row r="126" spans="1:13" ht="26.4" outlineLevel="7">
      <c r="A126" s="132"/>
      <c r="B126" s="107" t="s">
        <v>171</v>
      </c>
      <c r="C126" s="94" t="s">
        <v>64</v>
      </c>
      <c r="D126" s="108">
        <f t="shared" ref="D126:I126" si="28">D127</f>
        <v>63328.14</v>
      </c>
      <c r="E126" s="108">
        <f t="shared" si="28"/>
        <v>63328.14</v>
      </c>
      <c r="F126" s="108">
        <f t="shared" si="28"/>
        <v>0</v>
      </c>
      <c r="G126" s="108">
        <f t="shared" si="28"/>
        <v>0</v>
      </c>
      <c r="H126" s="108">
        <f t="shared" si="28"/>
        <v>0</v>
      </c>
      <c r="I126" s="108">
        <f t="shared" si="28"/>
        <v>0</v>
      </c>
      <c r="J126" s="99"/>
    </row>
    <row r="127" spans="1:13" ht="26.4" outlineLevel="6">
      <c r="A127" s="132"/>
      <c r="B127" s="105" t="s">
        <v>63</v>
      </c>
      <c r="C127" s="93" t="s">
        <v>65</v>
      </c>
      <c r="D127" s="106">
        <v>63328.14</v>
      </c>
      <c r="E127" s="106">
        <v>63328.14</v>
      </c>
      <c r="F127" s="106">
        <v>0</v>
      </c>
      <c r="G127" s="106">
        <v>0</v>
      </c>
      <c r="H127" s="106">
        <v>0</v>
      </c>
      <c r="I127" s="106">
        <v>0</v>
      </c>
      <c r="J127" s="99"/>
    </row>
    <row r="128" spans="1:13" ht="21" customHeight="1" outlineLevel="7">
      <c r="A128" s="132"/>
      <c r="B128" s="34" t="s">
        <v>4</v>
      </c>
      <c r="C128" s="27">
        <v>5600400000</v>
      </c>
      <c r="D128" s="28">
        <f t="shared" ref="D128:I128" si="29">D130+D131+D132+D129</f>
        <v>9692874.5499999989</v>
      </c>
      <c r="E128" s="28">
        <f t="shared" si="29"/>
        <v>96928.74</v>
      </c>
      <c r="F128" s="28">
        <f t="shared" si="29"/>
        <v>173201.03</v>
      </c>
      <c r="G128" s="28">
        <f t="shared" si="29"/>
        <v>5196.03</v>
      </c>
      <c r="H128" s="28">
        <f t="shared" si="29"/>
        <v>173201.03</v>
      </c>
      <c r="I128" s="28">
        <f t="shared" si="29"/>
        <v>5196.03</v>
      </c>
      <c r="J128" s="99"/>
    </row>
    <row r="129" spans="1:10" ht="27" customHeight="1" outlineLevel="7">
      <c r="A129" s="132"/>
      <c r="B129" s="35" t="s">
        <v>231</v>
      </c>
      <c r="C129" s="8" t="s">
        <v>230</v>
      </c>
      <c r="D129" s="7">
        <v>3476805.25</v>
      </c>
      <c r="E129" s="7">
        <v>34768.050000000003</v>
      </c>
      <c r="F129" s="7">
        <v>0</v>
      </c>
      <c r="G129" s="7">
        <v>0</v>
      </c>
      <c r="H129" s="7">
        <v>0</v>
      </c>
      <c r="I129" s="7">
        <v>0</v>
      </c>
      <c r="J129" s="99"/>
    </row>
    <row r="130" spans="1:10" ht="24" customHeight="1" outlineLevel="7">
      <c r="A130" s="132"/>
      <c r="B130" s="35" t="s">
        <v>174</v>
      </c>
      <c r="C130" s="8" t="s">
        <v>173</v>
      </c>
      <c r="D130" s="7">
        <v>5050505.05</v>
      </c>
      <c r="E130" s="7">
        <v>50505.05</v>
      </c>
      <c r="F130" s="7">
        <v>0</v>
      </c>
      <c r="G130" s="7">
        <v>0</v>
      </c>
      <c r="H130" s="7">
        <v>0</v>
      </c>
      <c r="I130" s="7">
        <v>0</v>
      </c>
      <c r="J130" s="99"/>
    </row>
    <row r="131" spans="1:10" ht="29.25" customHeight="1" outlineLevel="7">
      <c r="A131" s="132"/>
      <c r="B131" s="35" t="s">
        <v>172</v>
      </c>
      <c r="C131" s="8" t="s">
        <v>7</v>
      </c>
      <c r="D131" s="7">
        <v>169702.02</v>
      </c>
      <c r="E131" s="7">
        <v>1697.02</v>
      </c>
      <c r="F131" s="7">
        <v>173201.03</v>
      </c>
      <c r="G131" s="7">
        <v>5196.03</v>
      </c>
      <c r="H131" s="7">
        <v>173201.03</v>
      </c>
      <c r="I131" s="7">
        <v>5196.03</v>
      </c>
      <c r="J131" s="99"/>
    </row>
    <row r="132" spans="1:10" ht="40.5" customHeight="1" outlineLevel="7">
      <c r="A132" s="132"/>
      <c r="B132" s="105" t="s">
        <v>186</v>
      </c>
      <c r="C132" s="95" t="s">
        <v>187</v>
      </c>
      <c r="D132" s="106">
        <v>995862.23</v>
      </c>
      <c r="E132" s="106">
        <v>9958.6200000000008</v>
      </c>
      <c r="F132" s="106">
        <v>0</v>
      </c>
      <c r="G132" s="106">
        <v>0</v>
      </c>
      <c r="H132" s="106">
        <v>0</v>
      </c>
      <c r="I132" s="106">
        <v>0</v>
      </c>
      <c r="J132" s="99"/>
    </row>
    <row r="133" spans="1:10" ht="31.2" customHeight="1" outlineLevel="6">
      <c r="A133" s="132"/>
      <c r="B133" s="34" t="s">
        <v>69</v>
      </c>
      <c r="C133" s="27">
        <v>5600700000</v>
      </c>
      <c r="D133" s="28">
        <f t="shared" ref="D133:I133" si="30">D134+D135+D136</f>
        <v>22027191.010000002</v>
      </c>
      <c r="E133" s="28">
        <f t="shared" si="30"/>
        <v>21027191.010000002</v>
      </c>
      <c r="F133" s="28">
        <f t="shared" si="30"/>
        <v>17455957.84</v>
      </c>
      <c r="G133" s="28">
        <f t="shared" si="30"/>
        <v>16455957.84</v>
      </c>
      <c r="H133" s="28">
        <f t="shared" si="30"/>
        <v>17140957.84</v>
      </c>
      <c r="I133" s="28">
        <f t="shared" si="30"/>
        <v>16140957.84</v>
      </c>
      <c r="J133" s="99"/>
    </row>
    <row r="134" spans="1:10" ht="24" customHeight="1" outlineLevel="7">
      <c r="A134" s="132"/>
      <c r="B134" s="35" t="s">
        <v>16</v>
      </c>
      <c r="C134" s="8">
        <v>5600740700</v>
      </c>
      <c r="D134" s="7">
        <v>96000</v>
      </c>
      <c r="E134" s="7">
        <v>96000</v>
      </c>
      <c r="F134" s="7">
        <v>96000</v>
      </c>
      <c r="G134" s="7">
        <v>96000</v>
      </c>
      <c r="H134" s="7">
        <v>96000</v>
      </c>
      <c r="I134" s="7">
        <v>96000</v>
      </c>
      <c r="J134" s="99"/>
    </row>
    <row r="135" spans="1:10" ht="27.6" customHeight="1" outlineLevel="6">
      <c r="A135" s="132"/>
      <c r="B135" s="35" t="s">
        <v>15</v>
      </c>
      <c r="C135" s="8">
        <v>5600740990</v>
      </c>
      <c r="D135" s="7">
        <v>20921090</v>
      </c>
      <c r="E135" s="7">
        <v>20921090</v>
      </c>
      <c r="F135" s="7">
        <v>16329030</v>
      </c>
      <c r="G135" s="7">
        <v>16329030</v>
      </c>
      <c r="H135" s="7">
        <v>16014030</v>
      </c>
      <c r="I135" s="7">
        <v>16014030</v>
      </c>
      <c r="J135" s="99"/>
    </row>
    <row r="136" spans="1:10" ht="36.75" customHeight="1" outlineLevel="6">
      <c r="A136" s="132"/>
      <c r="B136" s="35" t="s">
        <v>175</v>
      </c>
      <c r="C136" s="8" t="s">
        <v>22</v>
      </c>
      <c r="D136" s="7">
        <v>1010101.01</v>
      </c>
      <c r="E136" s="7">
        <v>10101.01</v>
      </c>
      <c r="F136" s="7">
        <v>1030927.84</v>
      </c>
      <c r="G136" s="7">
        <v>30927.84</v>
      </c>
      <c r="H136" s="7">
        <v>1030927.84</v>
      </c>
      <c r="I136" s="7">
        <v>30927.84</v>
      </c>
      <c r="J136" s="99"/>
    </row>
    <row r="137" spans="1:10" ht="23.4" customHeight="1" outlineLevel="6">
      <c r="A137" s="132"/>
      <c r="B137" s="34" t="s">
        <v>70</v>
      </c>
      <c r="C137" s="27">
        <v>5600800000</v>
      </c>
      <c r="D137" s="28">
        <f t="shared" ref="D137:I137" si="31">D138+D139</f>
        <v>11292760</v>
      </c>
      <c r="E137" s="28">
        <f t="shared" si="31"/>
        <v>11292760</v>
      </c>
      <c r="F137" s="28">
        <f t="shared" si="31"/>
        <v>9354450</v>
      </c>
      <c r="G137" s="28">
        <f t="shared" si="31"/>
        <v>9354450</v>
      </c>
      <c r="H137" s="28">
        <f t="shared" si="31"/>
        <v>9194450</v>
      </c>
      <c r="I137" s="28">
        <f t="shared" si="31"/>
        <v>9194450</v>
      </c>
      <c r="J137" s="99"/>
    </row>
    <row r="138" spans="1:10" ht="29.4" customHeight="1" outlineLevel="7">
      <c r="A138" s="132"/>
      <c r="B138" s="35" t="s">
        <v>17</v>
      </c>
      <c r="C138" s="8">
        <v>5600842990</v>
      </c>
      <c r="D138" s="7">
        <v>11285760</v>
      </c>
      <c r="E138" s="7">
        <v>11285760</v>
      </c>
      <c r="F138" s="7">
        <v>9346950</v>
      </c>
      <c r="G138" s="7">
        <v>9346950</v>
      </c>
      <c r="H138" s="7">
        <v>9186950</v>
      </c>
      <c r="I138" s="7">
        <v>9186950</v>
      </c>
      <c r="J138" s="99"/>
    </row>
    <row r="139" spans="1:10" ht="26.4" outlineLevel="7">
      <c r="A139" s="132"/>
      <c r="B139" s="37" t="s">
        <v>18</v>
      </c>
      <c r="C139" s="13" t="s">
        <v>24</v>
      </c>
      <c r="D139" s="7">
        <v>7000</v>
      </c>
      <c r="E139" s="7">
        <v>7000</v>
      </c>
      <c r="F139" s="7">
        <v>7500</v>
      </c>
      <c r="G139" s="7">
        <v>7500</v>
      </c>
      <c r="H139" s="7">
        <v>7500</v>
      </c>
      <c r="I139" s="7">
        <v>7500</v>
      </c>
      <c r="J139" s="99"/>
    </row>
    <row r="140" spans="1:10" ht="26.4" outlineLevel="7">
      <c r="A140" s="69"/>
      <c r="B140" s="36" t="s">
        <v>233</v>
      </c>
      <c r="C140" s="118" t="s">
        <v>234</v>
      </c>
      <c r="D140" s="28">
        <f t="shared" ref="D140:I140" si="32">D141</f>
        <v>3667186.33</v>
      </c>
      <c r="E140" s="28">
        <f t="shared" si="32"/>
        <v>36671.86</v>
      </c>
      <c r="F140" s="28">
        <f t="shared" si="32"/>
        <v>0</v>
      </c>
      <c r="G140" s="28">
        <f t="shared" si="32"/>
        <v>0</v>
      </c>
      <c r="H140" s="28">
        <f t="shared" si="32"/>
        <v>0</v>
      </c>
      <c r="I140" s="28">
        <f t="shared" si="32"/>
        <v>0</v>
      </c>
      <c r="J140" s="99"/>
    </row>
    <row r="141" spans="1:10" ht="52.8" outlineLevel="7">
      <c r="A141" s="69"/>
      <c r="B141" s="37" t="s">
        <v>188</v>
      </c>
      <c r="C141" s="13" t="s">
        <v>232</v>
      </c>
      <c r="D141" s="7">
        <v>3667186.33</v>
      </c>
      <c r="E141" s="7">
        <v>36671.86</v>
      </c>
      <c r="F141" s="7">
        <v>0</v>
      </c>
      <c r="G141" s="7">
        <v>0</v>
      </c>
      <c r="H141" s="7">
        <v>0</v>
      </c>
      <c r="I141" s="7">
        <v>0</v>
      </c>
      <c r="J141" s="99"/>
    </row>
    <row r="142" spans="1:10" ht="30.75" customHeight="1" outlineLevel="7">
      <c r="A142" s="131">
        <v>10</v>
      </c>
      <c r="B142" s="74" t="s">
        <v>105</v>
      </c>
      <c r="C142" s="75">
        <v>6200000000</v>
      </c>
      <c r="D142" s="76">
        <f t="shared" ref="D142:I142" si="33">D143+D146</f>
        <v>4153161.25</v>
      </c>
      <c r="E142" s="76">
        <f t="shared" si="33"/>
        <v>1730000</v>
      </c>
      <c r="F142" s="76">
        <f t="shared" si="33"/>
        <v>4779900</v>
      </c>
      <c r="G142" s="76">
        <f t="shared" si="33"/>
        <v>0</v>
      </c>
      <c r="H142" s="76">
        <f t="shared" si="33"/>
        <v>4779900</v>
      </c>
      <c r="I142" s="76">
        <f t="shared" si="33"/>
        <v>0</v>
      </c>
      <c r="J142" s="99"/>
    </row>
    <row r="143" spans="1:10" ht="30" customHeight="1" outlineLevel="7">
      <c r="A143" s="132"/>
      <c r="B143" s="34" t="s">
        <v>5</v>
      </c>
      <c r="C143" s="27">
        <v>6200100000</v>
      </c>
      <c r="D143" s="28">
        <f t="shared" ref="D143:I143" si="34">D144+D145</f>
        <v>2818161.25</v>
      </c>
      <c r="E143" s="28">
        <f t="shared" si="34"/>
        <v>945000</v>
      </c>
      <c r="F143" s="28">
        <f t="shared" si="34"/>
        <v>4779900</v>
      </c>
      <c r="G143" s="28">
        <f t="shared" si="34"/>
        <v>0</v>
      </c>
      <c r="H143" s="28">
        <f t="shared" si="34"/>
        <v>4779900</v>
      </c>
      <c r="I143" s="28">
        <f t="shared" si="34"/>
        <v>0</v>
      </c>
      <c r="J143" s="99"/>
    </row>
    <row r="144" spans="1:10" ht="24.75" customHeight="1" outlineLevel="7">
      <c r="A144" s="132"/>
      <c r="B144" s="35" t="s">
        <v>176</v>
      </c>
      <c r="C144" s="8">
        <v>6200100001</v>
      </c>
      <c r="D144" s="7">
        <v>945000</v>
      </c>
      <c r="E144" s="7">
        <v>945000</v>
      </c>
      <c r="F144" s="7">
        <v>0</v>
      </c>
      <c r="G144" s="7">
        <v>0</v>
      </c>
      <c r="H144" s="7">
        <v>0</v>
      </c>
      <c r="I144" s="7">
        <v>0</v>
      </c>
      <c r="J144" s="99"/>
    </row>
    <row r="145" spans="1:10" ht="66" outlineLevel="7">
      <c r="A145" s="132"/>
      <c r="B145" s="35" t="s">
        <v>97</v>
      </c>
      <c r="C145" s="8">
        <v>6200193080</v>
      </c>
      <c r="D145" s="7">
        <v>1873161.25</v>
      </c>
      <c r="E145" s="7">
        <v>0</v>
      </c>
      <c r="F145" s="7">
        <v>4779900</v>
      </c>
      <c r="G145" s="7">
        <v>0</v>
      </c>
      <c r="H145" s="7">
        <v>4779900</v>
      </c>
      <c r="I145" s="7">
        <v>0</v>
      </c>
      <c r="J145" s="99"/>
    </row>
    <row r="146" spans="1:10" ht="24" customHeight="1" outlineLevel="1">
      <c r="A146" s="132"/>
      <c r="B146" s="34" t="s">
        <v>177</v>
      </c>
      <c r="C146" s="27">
        <v>6200200000</v>
      </c>
      <c r="D146" s="28">
        <f t="shared" ref="D146:I146" si="35">D147</f>
        <v>1335000</v>
      </c>
      <c r="E146" s="28">
        <f t="shared" si="35"/>
        <v>785000</v>
      </c>
      <c r="F146" s="28">
        <f t="shared" si="35"/>
        <v>0</v>
      </c>
      <c r="G146" s="28">
        <f t="shared" si="35"/>
        <v>0</v>
      </c>
      <c r="H146" s="28">
        <f t="shared" si="35"/>
        <v>0</v>
      </c>
      <c r="I146" s="28">
        <f t="shared" si="35"/>
        <v>0</v>
      </c>
      <c r="J146" s="99"/>
    </row>
    <row r="147" spans="1:10" ht="26.25" customHeight="1" outlineLevel="2">
      <c r="A147" s="137"/>
      <c r="B147" s="35" t="s">
        <v>236</v>
      </c>
      <c r="C147" s="8" t="s">
        <v>235</v>
      </c>
      <c r="D147" s="7">
        <v>1335000</v>
      </c>
      <c r="E147" s="7">
        <v>785000</v>
      </c>
      <c r="F147" s="7">
        <v>0</v>
      </c>
      <c r="G147" s="7">
        <v>0</v>
      </c>
      <c r="H147" s="7">
        <v>0</v>
      </c>
      <c r="I147" s="7">
        <v>0</v>
      </c>
      <c r="J147" s="99"/>
    </row>
    <row r="148" spans="1:10" ht="29.4" customHeight="1" outlineLevel="3">
      <c r="A148" s="131">
        <v>11</v>
      </c>
      <c r="B148" s="74" t="s">
        <v>88</v>
      </c>
      <c r="C148" s="75">
        <v>6300000000</v>
      </c>
      <c r="D148" s="76">
        <f t="shared" ref="D148:I148" si="36">D149</f>
        <v>802642.51</v>
      </c>
      <c r="E148" s="76">
        <f t="shared" si="36"/>
        <v>8026.43</v>
      </c>
      <c r="F148" s="76">
        <f t="shared" si="36"/>
        <v>0</v>
      </c>
      <c r="G148" s="76">
        <f t="shared" si="36"/>
        <v>0</v>
      </c>
      <c r="H148" s="76">
        <f t="shared" si="36"/>
        <v>0</v>
      </c>
      <c r="I148" s="76">
        <f t="shared" si="36"/>
        <v>0</v>
      </c>
      <c r="J148" s="99"/>
    </row>
    <row r="149" spans="1:10" ht="53.25" customHeight="1" outlineLevel="4">
      <c r="A149" s="132"/>
      <c r="B149" s="34" t="s">
        <v>238</v>
      </c>
      <c r="C149" s="27">
        <v>6300100000</v>
      </c>
      <c r="D149" s="28">
        <f>D150</f>
        <v>802642.51</v>
      </c>
      <c r="E149" s="28">
        <f>E150</f>
        <v>8026.43</v>
      </c>
      <c r="F149" s="28">
        <v>0</v>
      </c>
      <c r="G149" s="28">
        <v>0</v>
      </c>
      <c r="H149" s="28">
        <v>0</v>
      </c>
      <c r="I149" s="28">
        <f>I150</f>
        <v>0</v>
      </c>
      <c r="J149" s="99"/>
    </row>
    <row r="150" spans="1:10" ht="51" customHeight="1" outlineLevel="5">
      <c r="A150" s="137"/>
      <c r="B150" s="105" t="s">
        <v>237</v>
      </c>
      <c r="C150" s="93">
        <v>6300155180</v>
      </c>
      <c r="D150" s="106">
        <v>802642.51</v>
      </c>
      <c r="E150" s="106">
        <v>8026.43</v>
      </c>
      <c r="F150" s="106">
        <v>0</v>
      </c>
      <c r="G150" s="106">
        <v>0</v>
      </c>
      <c r="H150" s="106">
        <v>0</v>
      </c>
      <c r="I150" s="106">
        <v>0</v>
      </c>
      <c r="J150" s="99"/>
    </row>
    <row r="151" spans="1:10" ht="30" customHeight="1" outlineLevel="6">
      <c r="A151" s="131">
        <v>12</v>
      </c>
      <c r="B151" s="74" t="s">
        <v>178</v>
      </c>
      <c r="C151" s="75">
        <v>6700000000</v>
      </c>
      <c r="D151" s="76">
        <f t="shared" ref="D151:I151" si="37">D152+D156</f>
        <v>2133896.13</v>
      </c>
      <c r="E151" s="76">
        <f t="shared" si="37"/>
        <v>2133896.13</v>
      </c>
      <c r="F151" s="76">
        <f t="shared" si="37"/>
        <v>660890</v>
      </c>
      <c r="G151" s="76">
        <f t="shared" si="37"/>
        <v>660890</v>
      </c>
      <c r="H151" s="76">
        <f t="shared" si="37"/>
        <v>540590</v>
      </c>
      <c r="I151" s="76">
        <f t="shared" si="37"/>
        <v>540590</v>
      </c>
      <c r="J151" s="99"/>
    </row>
    <row r="152" spans="1:10" ht="30" customHeight="1" outlineLevel="3">
      <c r="A152" s="132"/>
      <c r="B152" s="34" t="s">
        <v>179</v>
      </c>
      <c r="C152" s="27">
        <v>6700100000</v>
      </c>
      <c r="D152" s="28">
        <f t="shared" ref="D152:I152" si="38">D153+D154+D155</f>
        <v>923086.13</v>
      </c>
      <c r="E152" s="28">
        <f t="shared" si="38"/>
        <v>923086.13</v>
      </c>
      <c r="F152" s="28">
        <f t="shared" si="38"/>
        <v>100000</v>
      </c>
      <c r="G152" s="28">
        <f t="shared" si="38"/>
        <v>100000</v>
      </c>
      <c r="H152" s="28">
        <f t="shared" si="38"/>
        <v>0</v>
      </c>
      <c r="I152" s="28">
        <f t="shared" si="38"/>
        <v>0</v>
      </c>
      <c r="J152" s="99"/>
    </row>
    <row r="153" spans="1:10" ht="53.25" customHeight="1" outlineLevel="3">
      <c r="A153" s="132"/>
      <c r="B153" s="53" t="s">
        <v>180</v>
      </c>
      <c r="C153" s="102">
        <v>6700103110</v>
      </c>
      <c r="D153" s="7">
        <v>353086.13</v>
      </c>
      <c r="E153" s="7">
        <v>353086.13</v>
      </c>
      <c r="F153" s="7">
        <v>0</v>
      </c>
      <c r="G153" s="7">
        <v>0</v>
      </c>
      <c r="H153" s="7">
        <v>0</v>
      </c>
      <c r="I153" s="7"/>
      <c r="J153" s="99"/>
    </row>
    <row r="154" spans="1:10" ht="27.75" customHeight="1" outlineLevel="3">
      <c r="A154" s="132"/>
      <c r="B154" s="53" t="s">
        <v>181</v>
      </c>
      <c r="C154" s="102">
        <v>6700103123</v>
      </c>
      <c r="D154" s="7">
        <v>500000</v>
      </c>
      <c r="E154" s="7">
        <v>500000</v>
      </c>
      <c r="F154" s="7">
        <v>100000</v>
      </c>
      <c r="G154" s="7">
        <v>100000</v>
      </c>
      <c r="H154" s="7">
        <v>0</v>
      </c>
      <c r="I154" s="7">
        <v>0</v>
      </c>
      <c r="J154" s="99"/>
    </row>
    <row r="155" spans="1:10" ht="27.75" customHeight="1" outlineLevel="3">
      <c r="A155" s="69"/>
      <c r="B155" s="119" t="s">
        <v>239</v>
      </c>
      <c r="C155" s="102">
        <v>6700103125</v>
      </c>
      <c r="D155" s="7">
        <v>70000</v>
      </c>
      <c r="E155" s="7">
        <v>70000</v>
      </c>
      <c r="F155" s="7">
        <v>0</v>
      </c>
      <c r="G155" s="7">
        <v>0</v>
      </c>
      <c r="H155" s="7">
        <v>0</v>
      </c>
      <c r="I155" s="7">
        <v>0</v>
      </c>
      <c r="J155" s="99"/>
    </row>
    <row r="156" spans="1:10" ht="26.25" customHeight="1" outlineLevel="3">
      <c r="A156" s="47"/>
      <c r="B156" s="92" t="s">
        <v>182</v>
      </c>
      <c r="C156" s="103">
        <v>6700400000</v>
      </c>
      <c r="D156" s="50">
        <f t="shared" ref="D156:I156" si="39">D157</f>
        <v>1210810</v>
      </c>
      <c r="E156" s="50">
        <f t="shared" si="39"/>
        <v>1210810</v>
      </c>
      <c r="F156" s="50">
        <f t="shared" si="39"/>
        <v>560890</v>
      </c>
      <c r="G156" s="50">
        <f t="shared" si="39"/>
        <v>560890</v>
      </c>
      <c r="H156" s="50">
        <f t="shared" si="39"/>
        <v>540590</v>
      </c>
      <c r="I156" s="50">
        <f t="shared" si="39"/>
        <v>540590</v>
      </c>
      <c r="J156" s="99"/>
    </row>
    <row r="157" spans="1:10" ht="21.75" customHeight="1" outlineLevel="3">
      <c r="A157" s="47"/>
      <c r="B157" s="91" t="s">
        <v>183</v>
      </c>
      <c r="C157" s="97">
        <v>6700403990</v>
      </c>
      <c r="D157" s="9">
        <v>1210810</v>
      </c>
      <c r="E157" s="9">
        <v>1210810</v>
      </c>
      <c r="F157" s="9">
        <v>560890</v>
      </c>
      <c r="G157" s="9">
        <v>560890</v>
      </c>
      <c r="H157" s="9">
        <v>540590</v>
      </c>
      <c r="I157" s="9">
        <v>540590</v>
      </c>
      <c r="J157" s="99"/>
    </row>
    <row r="158" spans="1:10" ht="27" customHeight="1" outlineLevel="3">
      <c r="A158" s="47"/>
      <c r="B158" s="120" t="s">
        <v>240</v>
      </c>
      <c r="C158" s="87">
        <v>6800000000</v>
      </c>
      <c r="D158" s="116">
        <f t="shared" ref="D158:I158" si="40">D159+D161</f>
        <v>54151000</v>
      </c>
      <c r="E158" s="116">
        <f t="shared" si="40"/>
        <v>25000</v>
      </c>
      <c r="F158" s="116">
        <f t="shared" si="40"/>
        <v>0</v>
      </c>
      <c r="G158" s="116">
        <f t="shared" si="40"/>
        <v>0</v>
      </c>
      <c r="H158" s="116">
        <f t="shared" si="40"/>
        <v>0</v>
      </c>
      <c r="I158" s="116">
        <f t="shared" si="40"/>
        <v>0</v>
      </c>
      <c r="J158" s="99"/>
    </row>
    <row r="159" spans="1:10" ht="21.75" customHeight="1" outlineLevel="3">
      <c r="A159" s="47"/>
      <c r="B159" s="92" t="s">
        <v>241</v>
      </c>
      <c r="C159" s="103">
        <v>6800100000</v>
      </c>
      <c r="D159" s="50">
        <f t="shared" ref="D159:I159" si="41">D160</f>
        <v>25000</v>
      </c>
      <c r="E159" s="50">
        <f t="shared" si="41"/>
        <v>25000</v>
      </c>
      <c r="F159" s="50">
        <f t="shared" si="41"/>
        <v>0</v>
      </c>
      <c r="G159" s="50">
        <f t="shared" si="41"/>
        <v>0</v>
      </c>
      <c r="H159" s="50">
        <f t="shared" si="41"/>
        <v>0</v>
      </c>
      <c r="I159" s="50">
        <f t="shared" si="41"/>
        <v>0</v>
      </c>
      <c r="J159" s="99"/>
    </row>
    <row r="160" spans="1:10" ht="25.5" customHeight="1" outlineLevel="3">
      <c r="A160" s="47"/>
      <c r="B160" s="91" t="s">
        <v>242</v>
      </c>
      <c r="C160" s="97">
        <v>6800168024</v>
      </c>
      <c r="D160" s="9">
        <v>25000</v>
      </c>
      <c r="E160" s="9">
        <v>25000</v>
      </c>
      <c r="F160" s="9">
        <v>0</v>
      </c>
      <c r="G160" s="9">
        <v>0</v>
      </c>
      <c r="H160" s="9">
        <v>0</v>
      </c>
      <c r="I160" s="9">
        <v>0</v>
      </c>
      <c r="J160" s="99"/>
    </row>
    <row r="161" spans="1:10" ht="25.5" customHeight="1" outlineLevel="3">
      <c r="A161" s="47"/>
      <c r="B161" s="92" t="s">
        <v>243</v>
      </c>
      <c r="C161" s="103">
        <v>6800300000</v>
      </c>
      <c r="D161" s="50">
        <f t="shared" ref="D161:I161" si="42">D162</f>
        <v>54126000</v>
      </c>
      <c r="E161" s="50">
        <f t="shared" si="42"/>
        <v>0</v>
      </c>
      <c r="F161" s="50">
        <f t="shared" si="42"/>
        <v>0</v>
      </c>
      <c r="G161" s="50">
        <f t="shared" si="42"/>
        <v>0</v>
      </c>
      <c r="H161" s="50">
        <f t="shared" si="42"/>
        <v>0</v>
      </c>
      <c r="I161" s="50">
        <f t="shared" si="42"/>
        <v>0</v>
      </c>
      <c r="J161" s="99"/>
    </row>
    <row r="162" spans="1:10" ht="39" customHeight="1" outlineLevel="3">
      <c r="A162" s="47"/>
      <c r="B162" s="91" t="s">
        <v>245</v>
      </c>
      <c r="C162" s="97" t="s">
        <v>244</v>
      </c>
      <c r="D162" s="9">
        <v>54126000</v>
      </c>
      <c r="E162" s="9">
        <v>0</v>
      </c>
      <c r="F162" s="9">
        <v>0</v>
      </c>
      <c r="G162" s="9">
        <v>0</v>
      </c>
      <c r="H162" s="9">
        <v>0</v>
      </c>
      <c r="I162" s="9">
        <v>0</v>
      </c>
      <c r="J162" s="99"/>
    </row>
    <row r="163" spans="1:10" ht="40.5" customHeight="1" outlineLevel="3">
      <c r="A163" s="47"/>
      <c r="B163" s="120" t="s">
        <v>246</v>
      </c>
      <c r="C163" s="87">
        <v>7200000000</v>
      </c>
      <c r="D163" s="116">
        <f>D164</f>
        <v>55000</v>
      </c>
      <c r="E163" s="116">
        <f t="shared" ref="E163:I164" si="43">E164</f>
        <v>55000</v>
      </c>
      <c r="F163" s="116">
        <f t="shared" si="43"/>
        <v>0</v>
      </c>
      <c r="G163" s="116">
        <f t="shared" si="43"/>
        <v>0</v>
      </c>
      <c r="H163" s="116">
        <f t="shared" si="43"/>
        <v>0</v>
      </c>
      <c r="I163" s="116">
        <f t="shared" si="43"/>
        <v>0</v>
      </c>
      <c r="J163" s="99"/>
    </row>
    <row r="164" spans="1:10" ht="40.5" customHeight="1" outlineLevel="3">
      <c r="A164" s="47"/>
      <c r="B164" s="92" t="s">
        <v>247</v>
      </c>
      <c r="C164" s="32">
        <v>7200100000</v>
      </c>
      <c r="D164" s="50">
        <f>D165</f>
        <v>55000</v>
      </c>
      <c r="E164" s="50">
        <f t="shared" si="43"/>
        <v>55000</v>
      </c>
      <c r="F164" s="50">
        <f t="shared" si="43"/>
        <v>0</v>
      </c>
      <c r="G164" s="50">
        <f t="shared" si="43"/>
        <v>0</v>
      </c>
      <c r="H164" s="50">
        <f t="shared" si="43"/>
        <v>0</v>
      </c>
      <c r="I164" s="50">
        <f t="shared" si="43"/>
        <v>0</v>
      </c>
      <c r="J164" s="99"/>
    </row>
    <row r="165" spans="1:10" ht="27" customHeight="1" outlineLevel="3">
      <c r="A165" s="47"/>
      <c r="B165" s="91" t="s">
        <v>248</v>
      </c>
      <c r="C165" s="97">
        <v>7200104120</v>
      </c>
      <c r="D165" s="9">
        <v>55000</v>
      </c>
      <c r="E165" s="9">
        <v>55000</v>
      </c>
      <c r="F165" s="9">
        <v>0</v>
      </c>
      <c r="G165" s="9">
        <v>0</v>
      </c>
      <c r="H165" s="9">
        <v>0</v>
      </c>
      <c r="I165" s="9">
        <v>0</v>
      </c>
      <c r="J165" s="99"/>
    </row>
    <row r="166" spans="1:10" ht="21.6" customHeight="1" outlineLevel="5">
      <c r="A166" s="39"/>
      <c r="B166" s="125" t="s">
        <v>25</v>
      </c>
      <c r="C166" s="126"/>
      <c r="D166" s="63">
        <f t="shared" ref="D166:I166" si="44">D24+D21+D54+D73+D76+D80+D86+D123+D142+D148+D151+D18+D158+D163+D70+D83</f>
        <v>992766682.13</v>
      </c>
      <c r="E166" s="63">
        <f t="shared" si="44"/>
        <v>301641641.38</v>
      </c>
      <c r="F166" s="63">
        <f t="shared" si="44"/>
        <v>595981546.51999998</v>
      </c>
      <c r="G166" s="63">
        <f t="shared" si="44"/>
        <v>223669450.70000002</v>
      </c>
      <c r="H166" s="63">
        <f t="shared" si="44"/>
        <v>629322899.09000003</v>
      </c>
      <c r="I166" s="63">
        <f t="shared" si="44"/>
        <v>234043150.70000002</v>
      </c>
      <c r="J166" s="99"/>
    </row>
    <row r="167" spans="1:10" ht="15.6">
      <c r="B167" s="104"/>
      <c r="C167" s="26"/>
      <c r="D167" s="26"/>
      <c r="E167" s="26"/>
      <c r="F167" s="26"/>
      <c r="G167" s="26"/>
      <c r="H167" s="26"/>
      <c r="I167" s="26"/>
    </row>
    <row r="168" spans="1:10">
      <c r="B168" s="25"/>
      <c r="C168" s="26"/>
      <c r="D168" s="26"/>
      <c r="E168" s="26"/>
      <c r="F168" s="26"/>
      <c r="G168" s="26" t="s">
        <v>66</v>
      </c>
      <c r="H168" s="26"/>
      <c r="I168" s="26"/>
    </row>
    <row r="169" spans="1:10">
      <c r="B169" s="25"/>
    </row>
  </sheetData>
  <mergeCells count="19">
    <mergeCell ref="A142:A147"/>
    <mergeCell ref="A148:A150"/>
    <mergeCell ref="A151:A154"/>
    <mergeCell ref="A80:A82"/>
    <mergeCell ref="A76:A79"/>
    <mergeCell ref="A86:A121"/>
    <mergeCell ref="A123:A139"/>
    <mergeCell ref="A15:A16"/>
    <mergeCell ref="A54:A68"/>
    <mergeCell ref="A73:A75"/>
    <mergeCell ref="A18:A20"/>
    <mergeCell ref="A24:A46"/>
    <mergeCell ref="H15:I15"/>
    <mergeCell ref="B13:H13"/>
    <mergeCell ref="B166:C166"/>
    <mergeCell ref="C15:C16"/>
    <mergeCell ref="B15:B16"/>
    <mergeCell ref="D15:E15"/>
    <mergeCell ref="F15:G15"/>
  </mergeCells>
  <phoneticPr fontId="0" type="noConversion"/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2025-05-23T04:15:19Z</cp:lastPrinted>
  <dcterms:created xsi:type="dcterms:W3CDTF">2020-11-30T03:43:02Z</dcterms:created>
  <dcterms:modified xsi:type="dcterms:W3CDTF">2025-05-29T06:16:36Z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