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00" yWindow="36" windowWidth="22740" windowHeight="12336"/>
  </bookViews>
  <sheets>
    <sheet name="Документ" sheetId="2" r:id="rId1"/>
  </sheets>
  <definedNames>
    <definedName name="_xlnm._FilterDatabase" localSheetId="0" hidden="1">Документ!$A$12:$I$67</definedName>
    <definedName name="_xlnm.Print_Titles" localSheetId="0">Документ!$11:$11</definedName>
  </definedNames>
  <calcPr calcId="114210" fullCalcOnLoad="1"/>
</workbook>
</file>

<file path=xl/calcChain.xml><?xml version="1.0" encoding="utf-8"?>
<calcChain xmlns="http://schemas.openxmlformats.org/spreadsheetml/2006/main">
  <c r="F108" i="2"/>
  <c r="E108"/>
  <c r="D108"/>
  <c r="H24"/>
  <c r="I24"/>
  <c r="G24"/>
  <c r="F24"/>
  <c r="E24"/>
  <c r="D24"/>
  <c r="D105"/>
  <c r="F33"/>
  <c r="G33"/>
  <c r="H33"/>
  <c r="I33"/>
  <c r="E33"/>
  <c r="D33"/>
  <c r="E130"/>
  <c r="F130"/>
  <c r="G130"/>
  <c r="H130"/>
  <c r="I130"/>
  <c r="D130"/>
  <c r="E133"/>
  <c r="F133"/>
  <c r="G133"/>
  <c r="H133"/>
  <c r="I133"/>
  <c r="D133"/>
  <c r="E121"/>
  <c r="F121"/>
  <c r="G121"/>
  <c r="H121"/>
  <c r="I121"/>
  <c r="D121"/>
  <c r="F113"/>
  <c r="G113"/>
  <c r="H113"/>
  <c r="I113"/>
  <c r="D113"/>
  <c r="G108"/>
  <c r="H108"/>
  <c r="I108"/>
  <c r="E81"/>
  <c r="F81"/>
  <c r="G81"/>
  <c r="H81"/>
  <c r="I81"/>
  <c r="D81"/>
  <c r="E65"/>
  <c r="E64"/>
  <c r="F65"/>
  <c r="G65"/>
  <c r="H65"/>
  <c r="I65"/>
  <c r="D65"/>
  <c r="E62"/>
  <c r="F62"/>
  <c r="G62"/>
  <c r="H62"/>
  <c r="I62"/>
  <c r="D62"/>
  <c r="E53"/>
  <c r="F53"/>
  <c r="G53"/>
  <c r="H53"/>
  <c r="I53"/>
  <c r="D53"/>
  <c r="E58"/>
  <c r="F58"/>
  <c r="G58"/>
  <c r="H58"/>
  <c r="I58"/>
  <c r="D58"/>
  <c r="E51"/>
  <c r="F51"/>
  <c r="G51"/>
  <c r="H51"/>
  <c r="I51"/>
  <c r="D51"/>
  <c r="E42"/>
  <c r="F42"/>
  <c r="G42"/>
  <c r="H42"/>
  <c r="I42"/>
  <c r="D42"/>
  <c r="E44"/>
  <c r="F44"/>
  <c r="G44"/>
  <c r="H44"/>
  <c r="I44"/>
  <c r="D44"/>
  <c r="E46"/>
  <c r="F46"/>
  <c r="G46"/>
  <c r="H46"/>
  <c r="I46"/>
  <c r="D46"/>
  <c r="G17"/>
  <c r="H17"/>
  <c r="I17"/>
  <c r="E17"/>
  <c r="F17"/>
  <c r="D17"/>
  <c r="F117"/>
  <c r="E129"/>
  <c r="F129"/>
  <c r="G129"/>
  <c r="H129"/>
  <c r="I129"/>
  <c r="D129"/>
  <c r="F49"/>
  <c r="F48"/>
  <c r="E95"/>
  <c r="F95"/>
  <c r="G95"/>
  <c r="H95"/>
  <c r="I95"/>
  <c r="D95"/>
  <c r="E37"/>
  <c r="F37"/>
  <c r="G37"/>
  <c r="H37"/>
  <c r="I37"/>
  <c r="D37"/>
  <c r="D64"/>
  <c r="E16"/>
  <c r="F16"/>
  <c r="G16"/>
  <c r="H16"/>
  <c r="I16"/>
  <c r="D16"/>
  <c r="E72"/>
  <c r="F72"/>
  <c r="G72"/>
  <c r="H72"/>
  <c r="I72"/>
  <c r="D72"/>
  <c r="E113"/>
  <c r="F64"/>
  <c r="G64"/>
  <c r="H64"/>
  <c r="I64"/>
  <c r="E14"/>
  <c r="E13"/>
  <c r="F14"/>
  <c r="F13"/>
  <c r="G14"/>
  <c r="G13"/>
  <c r="H14"/>
  <c r="H13"/>
  <c r="I14"/>
  <c r="I13"/>
  <c r="D14"/>
  <c r="D13"/>
  <c r="I71"/>
  <c r="E71"/>
  <c r="H71"/>
  <c r="G71"/>
  <c r="F71"/>
  <c r="D71"/>
  <c r="F35"/>
  <c r="G35"/>
  <c r="H35"/>
  <c r="I35"/>
  <c r="D35"/>
  <c r="E35"/>
  <c r="E49"/>
  <c r="E48"/>
  <c r="G49"/>
  <c r="G48"/>
  <c r="H49"/>
  <c r="H48"/>
  <c r="I49"/>
  <c r="I48"/>
  <c r="D49"/>
  <c r="D48"/>
  <c r="F20"/>
  <c r="H20"/>
  <c r="D20"/>
  <c r="F40"/>
  <c r="H40"/>
  <c r="D40"/>
  <c r="I40"/>
  <c r="G40"/>
  <c r="E40"/>
  <c r="I26"/>
  <c r="G26"/>
  <c r="D19"/>
  <c r="F19"/>
  <c r="H19"/>
  <c r="E20"/>
  <c r="G20"/>
  <c r="G19"/>
  <c r="I20"/>
  <c r="I19"/>
  <c r="E19"/>
  <c r="E127"/>
  <c r="E126"/>
  <c r="F126"/>
  <c r="G126"/>
  <c r="H126"/>
  <c r="I127"/>
  <c r="I126"/>
  <c r="D127"/>
  <c r="D126"/>
  <c r="E124"/>
  <c r="E120"/>
  <c r="F124"/>
  <c r="F120"/>
  <c r="G124"/>
  <c r="G120"/>
  <c r="H124"/>
  <c r="H120"/>
  <c r="I124"/>
  <c r="I120"/>
  <c r="D124"/>
  <c r="E117"/>
  <c r="G117"/>
  <c r="H117"/>
  <c r="I117"/>
  <c r="D117"/>
  <c r="E106"/>
  <c r="F106"/>
  <c r="G106"/>
  <c r="H106"/>
  <c r="I106"/>
  <c r="D106"/>
  <c r="E104"/>
  <c r="F104"/>
  <c r="G104"/>
  <c r="H104"/>
  <c r="I104"/>
  <c r="D104"/>
  <c r="D103"/>
  <c r="I103"/>
  <c r="H103"/>
  <c r="F103"/>
  <c r="G103"/>
  <c r="E103"/>
  <c r="D120"/>
  <c r="E69"/>
  <c r="E68"/>
  <c r="F69"/>
  <c r="F68"/>
  <c r="G69"/>
  <c r="G68"/>
  <c r="H69"/>
  <c r="H68"/>
  <c r="I69"/>
  <c r="I68"/>
  <c r="D69"/>
  <c r="D68"/>
  <c r="E61"/>
  <c r="F61"/>
  <c r="G61"/>
  <c r="H61"/>
  <c r="I61"/>
  <c r="D61"/>
  <c r="F135"/>
  <c r="D135"/>
  <c r="E135"/>
  <c r="H135"/>
  <c r="I135"/>
  <c r="G135"/>
</calcChain>
</file>

<file path=xl/sharedStrings.xml><?xml version="1.0" encoding="utf-8"?>
<sst xmlns="http://schemas.openxmlformats.org/spreadsheetml/2006/main" count="214" uniqueCount="210">
  <si>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</si>
  <si>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</si>
  <si>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</si>
  <si>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</si>
  <si>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</si>
  <si>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</si>
  <si>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</si>
  <si>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</si>
  <si>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>56004S2540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</si>
  <si>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</si>
  <si>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</si>
  <si>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</si>
  <si>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</si>
  <si>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</si>
  <si>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</si>
  <si>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</si>
  <si>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</si>
  <si>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</si>
  <si>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</si>
  <si>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</si>
  <si>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</si>
  <si>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</si>
  <si>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</si>
  <si>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</si>
  <si>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</si>
  <si>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</si>
  <si>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</si>
  <si>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</si>
  <si>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</si>
  <si>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</si>
  <si>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</si>
  <si>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</si>
  <si>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</si>
  <si>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</si>
  <si>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</si>
  <si>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</si>
  <si>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</si>
  <si>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</si>
  <si>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</si>
  <si>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</si>
  <si>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</si>
  <si>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</si>
  <si>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</si>
  <si>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</si>
  <si>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</si>
  <si>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</si>
  <si>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</si>
  <si>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</si>
  <si>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</si>
  <si>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</si>
  <si>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</si>
  <si>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</si>
  <si>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</si>
  <si>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</si>
  <si>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</si>
  <si>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</si>
  <si>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</si>
  <si>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</si>
  <si>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</si>
  <si>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</si>
  <si>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</si>
  <si>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</si>
  <si>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</si>
  <si>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</si>
  <si>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</si>
  <si>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</si>
  <si>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</si>
  <si>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</si>
  <si>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</si>
  <si>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</si>
  <si>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</si>
  <si>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</si>
  <si>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</si>
  <si>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</si>
  <si>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</si>
  <si>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</si>
  <si>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</si>
  <si>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</si>
  <si>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</si>
  <si>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</si>
  <si>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</si>
  <si>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>2025 год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</si>
  <si>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</si>
  <si>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</si>
  <si>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</si>
  <si>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</si>
  <si>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</si>
  <si>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</si>
  <si>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</si>
  <si>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</si>
  <si>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</si>
  <si>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</si>
  <si>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</si>
  <si>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</si>
  <si>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</si>
  <si>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</si>
  <si>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</si>
  <si>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</si>
  <si>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</si>
  <si>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</si>
  <si>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</si>
  <si>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</si>
  <si>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</si>
  <si>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</si>
  <si>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</si>
  <si>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</si>
  <si>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</si>
  <si>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</si>
  <si>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</si>
  <si>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</si>
  <si>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 xml:space="preserve">            Основное мероприятие: " Благоустройство общественных территорий "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</si>
  <si>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</si>
  <si>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</si>
  <si>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 xml:space="preserve">Приложение №5    </t>
  </si>
  <si>
    <t>17004S261С</t>
  </si>
  <si>
    <t>17004S261Т</t>
  </si>
  <si>
    <t>17004S261Ш</t>
  </si>
  <si>
    <t>17004S261Ж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</si>
  <si>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</si>
  <si>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</si>
  <si>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</si>
  <si>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        Участие учащихся общеобразовательных учреждений в общественнозначимых мероприятиях всех уровней</t>
  </si>
  <si>
    <t>2027 год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</si>
  <si>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</si>
  <si>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</si>
  <si>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</si>
  <si>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</si>
  <si>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</si>
  <si>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Основное мероприятие: "Реализация  проектов инициативного бюджетирования"  </t>
  </si>
  <si>
    <t>17005S2360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</si>
  <si>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</si>
  <si>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</si>
  <si>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</si>
  <si>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</si>
  <si>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</si>
  <si>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400019Д001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</si>
  <si>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</si>
  <si>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400019Д002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</si>
  <si>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</si>
  <si>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400019Д003</t>
  </si>
  <si>
    <t>400019Д004</t>
  </si>
  <si>
    <t>400019Д005</t>
  </si>
  <si>
    <t>400019Д006</t>
  </si>
  <si>
    <t>400019Д007</t>
  </si>
  <si>
    <t>400019Д008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</si>
  <si>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</si>
  <si>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</si>
  <si>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</si>
  <si>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</si>
  <si>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Основное мероприятие: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</si>
  <si>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>400029Д110</t>
  </si>
  <si>
    <t>4000249Д111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</si>
  <si>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</si>
  <si>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</si>
  <si>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</si>
  <si>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</si>
  <si>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</si>
  <si>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</si>
  <si>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</si>
  <si>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</si>
  <si>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40002SД004</t>
  </si>
  <si>
    <t>40002SД018</t>
  </si>
  <si>
    <t>40002SД028</t>
  </si>
  <si>
    <t xml:space="preserve">            Ремонт автомобильных дорог общего пользования местного значения Тернейского муниципального округа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</si>
  <si>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</si>
  <si>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</si>
  <si>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</si>
  <si>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</si>
  <si>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</si>
  <si>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</si>
  <si>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</si>
  <si>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</si>
  <si>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</si>
  <si>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</si>
  <si>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</si>
  <si>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</si>
  <si>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</si>
  <si>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</si>
  <si>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</si>
  <si>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</si>
  <si>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</si>
  <si>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</si>
  <si>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</si>
  <si>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</si>
  <si>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</si>
  <si>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 xml:space="preserve">          Основное мероприятие: Участие творческих коллективов в краевых и региональных мероприятиях</t>
  </si>
  <si>
    <t xml:space="preserve">          Основное мероприятие: Организация и проведение культурно-массовых мероприятий в Тернейском муниципальном округе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</si>
  <si>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</si>
  <si>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56004S2510</t>
  </si>
  <si>
    <t xml:space="preserve">Модернизация муниципальных библиотек за счет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</si>
  <si>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</si>
  <si>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</si>
  <si>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          Основное мероприятие: Организация трудоустройства несовершеннолетних граждан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</si>
  <si>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</si>
  <si>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</si>
  <si>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Муниципальная программа «Защита населения и территории Тернейского муниципального округа от чрезвычайных ситуаций на 2025-2029 годы.»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</si>
  <si>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</si>
  <si>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</si>
  <si>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</si>
  <si>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</si>
  <si>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</si>
  <si>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Расходы  бюджета Тернейского муниципального округа на 2025 год и плановый период 2026 и 2027 годов по финансовому обеспечению муниципальных программ </t>
  </si>
  <si>
    <t>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</si>
  <si>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</si>
  <si>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>15003S2040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</si>
  <si>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</si>
  <si>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56004L4670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</si>
  <si>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</si>
  <si>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</si>
  <si>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от    24.12.2024 г. № 593 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</si>
</sst>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5" borderId="0"/>
    <xf numFmtId="0" fontId="13" fillId="0" borderId="23">
      <alignment horizontal="center" vertical="center" wrapText="1"/>
    </xf>
    <xf numFmtId="0" fontId="13" fillId="0" borderId="0"/>
    <xf numFmtId="0" fontId="13" fillId="0" borderId="0">
      <alignment wrapText="1"/>
    </xf>
    <xf numFmtId="0" fontId="14" fillId="0" borderId="24">
      <alignment horizontal="right"/>
    </xf>
    <xf numFmtId="0" fontId="13" fillId="5" borderId="0">
      <alignment shrinkToFit="1"/>
    </xf>
    <xf numFmtId="4" fontId="14" fillId="6" borderId="24">
      <alignment horizontal="right" vertical="top" shrinkToFit="1"/>
    </xf>
    <xf numFmtId="4" fontId="14" fillId="7" borderId="24">
      <alignment horizontal="right" vertical="top" shrinkToFit="1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23">
      <alignment vertical="top" wrapText="1"/>
    </xf>
    <xf numFmtId="1" fontId="13" fillId="0" borderId="23">
      <alignment horizontal="left" vertical="top" wrapText="1" indent="2"/>
    </xf>
    <xf numFmtId="1" fontId="13" fillId="0" borderId="23">
      <alignment horizontal="center" vertical="top" shrinkToFit="1"/>
    </xf>
    <xf numFmtId="0" fontId="13" fillId="5" borderId="0">
      <alignment horizontal="center"/>
    </xf>
    <xf numFmtId="4" fontId="14" fillId="6" borderId="23">
      <alignment horizontal="right" vertical="top" shrinkToFit="1"/>
    </xf>
    <xf numFmtId="4" fontId="14" fillId="0" borderId="23">
      <alignment horizontal="right" vertical="top" shrinkToFit="1"/>
    </xf>
    <xf numFmtId="4" fontId="13" fillId="0" borderId="23">
      <alignment horizontal="right" vertical="top" shrinkToFit="1"/>
    </xf>
    <xf numFmtId="4" fontId="14" fillId="7" borderId="23">
      <alignment horizontal="right" vertical="top" shrinkToFit="1"/>
    </xf>
    <xf numFmtId="0" fontId="14" fillId="0" borderId="23">
      <alignment vertical="top" wrapText="1"/>
    </xf>
    <xf numFmtId="4" fontId="14" fillId="7" borderId="23">
      <alignment horizontal="right" vertical="top" shrinkToFit="1"/>
    </xf>
  </cellStyleXfs>
  <cellXfs count="133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4" fontId="4" fillId="0" borderId="23" xfId="24" applyNumberFormat="1" applyFont="1" applyFill="1" applyProtection="1">
      <alignment horizontal="right" vertical="top" shrinkToFit="1"/>
    </xf>
    <xf numFmtId="1" fontId="4" fillId="0" borderId="23" xfId="19" applyNumberFormat="1" applyFont="1" applyFill="1" applyProtection="1">
      <alignment horizontal="center" vertical="top" shrinkToFit="1"/>
    </xf>
    <xf numFmtId="4" fontId="4" fillId="0" borderId="2" xfId="24" applyNumberFormat="1" applyFont="1" applyFill="1" applyBorder="1" applyProtection="1">
      <alignment horizontal="right" vertical="top" shrinkToFit="1"/>
    </xf>
    <xf numFmtId="1" fontId="5" fillId="0" borderId="0" xfId="11" applyNumberFormat="1" applyFont="1" applyFill="1" applyAlignment="1" applyProtection="1">
      <alignment horizontal="center" vertical="top" shrinkToFit="1"/>
    </xf>
    <xf numFmtId="4" fontId="4" fillId="0" borderId="3" xfId="24" applyNumberFormat="1" applyFont="1" applyFill="1" applyBorder="1" applyProtection="1">
      <alignment horizontal="right" vertical="top" shrinkToFit="1"/>
    </xf>
    <xf numFmtId="1" fontId="4" fillId="0" borderId="3" xfId="19" applyNumberFormat="1" applyFont="1" applyFill="1" applyBorder="1" applyProtection="1">
      <alignment horizontal="center" vertical="top" shrinkToFit="1"/>
    </xf>
    <xf numFmtId="49" fontId="4" fillId="0" borderId="3" xfId="19" applyNumberFormat="1" applyFont="1" applyFill="1" applyBorder="1" applyProtection="1">
      <alignment horizontal="center" vertical="top" shrinkToFit="1"/>
    </xf>
    <xf numFmtId="0" fontId="2" fillId="0" borderId="0" xfId="0" applyFont="1" applyAlignment="1" applyProtection="1">
      <alignment horizontal="right"/>
      <protection locked="0"/>
    </xf>
    <xf numFmtId="0" fontId="4" fillId="0" borderId="4" xfId="7" applyNumberFormat="1" applyFont="1" applyFill="1" applyBorder="1" applyProtection="1">
      <alignment horizontal="center" vertical="center" wrapText="1"/>
    </xf>
    <xf numFmtId="0" fontId="4" fillId="0" borderId="23" xfId="7" applyNumberFormat="1" applyFont="1" applyFill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1" fontId="4" fillId="0" borderId="4" xfId="19" applyNumberFormat="1" applyFont="1" applyFill="1" applyBorder="1" applyProtection="1">
      <alignment horizontal="center" vertical="top" shrinkToFit="1"/>
    </xf>
    <xf numFmtId="4" fontId="4" fillId="0" borderId="5" xfId="24" applyNumberFormat="1" applyFont="1" applyFill="1" applyBorder="1" applyProtection="1">
      <alignment horizontal="right" vertical="top" shrinkToFit="1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4" fontId="2" fillId="0" borderId="2" xfId="0" applyNumberFormat="1" applyFont="1" applyFill="1" applyBorder="1" applyAlignment="1" applyProtection="1">
      <alignment vertical="top"/>
      <protection locked="0"/>
    </xf>
    <xf numFmtId="4" fontId="2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9" fillId="0" borderId="23" xfId="19" applyNumberFormat="1" applyFont="1" applyFill="1" applyProtection="1">
      <alignment horizontal="center" vertical="top" shrinkToFit="1"/>
    </xf>
    <xf numFmtId="4" fontId="9" fillId="0" borderId="23" xfId="24" applyNumberFormat="1" applyFont="1" applyFill="1" applyProtection="1">
      <alignment horizontal="right" vertical="top" shrinkToFit="1"/>
    </xf>
    <xf numFmtId="49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Protection="1">
      <protection locked="0"/>
    </xf>
    <xf numFmtId="1" fontId="9" fillId="0" borderId="6" xfId="19" applyNumberFormat="1" applyFont="1" applyFill="1" applyBorder="1" applyProtection="1">
      <alignment horizontal="center" vertical="top" shrinkToFit="1"/>
    </xf>
    <xf numFmtId="1" fontId="9" fillId="0" borderId="2" xfId="19" applyNumberFormat="1" applyFont="1" applyFill="1" applyBorder="1" applyProtection="1">
      <alignment horizontal="center" vertical="top" shrinkToFit="1"/>
    </xf>
    <xf numFmtId="0" fontId="4" fillId="0" borderId="7" xfId="7" applyNumberFormat="1" applyFont="1" applyFill="1" applyBorder="1" applyProtection="1">
      <alignment horizontal="center" vertical="center" wrapText="1"/>
    </xf>
    <xf numFmtId="0" fontId="9" fillId="0" borderId="8" xfId="17" applyNumberFormat="1" applyFont="1" applyFill="1" applyBorder="1" applyAlignment="1" applyProtection="1">
      <alignment vertical="center" wrapText="1"/>
    </xf>
    <xf numFmtId="0" fontId="4" fillId="0" borderId="8" xfId="17" applyNumberFormat="1" applyFont="1" applyFill="1" applyBorder="1" applyAlignment="1" applyProtection="1">
      <alignment vertical="center" wrapText="1"/>
    </xf>
    <xf numFmtId="0" fontId="9" fillId="0" borderId="9" xfId="17" applyNumberFormat="1" applyFont="1" applyFill="1" applyBorder="1" applyAlignment="1" applyProtection="1">
      <alignment vertical="center" wrapText="1"/>
    </xf>
    <xf numFmtId="0" fontId="4" fillId="0" borderId="9" xfId="17" applyNumberFormat="1" applyFont="1" applyFill="1" applyBorder="1" applyAlignment="1" applyProtection="1">
      <alignment vertical="center" wrapText="1"/>
    </xf>
    <xf numFmtId="0" fontId="0" fillId="0" borderId="2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4" fillId="0" borderId="7" xfId="7" applyNumberFormat="1" applyFont="1" applyFill="1" applyBorder="1" applyAlignment="1" applyProtection="1">
      <alignment horizontal="left" vertical="center" wrapText="1"/>
    </xf>
    <xf numFmtId="0" fontId="9" fillId="0" borderId="7" xfId="7" applyNumberFormat="1" applyFont="1" applyFill="1" applyBorder="1" applyAlignment="1" applyProtection="1">
      <alignment horizontal="left" vertical="center" wrapText="1"/>
    </xf>
    <xf numFmtId="4" fontId="9" fillId="0" borderId="23" xfId="7" applyNumberFormat="1" applyFont="1" applyFill="1" applyProtection="1">
      <alignment horizontal="center" vertical="center" wrapText="1"/>
    </xf>
    <xf numFmtId="4" fontId="4" fillId="0" borderId="23" xfId="7" applyNumberFormat="1" applyFont="1" applyFill="1" applyProtection="1">
      <alignment horizontal="center" vertical="center" wrapText="1"/>
    </xf>
    <xf numFmtId="4" fontId="4" fillId="0" borderId="4" xfId="7" applyNumberFormat="1" applyFont="1" applyFill="1" applyBorder="1" applyProtection="1">
      <alignment horizontal="center" vertical="center" wrapText="1"/>
    </xf>
    <xf numFmtId="0" fontId="4" fillId="2" borderId="4" xfId="7" applyNumberFormat="1" applyFont="1" applyFill="1" applyBorder="1" applyProtection="1">
      <alignment horizontal="center" vertical="center" wrapText="1"/>
    </xf>
    <xf numFmtId="0" fontId="4" fillId="2" borderId="23" xfId="7" applyNumberFormat="1" applyFont="1" applyFill="1" applyProtection="1">
      <alignment horizontal="center" vertical="center" wrapText="1"/>
    </xf>
    <xf numFmtId="0" fontId="0" fillId="0" borderId="10" xfId="0" applyBorder="1" applyAlignment="1">
      <alignment horizontal="center" vertical="top"/>
    </xf>
    <xf numFmtId="0" fontId="4" fillId="0" borderId="2" xfId="17" applyNumberFormat="1" applyFont="1" applyFill="1" applyBorder="1" applyAlignment="1" applyProtection="1">
      <alignment vertical="top" wrapText="1"/>
    </xf>
    <xf numFmtId="1" fontId="4" fillId="0" borderId="2" xfId="19" applyNumberFormat="1" applyFont="1" applyFill="1" applyBorder="1" applyAlignment="1" applyProtection="1">
      <alignment horizontal="center" vertical="top" shrinkToFit="1"/>
    </xf>
    <xf numFmtId="4" fontId="9" fillId="0" borderId="2" xfId="24" applyNumberFormat="1" applyFont="1" applyFill="1" applyBorder="1" applyProtection="1">
      <alignment horizontal="right" vertical="top" shrinkToFit="1"/>
    </xf>
    <xf numFmtId="0" fontId="9" fillId="0" borderId="2" xfId="17" applyNumberFormat="1" applyFont="1" applyFill="1" applyBorder="1" applyAlignment="1" applyProtection="1">
      <alignment vertical="top" wrapText="1"/>
    </xf>
    <xf numFmtId="0" fontId="9" fillId="0" borderId="4" xfId="7" applyNumberFormat="1" applyFont="1" applyFill="1" applyBorder="1" applyProtection="1">
      <alignment horizontal="center" vertical="center" wrapText="1"/>
    </xf>
    <xf numFmtId="0" fontId="4" fillId="0" borderId="2" xfId="17" applyFont="1" applyFill="1" applyBorder="1">
      <alignment vertical="top" wrapText="1"/>
    </xf>
    <xf numFmtId="4" fontId="4" fillId="0" borderId="6" xfId="24" applyNumberFormat="1" applyFont="1" applyFill="1" applyBorder="1" applyProtection="1">
      <alignment horizontal="right" vertical="top" shrinkToFit="1"/>
    </xf>
    <xf numFmtId="4" fontId="4" fillId="0" borderId="8" xfId="24" applyNumberFormat="1" applyFont="1" applyFill="1" applyBorder="1" applyProtection="1">
      <alignment horizontal="right" vertical="top" shrinkToFit="1"/>
    </xf>
    <xf numFmtId="4" fontId="2" fillId="0" borderId="11" xfId="0" applyNumberFormat="1" applyFont="1" applyFill="1" applyBorder="1" applyAlignment="1" applyProtection="1">
      <alignment vertical="top"/>
      <protection locked="0"/>
    </xf>
    <xf numFmtId="4" fontId="9" fillId="0" borderId="6" xfId="24" applyNumberFormat="1" applyFont="1" applyFill="1" applyBorder="1" applyProtection="1">
      <alignment horizontal="right" vertical="top" shrinkToFit="1"/>
    </xf>
    <xf numFmtId="4" fontId="9" fillId="0" borderId="8" xfId="24" applyNumberFormat="1" applyFont="1" applyFill="1" applyBorder="1" applyProtection="1">
      <alignment horizontal="right" vertical="top" shrinkToFit="1"/>
    </xf>
    <xf numFmtId="4" fontId="4" fillId="0" borderId="12" xfId="24" applyNumberFormat="1" applyFont="1" applyFill="1" applyBorder="1" applyProtection="1">
      <alignment horizontal="right" vertical="top" shrinkToFit="1"/>
    </xf>
    <xf numFmtId="4" fontId="2" fillId="0" borderId="0" xfId="0" applyNumberFormat="1" applyFont="1" applyFill="1" applyProtection="1">
      <protection locked="0"/>
    </xf>
    <xf numFmtId="4" fontId="4" fillId="0" borderId="4" xfId="24" applyNumberFormat="1" applyFont="1" applyFill="1" applyBorder="1" applyProtection="1">
      <alignment horizontal="right" vertical="top" shrinkToFit="1"/>
    </xf>
    <xf numFmtId="4" fontId="4" fillId="0" borderId="2" xfId="19" applyNumberFormat="1" applyFont="1" applyFill="1" applyBorder="1" applyAlignment="1" applyProtection="1">
      <alignment vertical="top" shrinkToFit="1"/>
    </xf>
    <xf numFmtId="4" fontId="8" fillId="0" borderId="2" xfId="24" applyNumberFormat="1" applyFont="1" applyFill="1" applyBorder="1" applyProtection="1">
      <alignment horizontal="right" vertical="top" shrinkToFit="1"/>
    </xf>
    <xf numFmtId="4" fontId="4" fillId="0" borderId="13" xfId="24" applyNumberFormat="1" applyFont="1" applyFill="1" applyBorder="1" applyProtection="1">
      <alignment horizontal="right" vertical="top" shrinkToFit="1"/>
    </xf>
    <xf numFmtId="0" fontId="4" fillId="0" borderId="9" xfId="25" applyNumberFormat="1" applyFont="1" applyFill="1" applyBorder="1" applyAlignment="1" applyProtection="1">
      <alignment vertical="center" wrapText="1"/>
    </xf>
    <xf numFmtId="0" fontId="4" fillId="0" borderId="1" xfId="25" applyNumberFormat="1" applyFont="1" applyFill="1" applyBorder="1" applyAlignment="1" applyProtection="1">
      <alignment vertical="center" wrapText="1"/>
    </xf>
    <xf numFmtId="4" fontId="4" fillId="0" borderId="14" xfId="24" applyNumberFormat="1" applyFont="1" applyFill="1" applyBorder="1" applyProtection="1">
      <alignment horizontal="right" vertical="top" shrinkToFit="1"/>
    </xf>
    <xf numFmtId="0" fontId="4" fillId="0" borderId="2" xfId="25" applyNumberFormat="1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8" fillId="3" borderId="7" xfId="7" applyNumberFormat="1" applyFont="1" applyFill="1" applyBorder="1" applyAlignment="1" applyProtection="1">
      <alignment horizontal="left" vertical="center" wrapText="1"/>
    </xf>
    <xf numFmtId="0" fontId="8" fillId="3" borderId="4" xfId="7" applyNumberFormat="1" applyFont="1" applyFill="1" applyBorder="1" applyProtection="1">
      <alignment horizontal="center" vertical="center" wrapText="1"/>
    </xf>
    <xf numFmtId="4" fontId="8" fillId="3" borderId="23" xfId="7" applyNumberFormat="1" applyFont="1" applyFill="1" applyProtection="1">
      <alignment horizontal="center" vertical="center" wrapText="1"/>
    </xf>
    <xf numFmtId="0" fontId="8" fillId="3" borderId="2" xfId="17" applyFont="1" applyFill="1" applyBorder="1">
      <alignment vertical="top" wrapText="1"/>
    </xf>
    <xf numFmtId="0" fontId="8" fillId="3" borderId="8" xfId="17" applyNumberFormat="1" applyFont="1" applyFill="1" applyBorder="1" applyAlignment="1" applyProtection="1">
      <alignment vertical="center" wrapText="1"/>
    </xf>
    <xf numFmtId="1" fontId="8" fillId="3" borderId="23" xfId="19" applyNumberFormat="1" applyFont="1" applyFill="1" applyProtection="1">
      <alignment horizontal="center" vertical="top" shrinkToFit="1"/>
    </xf>
    <xf numFmtId="4" fontId="8" fillId="3" borderId="23" xfId="24" applyNumberFormat="1" applyFont="1" applyFill="1" applyProtection="1">
      <alignment horizontal="right" vertical="top" shrinkToFit="1"/>
    </xf>
    <xf numFmtId="4" fontId="9" fillId="0" borderId="16" xfId="24" applyNumberFormat="1" applyFont="1" applyFill="1" applyBorder="1" applyProtection="1">
      <alignment horizontal="right" vertical="top" shrinkToFit="1"/>
    </xf>
    <xf numFmtId="0" fontId="4" fillId="0" borderId="17" xfId="17" applyNumberFormat="1" applyFont="1" applyFill="1" applyBorder="1" applyAlignment="1" applyProtection="1">
      <alignment vertical="center" wrapText="1"/>
    </xf>
    <xf numFmtId="4" fontId="2" fillId="0" borderId="5" xfId="0" applyNumberFormat="1" applyFont="1" applyFill="1" applyBorder="1" applyAlignment="1" applyProtection="1">
      <alignment vertical="top"/>
      <protection locked="0"/>
    </xf>
    <xf numFmtId="4" fontId="4" fillId="0" borderId="17" xfId="24" applyNumberFormat="1" applyFont="1" applyFill="1" applyBorder="1" applyProtection="1">
      <alignment horizontal="right" vertical="top" shrinkToFit="1"/>
    </xf>
    <xf numFmtId="0" fontId="4" fillId="0" borderId="7" xfId="17" applyNumberFormat="1" applyFont="1" applyFill="1" applyBorder="1" applyAlignment="1" applyProtection="1">
      <alignment vertical="center" wrapText="1"/>
    </xf>
    <xf numFmtId="4" fontId="4" fillId="0" borderId="16" xfId="24" applyNumberFormat="1" applyFont="1" applyFill="1" applyBorder="1" applyProtection="1">
      <alignment horizontal="right" vertical="top" shrinkToFit="1"/>
    </xf>
    <xf numFmtId="4" fontId="2" fillId="0" borderId="15" xfId="0" applyNumberFormat="1" applyFont="1" applyFill="1" applyBorder="1" applyAlignment="1" applyProtection="1">
      <alignment vertical="top"/>
      <protection locked="0"/>
    </xf>
    <xf numFmtId="4" fontId="4" fillId="0" borderId="18" xfId="24" applyNumberFormat="1" applyFont="1" applyFill="1" applyBorder="1" applyProtection="1">
      <alignment horizontal="right" vertical="top" shrinkToFit="1"/>
    </xf>
    <xf numFmtId="0" fontId="9" fillId="0" borderId="2" xfId="17" applyNumberFormat="1" applyFont="1" applyFill="1" applyBorder="1" applyAlignment="1" applyProtection="1">
      <alignment vertical="center" wrapText="1"/>
    </xf>
    <xf numFmtId="1" fontId="9" fillId="0" borderId="2" xfId="19" applyNumberFormat="1" applyFont="1" applyFill="1" applyBorder="1" applyAlignment="1" applyProtection="1">
      <alignment horizontal="center" vertical="top" shrinkToFit="1"/>
    </xf>
    <xf numFmtId="0" fontId="4" fillId="0" borderId="0" xfId="17" applyNumberFormat="1" applyFont="1" applyFill="1" applyBorder="1" applyAlignment="1" applyProtection="1">
      <alignment vertical="top" wrapText="1"/>
    </xf>
    <xf numFmtId="1" fontId="11" fillId="0" borderId="2" xfId="19" applyNumberFormat="1" applyFont="1" applyFill="1" applyBorder="1" applyAlignment="1" applyProtection="1">
      <alignment horizontal="center" vertical="top" shrinkToFit="1"/>
    </xf>
    <xf numFmtId="1" fontId="8" fillId="3" borderId="2" xfId="19" applyNumberFormat="1" applyFont="1" applyFill="1" applyBorder="1" applyProtection="1">
      <alignment horizontal="center" vertical="top" shrinkToFit="1"/>
    </xf>
    <xf numFmtId="0" fontId="8" fillId="3" borderId="7" xfId="17" applyNumberFormat="1" applyFont="1" applyFill="1" applyBorder="1" applyAlignment="1" applyProtection="1">
      <alignment vertical="center" wrapText="1"/>
    </xf>
    <xf numFmtId="1" fontId="8" fillId="3" borderId="4" xfId="19" applyNumberFormat="1" applyFont="1" applyFill="1" applyBorder="1" applyProtection="1">
      <alignment horizontal="center" vertical="top" shrinkToFit="1"/>
    </xf>
    <xf numFmtId="4" fontId="8" fillId="3" borderId="4" xfId="24" applyNumberFormat="1" applyFont="1" applyFill="1" applyBorder="1" applyProtection="1">
      <alignment horizontal="right" vertical="top" shrinkToFit="1"/>
    </xf>
    <xf numFmtId="0" fontId="4" fillId="0" borderId="19" xfId="17" applyNumberFormat="1" applyFont="1" applyFill="1" applyBorder="1" applyAlignment="1" applyProtection="1">
      <alignment vertical="center" wrapText="1"/>
    </xf>
    <xf numFmtId="0" fontId="9" fillId="0" borderId="19" xfId="17" applyNumberFormat="1" applyFont="1" applyFill="1" applyBorder="1" applyAlignment="1" applyProtection="1">
      <alignment vertical="center" wrapText="1"/>
    </xf>
    <xf numFmtId="1" fontId="4" fillId="4" borderId="23" xfId="19" applyNumberFormat="1" applyFont="1" applyFill="1" applyProtection="1">
      <alignment horizontal="center" vertical="top" shrinkToFit="1"/>
    </xf>
    <xf numFmtId="1" fontId="9" fillId="4" borderId="23" xfId="19" applyNumberFormat="1" applyFont="1" applyFill="1" applyProtection="1">
      <alignment horizontal="center" vertical="top" shrinkToFit="1"/>
    </xf>
    <xf numFmtId="1" fontId="4" fillId="4" borderId="2" xfId="19" applyNumberFormat="1" applyFont="1" applyFill="1" applyBorder="1" applyAlignment="1" applyProtection="1">
      <alignment horizontal="center" vertical="top" shrinkToFit="1"/>
    </xf>
    <xf numFmtId="1" fontId="4" fillId="4" borderId="3" xfId="19" applyNumberFormat="1" applyFont="1" applyFill="1" applyBorder="1" applyProtection="1">
      <alignment horizontal="center" vertical="top" shrinkToFit="1"/>
    </xf>
    <xf numFmtId="1" fontId="4" fillId="4" borderId="2" xfId="19" applyNumberFormat="1" applyFont="1" applyFill="1" applyBorder="1" applyProtection="1">
      <alignment horizontal="center" vertical="top" shrinkToFit="1"/>
    </xf>
    <xf numFmtId="0" fontId="0" fillId="4" borderId="0" xfId="0" applyFill="1" applyProtection="1">
      <protection locked="0"/>
    </xf>
    <xf numFmtId="0" fontId="13" fillId="4" borderId="0" xfId="8" applyNumberFormat="1" applyFill="1" applyProtection="1"/>
    <xf numFmtId="1" fontId="5" fillId="4" borderId="0" xfId="11" applyNumberFormat="1" applyFont="1" applyFill="1" applyAlignment="1" applyProtection="1">
      <alignment horizontal="center" vertical="top" shrinkToFit="1"/>
    </xf>
    <xf numFmtId="0" fontId="4" fillId="4" borderId="4" xfId="7" applyNumberFormat="1" applyFont="1" applyFill="1" applyBorder="1" applyProtection="1">
      <alignment horizontal="center" vertical="center" wrapText="1"/>
    </xf>
    <xf numFmtId="1" fontId="4" fillId="4" borderId="2" xfId="19" applyFont="1" applyFill="1" applyBorder="1">
      <alignment horizontal="center" vertical="top" shrinkToFit="1"/>
    </xf>
    <xf numFmtId="1" fontId="9" fillId="4" borderId="2" xfId="19" applyNumberFormat="1" applyFont="1" applyFill="1" applyBorder="1" applyProtection="1">
      <alignment horizontal="center" vertical="top" shrinkToFit="1"/>
    </xf>
    <xf numFmtId="0" fontId="12" fillId="0" borderId="2" xfId="17" applyNumberFormat="1" applyFont="1" applyFill="1" applyBorder="1" applyAlignment="1" applyProtection="1">
      <alignment vertical="top" wrapText="1"/>
    </xf>
    <xf numFmtId="0" fontId="4" fillId="4" borderId="8" xfId="17" applyNumberFormat="1" applyFont="1" applyFill="1" applyBorder="1" applyAlignment="1" applyProtection="1">
      <alignment vertical="center" wrapText="1"/>
    </xf>
    <xf numFmtId="4" fontId="4" fillId="4" borderId="23" xfId="24" applyNumberFormat="1" applyFont="1" applyFill="1" applyProtection="1">
      <alignment horizontal="right" vertical="top" shrinkToFit="1"/>
    </xf>
    <xf numFmtId="0" fontId="4" fillId="4" borderId="2" xfId="17" applyNumberFormat="1" applyFont="1" applyFill="1" applyBorder="1" applyAlignment="1" applyProtection="1">
      <alignment vertical="top" wrapText="1"/>
    </xf>
    <xf numFmtId="4" fontId="4" fillId="4" borderId="6" xfId="24" applyNumberFormat="1" applyFont="1" applyFill="1" applyBorder="1" applyProtection="1">
      <alignment horizontal="right" vertical="top" shrinkToFit="1"/>
    </xf>
    <xf numFmtId="4" fontId="2" fillId="4" borderId="2" xfId="0" applyNumberFormat="1" applyFont="1" applyFill="1" applyBorder="1" applyAlignment="1" applyProtection="1">
      <alignment vertical="top"/>
      <protection locked="0"/>
    </xf>
    <xf numFmtId="4" fontId="4" fillId="4" borderId="8" xfId="24" applyNumberFormat="1" applyFont="1" applyFill="1" applyBorder="1" applyProtection="1">
      <alignment horizontal="right" vertical="top" shrinkToFit="1"/>
    </xf>
    <xf numFmtId="4" fontId="4" fillId="4" borderId="4" xfId="24" applyNumberFormat="1" applyFont="1" applyFill="1" applyBorder="1" applyProtection="1">
      <alignment horizontal="right" vertical="top" shrinkToFit="1"/>
    </xf>
    <xf numFmtId="0" fontId="9" fillId="4" borderId="8" xfId="17" applyNumberFormat="1" applyFont="1" applyFill="1" applyBorder="1" applyAlignment="1" applyProtection="1">
      <alignment vertical="center" wrapText="1"/>
    </xf>
    <xf numFmtId="4" fontId="9" fillId="4" borderId="23" xfId="24" applyNumberFormat="1" applyFont="1" applyFill="1" applyProtection="1">
      <alignment horizontal="right" vertical="top" shrinkToFit="1"/>
    </xf>
    <xf numFmtId="1" fontId="12" fillId="4" borderId="2" xfId="19" applyNumberFormat="1" applyFont="1" applyFill="1" applyBorder="1" applyAlignment="1" applyProtection="1">
      <alignment horizontal="center" vertical="top" shrinkToFit="1"/>
    </xf>
    <xf numFmtId="0" fontId="4" fillId="0" borderId="20" xfId="8" applyNumberFormat="1" applyFont="1" applyFill="1" applyBorder="1" applyAlignment="1" applyProtection="1">
      <alignment horizontal="center"/>
    </xf>
    <xf numFmtId="0" fontId="4" fillId="0" borderId="19" xfId="8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0" fontId="8" fillId="0" borderId="19" xfId="17" applyNumberFormat="1" applyFont="1" applyFill="1" applyBorder="1" applyAlignment="1" applyProtection="1">
      <alignment horizontal="center" vertical="top" wrapText="1"/>
    </xf>
    <xf numFmtId="0" fontId="8" fillId="0" borderId="2" xfId="17" applyNumberFormat="1" applyFont="1" applyFill="1" applyBorder="1" applyAlignment="1" applyProtection="1">
      <alignment horizontal="center" vertical="top" wrapText="1"/>
    </xf>
    <xf numFmtId="0" fontId="4" fillId="0" borderId="5" xfId="7" applyNumberFormat="1" applyFont="1" applyFill="1" applyBorder="1" applyAlignment="1" applyProtection="1">
      <alignment horizontal="center" vertical="center" wrapText="1"/>
    </xf>
    <xf numFmtId="0" fontId="4" fillId="0" borderId="15" xfId="7" applyNumberFormat="1" applyFont="1" applyFill="1" applyBorder="1" applyAlignment="1" applyProtection="1">
      <alignment horizontal="center" vertical="center" wrapText="1"/>
    </xf>
    <xf numFmtId="0" fontId="4" fillId="0" borderId="21" xfId="7" applyNumberFormat="1" applyFont="1" applyFill="1" applyBorder="1" applyAlignment="1" applyProtection="1">
      <alignment horizontal="center" vertical="center" wrapText="1"/>
    </xf>
    <xf numFmtId="0" fontId="4" fillId="0" borderId="22" xfId="7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top"/>
      <protection locked="0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top"/>
      <protection locked="0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8"/>
  <sheetViews>
    <sheetView showGridLines="0" tabSelected="1" topLeftCell="C1" zoomScale="120" zoomScaleNormal="120" zoomScaleSheetLayoutView="100" workbookViewId="0">
      <pane ySplit="11" topLeftCell="A12" activePane="bottomLeft" state="frozen"/>
      <selection pane="bottomLeft" activeCell="H6" sqref="H6"/>
    </sheetView>
  </sheetViews>
  <sheetFormatPr defaultColWidth="9.109375" defaultRowHeight="14.4" outlineLevelRow="7"/>
  <cols>
    <col min="1" max="1" width="4.33203125" style="1" customWidth="1"/>
    <col min="2" max="2" width="79" style="2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00" customWidth="1"/>
    <col min="11" max="16384" width="9.109375" style="1"/>
  </cols>
  <sheetData>
    <row r="1" spans="1:10" ht="0.6" customHeight="1">
      <c r="B1" s="4"/>
      <c r="C1" s="4"/>
      <c r="D1" s="4"/>
      <c r="E1" s="4"/>
      <c r="F1" s="4"/>
      <c r="G1" s="4"/>
      <c r="H1" s="4"/>
      <c r="I1" s="4"/>
    </row>
    <row r="2" spans="1:10" ht="15.6">
      <c r="B2" s="4"/>
      <c r="C2" s="4"/>
      <c r="D2" s="17"/>
      <c r="E2" s="3"/>
      <c r="F2" s="5"/>
      <c r="G2" s="5"/>
      <c r="H2" s="14" t="s">
        <v>113</v>
      </c>
      <c r="I2" s="6"/>
    </row>
    <row r="3" spans="1:10" ht="12.6" customHeight="1">
      <c r="B3" s="4"/>
      <c r="C3" s="4"/>
      <c r="D3" s="3"/>
      <c r="E3" s="3"/>
      <c r="F3" s="5"/>
      <c r="G3" s="5"/>
      <c r="H3" s="14" t="s">
        <v>12</v>
      </c>
      <c r="I3" s="6"/>
    </row>
    <row r="4" spans="1:10" ht="12" customHeight="1">
      <c r="B4" s="4"/>
      <c r="C4" s="4"/>
      <c r="D4" s="3"/>
      <c r="E4" s="3"/>
      <c r="F4" s="5"/>
      <c r="G4" s="5"/>
      <c r="H4" s="14" t="s">
        <v>13</v>
      </c>
      <c r="I4" s="6"/>
    </row>
    <row r="5" spans="1:10" ht="12.6" customHeight="1">
      <c r="B5" s="4"/>
      <c r="C5" s="4"/>
      <c r="D5" s="3"/>
      <c r="E5" s="3"/>
      <c r="F5" s="5"/>
      <c r="G5" s="5"/>
      <c r="H5" s="14" t="s">
        <v>91</v>
      </c>
      <c r="I5" s="6"/>
    </row>
    <row r="6" spans="1:10" ht="12.6" customHeight="1">
      <c r="B6" s="4"/>
      <c r="C6" s="4"/>
      <c r="D6" s="3"/>
      <c r="E6" s="3"/>
      <c r="F6" s="5"/>
      <c r="G6" s="5"/>
      <c r="H6" s="14" t="s">
        <v>209</v>
      </c>
      <c r="I6" s="6"/>
    </row>
    <row r="7" spans="1:10">
      <c r="B7" s="4"/>
      <c r="C7" s="4"/>
      <c r="D7" s="4"/>
      <c r="E7" s="4"/>
      <c r="F7" s="4"/>
      <c r="G7" s="4"/>
      <c r="H7" s="4"/>
      <c r="I7" s="4"/>
    </row>
    <row r="8" spans="1:10" ht="15.6" customHeight="1">
      <c r="B8" s="119" t="s">
        <v>201</v>
      </c>
      <c r="C8" s="119"/>
      <c r="D8" s="119"/>
      <c r="E8" s="119"/>
      <c r="F8" s="119"/>
      <c r="G8" s="119"/>
      <c r="H8" s="119"/>
      <c r="I8" s="20"/>
    </row>
    <row r="9" spans="1:10">
      <c r="B9" s="21"/>
      <c r="C9" s="21"/>
      <c r="D9" s="21"/>
      <c r="E9" s="21"/>
      <c r="F9" s="21"/>
      <c r="G9" s="21"/>
      <c r="H9" s="22" t="s">
        <v>14</v>
      </c>
      <c r="I9" s="22"/>
    </row>
    <row r="10" spans="1:10" ht="18" customHeight="1">
      <c r="A10" s="130" t="s">
        <v>78</v>
      </c>
      <c r="B10" s="124" t="s">
        <v>10</v>
      </c>
      <c r="C10" s="122" t="s">
        <v>11</v>
      </c>
      <c r="D10" s="117" t="s">
        <v>81</v>
      </c>
      <c r="E10" s="118"/>
      <c r="F10" s="117" t="s">
        <v>95</v>
      </c>
      <c r="G10" s="118"/>
      <c r="H10" s="117" t="s">
        <v>122</v>
      </c>
      <c r="I10" s="118"/>
      <c r="J10" s="101"/>
    </row>
    <row r="11" spans="1:10" ht="43.2" customHeight="1">
      <c r="A11" s="131"/>
      <c r="B11" s="125"/>
      <c r="C11" s="123"/>
      <c r="D11" s="45" t="s">
        <v>25</v>
      </c>
      <c r="E11" s="15" t="s">
        <v>31</v>
      </c>
      <c r="F11" s="45" t="s">
        <v>25</v>
      </c>
      <c r="G11" s="15" t="s">
        <v>31</v>
      </c>
      <c r="H11" s="45" t="s">
        <v>25</v>
      </c>
      <c r="I11" s="15" t="s">
        <v>31</v>
      </c>
      <c r="J11" s="101"/>
    </row>
    <row r="12" spans="1:10" ht="16.2" customHeight="1">
      <c r="A12" s="38"/>
      <c r="B12" s="33">
        <v>1</v>
      </c>
      <c r="C12" s="15">
        <v>2</v>
      </c>
      <c r="D12" s="46">
        <v>3</v>
      </c>
      <c r="E12" s="16">
        <v>4</v>
      </c>
      <c r="F12" s="46">
        <v>5</v>
      </c>
      <c r="G12" s="16">
        <v>6</v>
      </c>
      <c r="H12" s="46">
        <v>7</v>
      </c>
      <c r="I12" s="15">
        <v>8</v>
      </c>
      <c r="J12" s="101"/>
    </row>
    <row r="13" spans="1:10" ht="27.75" customHeight="1">
      <c r="A13" s="126">
        <v>1</v>
      </c>
      <c r="B13" s="70" t="s">
        <v>87</v>
      </c>
      <c r="C13" s="71">
        <v>1200000000</v>
      </c>
      <c r="D13" s="72">
        <f t="shared" ref="D13:I14" si="0">D14</f>
        <v>100000</v>
      </c>
      <c r="E13" s="72">
        <f t="shared" si="0"/>
        <v>100000</v>
      </c>
      <c r="F13" s="72">
        <f t="shared" si="0"/>
        <v>0</v>
      </c>
      <c r="G13" s="72">
        <f t="shared" si="0"/>
        <v>0</v>
      </c>
      <c r="H13" s="72">
        <f t="shared" si="0"/>
        <v>0</v>
      </c>
      <c r="I13" s="72">
        <f t="shared" si="0"/>
        <v>0</v>
      </c>
      <c r="J13" s="101"/>
    </row>
    <row r="14" spans="1:10" ht="25.5" customHeight="1">
      <c r="A14" s="129"/>
      <c r="B14" s="41" t="s">
        <v>88</v>
      </c>
      <c r="C14" s="52">
        <v>1200100000</v>
      </c>
      <c r="D14" s="42">
        <f t="shared" si="0"/>
        <v>100000</v>
      </c>
      <c r="E14" s="42">
        <f t="shared" si="0"/>
        <v>100000</v>
      </c>
      <c r="F14" s="42">
        <f t="shared" si="0"/>
        <v>0</v>
      </c>
      <c r="G14" s="42">
        <f t="shared" si="0"/>
        <v>0</v>
      </c>
      <c r="H14" s="42">
        <f t="shared" si="0"/>
        <v>0</v>
      </c>
      <c r="I14" s="42">
        <f t="shared" si="0"/>
        <v>0</v>
      </c>
      <c r="J14" s="101"/>
    </row>
    <row r="15" spans="1:10" ht="32.25" customHeight="1">
      <c r="A15" s="128"/>
      <c r="B15" s="40" t="s">
        <v>89</v>
      </c>
      <c r="C15" s="103">
        <v>1200112010</v>
      </c>
      <c r="D15" s="43">
        <v>100000</v>
      </c>
      <c r="E15" s="43">
        <v>100000</v>
      </c>
      <c r="F15" s="43">
        <v>0</v>
      </c>
      <c r="G15" s="43">
        <v>0</v>
      </c>
      <c r="H15" s="43">
        <v>0</v>
      </c>
      <c r="I15" s="44">
        <v>0</v>
      </c>
      <c r="J15" s="101"/>
    </row>
    <row r="16" spans="1:10" ht="35.4" customHeight="1">
      <c r="A16" s="47">
        <v>2</v>
      </c>
      <c r="B16" s="73" t="s">
        <v>101</v>
      </c>
      <c r="C16" s="71">
        <v>1400000000</v>
      </c>
      <c r="D16" s="72">
        <f>D17</f>
        <v>2708192.6</v>
      </c>
      <c r="E16" s="72">
        <f t="shared" ref="E16:I17" si="1">E17</f>
        <v>1354096.3</v>
      </c>
      <c r="F16" s="72">
        <f t="shared" si="1"/>
        <v>0</v>
      </c>
      <c r="G16" s="72">
        <f t="shared" si="1"/>
        <v>0</v>
      </c>
      <c r="H16" s="72">
        <f t="shared" si="1"/>
        <v>0</v>
      </c>
      <c r="I16" s="72">
        <f t="shared" si="1"/>
        <v>0</v>
      </c>
      <c r="J16" s="101"/>
    </row>
    <row r="17" spans="1:10" ht="21" customHeight="1">
      <c r="A17" s="47"/>
      <c r="B17" s="53" t="s">
        <v>102</v>
      </c>
      <c r="C17" s="52">
        <v>1400100000</v>
      </c>
      <c r="D17" s="43">
        <f>D18</f>
        <v>2708192.6</v>
      </c>
      <c r="E17" s="43">
        <f t="shared" si="1"/>
        <v>1354096.3</v>
      </c>
      <c r="F17" s="43">
        <f t="shared" si="1"/>
        <v>0</v>
      </c>
      <c r="G17" s="43">
        <f>G18</f>
        <v>0</v>
      </c>
      <c r="H17" s="43">
        <f t="shared" si="1"/>
        <v>0</v>
      </c>
      <c r="I17" s="43">
        <f t="shared" si="1"/>
        <v>0</v>
      </c>
      <c r="J17" s="101"/>
    </row>
    <row r="18" spans="1:10" ht="43.2" customHeight="1">
      <c r="A18" s="47"/>
      <c r="B18" s="53" t="s">
        <v>120</v>
      </c>
      <c r="C18" s="103" t="s">
        <v>103</v>
      </c>
      <c r="D18" s="43">
        <v>2708192.6</v>
      </c>
      <c r="E18" s="43">
        <v>1354096.3</v>
      </c>
      <c r="F18" s="43">
        <v>0</v>
      </c>
      <c r="G18" s="43">
        <v>0</v>
      </c>
      <c r="H18" s="43">
        <v>0</v>
      </c>
      <c r="I18" s="44">
        <v>0</v>
      </c>
      <c r="J18" s="101"/>
    </row>
    <row r="19" spans="1:10" ht="28.2" customHeight="1">
      <c r="A19" s="126">
        <v>3</v>
      </c>
      <c r="B19" s="74" t="s">
        <v>80</v>
      </c>
      <c r="C19" s="75">
        <v>1500000000</v>
      </c>
      <c r="D19" s="76">
        <f>D20+D24+D35+D37+D40+D44+D46+D42+D33</f>
        <v>632789526.32999992</v>
      </c>
      <c r="E19" s="76">
        <f>E20+E24+E35+E37+E40+E44+E46+E42+E33</f>
        <v>215474245.68000001</v>
      </c>
      <c r="F19" s="76">
        <f>F20+F24+F35+F37+F40+F44+F46+F42</f>
        <v>512940207</v>
      </c>
      <c r="G19" s="76">
        <f>G20+G24+G35+G37+G40+G44+G46+G42</f>
        <v>156204910</v>
      </c>
      <c r="H19" s="76">
        <f>H20+H24+H35+H37+H40+H44+H46+H42</f>
        <v>533558692.94999999</v>
      </c>
      <c r="I19" s="76">
        <f>I20+I24+I35+I37+I40+I44+I46+I42</f>
        <v>153786910</v>
      </c>
      <c r="J19" s="101"/>
    </row>
    <row r="20" spans="1:10" ht="30" customHeight="1" outlineLevel="1">
      <c r="A20" s="127"/>
      <c r="B20" s="34" t="s">
        <v>32</v>
      </c>
      <c r="C20" s="27" t="s">
        <v>33</v>
      </c>
      <c r="D20" s="28">
        <f t="shared" ref="D20:I20" si="2">D21+D22+D23</f>
        <v>141210016</v>
      </c>
      <c r="E20" s="28">
        <f t="shared" si="2"/>
        <v>64078350</v>
      </c>
      <c r="F20" s="28">
        <f t="shared" si="2"/>
        <v>132428260</v>
      </c>
      <c r="G20" s="28">
        <f t="shared" si="2"/>
        <v>47195690</v>
      </c>
      <c r="H20" s="28">
        <f t="shared" si="2"/>
        <v>138158740</v>
      </c>
      <c r="I20" s="28">
        <f t="shared" si="2"/>
        <v>46632690</v>
      </c>
      <c r="J20" s="101"/>
    </row>
    <row r="21" spans="1:10" ht="26.4" customHeight="1" outlineLevel="2">
      <c r="A21" s="127"/>
      <c r="B21" s="35" t="s">
        <v>1</v>
      </c>
      <c r="C21" s="8" t="s">
        <v>34</v>
      </c>
      <c r="D21" s="7">
        <v>8012550</v>
      </c>
      <c r="E21" s="7">
        <v>8012550</v>
      </c>
      <c r="F21" s="7">
        <v>8012550</v>
      </c>
      <c r="G21" s="7">
        <v>8012550</v>
      </c>
      <c r="H21" s="7">
        <v>8012550</v>
      </c>
      <c r="I21" s="7">
        <v>8012550</v>
      </c>
      <c r="J21" s="101"/>
    </row>
    <row r="22" spans="1:10" ht="28.2" customHeight="1" outlineLevel="3">
      <c r="A22" s="127"/>
      <c r="B22" s="35" t="s">
        <v>35</v>
      </c>
      <c r="C22" s="8" t="s">
        <v>36</v>
      </c>
      <c r="D22" s="7">
        <v>56065800</v>
      </c>
      <c r="E22" s="7">
        <v>56065800</v>
      </c>
      <c r="F22" s="7">
        <v>39183140</v>
      </c>
      <c r="G22" s="7">
        <v>39183140</v>
      </c>
      <c r="H22" s="7">
        <v>38620140</v>
      </c>
      <c r="I22" s="7">
        <v>38620140</v>
      </c>
      <c r="J22" s="101"/>
    </row>
    <row r="23" spans="1:10" ht="42.6" customHeight="1" outlineLevel="4">
      <c r="A23" s="127"/>
      <c r="B23" s="107" t="s">
        <v>16</v>
      </c>
      <c r="C23" s="95" t="s">
        <v>37</v>
      </c>
      <c r="D23" s="108">
        <v>77131666</v>
      </c>
      <c r="E23" s="108">
        <v>0</v>
      </c>
      <c r="F23" s="108">
        <v>85232570</v>
      </c>
      <c r="G23" s="108">
        <v>0</v>
      </c>
      <c r="H23" s="108">
        <v>91526050</v>
      </c>
      <c r="I23" s="108">
        <v>0</v>
      </c>
      <c r="J23" s="101"/>
    </row>
    <row r="24" spans="1:10" ht="26.4" outlineLevel="5">
      <c r="A24" s="127"/>
      <c r="B24" s="34" t="s">
        <v>79</v>
      </c>
      <c r="C24" s="27" t="s">
        <v>38</v>
      </c>
      <c r="D24" s="28">
        <f t="shared" ref="D24:I24" si="3">D25+D26+D29+D30+D31+D32+D27+D28</f>
        <v>328726613</v>
      </c>
      <c r="E24" s="28">
        <f t="shared" si="3"/>
        <v>77004140</v>
      </c>
      <c r="F24" s="28">
        <f t="shared" si="3"/>
        <v>321108097</v>
      </c>
      <c r="G24" s="28">
        <f t="shared" si="3"/>
        <v>50550640</v>
      </c>
      <c r="H24" s="28">
        <f t="shared" si="3"/>
        <v>336704004</v>
      </c>
      <c r="I24" s="28">
        <f t="shared" si="3"/>
        <v>49420640</v>
      </c>
      <c r="J24" s="101"/>
    </row>
    <row r="25" spans="1:10" ht="26.4" outlineLevel="6">
      <c r="A25" s="127"/>
      <c r="B25" s="35" t="s">
        <v>2</v>
      </c>
      <c r="C25" s="8" t="s">
        <v>39</v>
      </c>
      <c r="D25" s="7">
        <v>200000</v>
      </c>
      <c r="E25" s="7">
        <v>200000</v>
      </c>
      <c r="F25" s="7">
        <v>0</v>
      </c>
      <c r="G25" s="7">
        <v>0</v>
      </c>
      <c r="H25" s="7">
        <v>0</v>
      </c>
      <c r="I25" s="7">
        <v>0</v>
      </c>
      <c r="J25" s="101"/>
    </row>
    <row r="26" spans="1:10" ht="26.4" outlineLevel="7">
      <c r="A26" s="127"/>
      <c r="B26" s="35" t="s">
        <v>40</v>
      </c>
      <c r="C26" s="8" t="s">
        <v>41</v>
      </c>
      <c r="D26" s="7">
        <v>76604140</v>
      </c>
      <c r="E26" s="7">
        <v>76604140</v>
      </c>
      <c r="F26" s="7">
        <v>50520640</v>
      </c>
      <c r="G26" s="7">
        <f>F26</f>
        <v>50520640</v>
      </c>
      <c r="H26" s="7">
        <v>49420640</v>
      </c>
      <c r="I26" s="7">
        <f>H26</f>
        <v>49420640</v>
      </c>
      <c r="J26" s="101"/>
    </row>
    <row r="27" spans="1:10" ht="58.2" customHeight="1" outlineLevel="7">
      <c r="A27" s="127"/>
      <c r="B27" s="53" t="s">
        <v>104</v>
      </c>
      <c r="C27" s="8">
        <v>1500221993</v>
      </c>
      <c r="D27" s="7">
        <v>200000</v>
      </c>
      <c r="E27" s="7">
        <v>200000</v>
      </c>
      <c r="F27" s="7">
        <v>30000</v>
      </c>
      <c r="G27" s="7">
        <v>30000</v>
      </c>
      <c r="H27" s="7">
        <v>0</v>
      </c>
      <c r="I27" s="7">
        <v>0</v>
      </c>
      <c r="J27" s="101"/>
    </row>
    <row r="28" spans="1:10" ht="57" customHeight="1" outlineLevel="7">
      <c r="A28" s="127"/>
      <c r="B28" s="109" t="s">
        <v>208</v>
      </c>
      <c r="C28" s="95">
        <v>1500250500</v>
      </c>
      <c r="D28" s="108">
        <v>421848</v>
      </c>
      <c r="E28" s="108">
        <v>0</v>
      </c>
      <c r="F28" s="108">
        <v>421848</v>
      </c>
      <c r="G28" s="108">
        <v>0</v>
      </c>
      <c r="H28" s="108">
        <v>421848</v>
      </c>
      <c r="I28" s="108">
        <v>0</v>
      </c>
      <c r="J28" s="101"/>
    </row>
    <row r="29" spans="1:10" ht="42.75" customHeight="1" outlineLevel="2">
      <c r="A29" s="127"/>
      <c r="B29" s="107" t="s">
        <v>15</v>
      </c>
      <c r="C29" s="95" t="s">
        <v>42</v>
      </c>
      <c r="D29" s="108">
        <v>28641600</v>
      </c>
      <c r="E29" s="108">
        <v>0</v>
      </c>
      <c r="F29" s="108">
        <v>34257600</v>
      </c>
      <c r="G29" s="108">
        <v>0</v>
      </c>
      <c r="H29" s="108">
        <v>34257600</v>
      </c>
      <c r="I29" s="108">
        <v>0</v>
      </c>
      <c r="J29" s="101"/>
    </row>
    <row r="30" spans="1:10" ht="49.2" customHeight="1" outlineLevel="3">
      <c r="A30" s="127"/>
      <c r="B30" s="107" t="s">
        <v>43</v>
      </c>
      <c r="C30" s="95" t="s">
        <v>44</v>
      </c>
      <c r="D30" s="108">
        <v>211478125</v>
      </c>
      <c r="E30" s="108">
        <v>0</v>
      </c>
      <c r="F30" s="108">
        <v>225359259</v>
      </c>
      <c r="G30" s="108">
        <v>0</v>
      </c>
      <c r="H30" s="108">
        <v>242311266</v>
      </c>
      <c r="I30" s="108">
        <v>0</v>
      </c>
      <c r="J30" s="101"/>
    </row>
    <row r="31" spans="1:10" ht="42.6" customHeight="1" outlineLevel="4">
      <c r="A31" s="127"/>
      <c r="B31" s="35" t="s">
        <v>3</v>
      </c>
      <c r="C31" s="8" t="s">
        <v>45</v>
      </c>
      <c r="D31" s="7">
        <v>3267400</v>
      </c>
      <c r="E31" s="7">
        <v>0</v>
      </c>
      <c r="F31" s="7">
        <v>3267400</v>
      </c>
      <c r="G31" s="7">
        <v>0</v>
      </c>
      <c r="H31" s="7">
        <v>3267400</v>
      </c>
      <c r="I31" s="7">
        <v>0</v>
      </c>
      <c r="J31" s="101"/>
    </row>
    <row r="32" spans="1:10" ht="45" customHeight="1" outlineLevel="4">
      <c r="A32" s="127"/>
      <c r="B32" s="107" t="s">
        <v>46</v>
      </c>
      <c r="C32" s="95" t="s">
        <v>47</v>
      </c>
      <c r="D32" s="108">
        <v>7913500</v>
      </c>
      <c r="E32" s="108">
        <v>0</v>
      </c>
      <c r="F32" s="108">
        <v>7251350</v>
      </c>
      <c r="G32" s="108">
        <v>0</v>
      </c>
      <c r="H32" s="108">
        <v>7025250</v>
      </c>
      <c r="I32" s="108">
        <v>0</v>
      </c>
      <c r="J32" s="101"/>
    </row>
    <row r="33" spans="1:10" ht="33" customHeight="1" outlineLevel="4">
      <c r="A33" s="127"/>
      <c r="B33" s="35" t="s">
        <v>202</v>
      </c>
      <c r="C33" s="8">
        <v>1500300000</v>
      </c>
      <c r="D33" s="7">
        <f t="shared" ref="D33:I33" si="4">D34</f>
        <v>85427135.680000007</v>
      </c>
      <c r="E33" s="7">
        <f t="shared" si="4"/>
        <v>427135.68</v>
      </c>
      <c r="F33" s="7">
        <f t="shared" si="4"/>
        <v>0</v>
      </c>
      <c r="G33" s="7">
        <f t="shared" si="4"/>
        <v>0</v>
      </c>
      <c r="H33" s="7">
        <f t="shared" si="4"/>
        <v>0</v>
      </c>
      <c r="I33" s="7">
        <f t="shared" si="4"/>
        <v>0</v>
      </c>
      <c r="J33" s="101"/>
    </row>
    <row r="34" spans="1:10" ht="34.5" customHeight="1" outlineLevel="4">
      <c r="A34" s="127"/>
      <c r="B34" s="107" t="s">
        <v>203</v>
      </c>
      <c r="C34" s="95" t="s">
        <v>204</v>
      </c>
      <c r="D34" s="108">
        <v>85427135.680000007</v>
      </c>
      <c r="E34" s="108">
        <v>427135.68</v>
      </c>
      <c r="F34" s="108">
        <v>0</v>
      </c>
      <c r="G34" s="108">
        <v>0</v>
      </c>
      <c r="H34" s="108">
        <v>0</v>
      </c>
      <c r="I34" s="108">
        <v>0</v>
      </c>
      <c r="J34" s="101"/>
    </row>
    <row r="35" spans="1:10" ht="27" customHeight="1" outlineLevel="4">
      <c r="A35" s="127"/>
      <c r="B35" s="34" t="s">
        <v>65</v>
      </c>
      <c r="C35" s="27" t="s">
        <v>67</v>
      </c>
      <c r="D35" s="28">
        <f t="shared" ref="D35:I35" si="5">D36</f>
        <v>136240</v>
      </c>
      <c r="E35" s="28">
        <f t="shared" si="5"/>
        <v>136240</v>
      </c>
      <c r="F35" s="28">
        <f t="shared" si="5"/>
        <v>20000</v>
      </c>
      <c r="G35" s="28">
        <f t="shared" si="5"/>
        <v>20000</v>
      </c>
      <c r="H35" s="28">
        <f t="shared" si="5"/>
        <v>0</v>
      </c>
      <c r="I35" s="28">
        <f t="shared" si="5"/>
        <v>0</v>
      </c>
      <c r="J35" s="101"/>
    </row>
    <row r="36" spans="1:10" ht="27.75" customHeight="1" outlineLevel="4">
      <c r="A36" s="127"/>
      <c r="B36" s="35" t="s">
        <v>66</v>
      </c>
      <c r="C36" s="8" t="s">
        <v>68</v>
      </c>
      <c r="D36" s="7">
        <v>136240</v>
      </c>
      <c r="E36" s="7">
        <v>136240</v>
      </c>
      <c r="F36" s="7">
        <v>20000</v>
      </c>
      <c r="G36" s="7">
        <v>20000</v>
      </c>
      <c r="H36" s="7">
        <v>0</v>
      </c>
      <c r="I36" s="7">
        <v>0</v>
      </c>
      <c r="J36" s="101"/>
    </row>
    <row r="37" spans="1:10" ht="27.6" customHeight="1" outlineLevel="5">
      <c r="A37" s="127"/>
      <c r="B37" s="34" t="s">
        <v>48</v>
      </c>
      <c r="C37" s="27" t="s">
        <v>50</v>
      </c>
      <c r="D37" s="28">
        <f t="shared" ref="D37:I37" si="6">D38+D39</f>
        <v>48059540</v>
      </c>
      <c r="E37" s="28">
        <f t="shared" si="6"/>
        <v>48059540</v>
      </c>
      <c r="F37" s="28">
        <f t="shared" si="6"/>
        <v>37360750</v>
      </c>
      <c r="G37" s="28">
        <f t="shared" si="6"/>
        <v>37360750</v>
      </c>
      <c r="H37" s="28">
        <f t="shared" si="6"/>
        <v>36875750</v>
      </c>
      <c r="I37" s="28">
        <f t="shared" si="6"/>
        <v>36875750</v>
      </c>
      <c r="J37" s="101"/>
    </row>
    <row r="38" spans="1:10" ht="26.4" outlineLevel="6">
      <c r="A38" s="127"/>
      <c r="B38" s="35" t="s">
        <v>49</v>
      </c>
      <c r="C38" s="8" t="s">
        <v>51</v>
      </c>
      <c r="D38" s="7">
        <v>556200</v>
      </c>
      <c r="E38" s="56">
        <v>556200</v>
      </c>
      <c r="F38" s="7">
        <v>556200</v>
      </c>
      <c r="G38" s="7">
        <v>556200</v>
      </c>
      <c r="H38" s="7">
        <v>556200</v>
      </c>
      <c r="I38" s="7">
        <v>556200</v>
      </c>
      <c r="J38" s="101"/>
    </row>
    <row r="39" spans="1:10" ht="26.4" outlineLevel="7">
      <c r="A39" s="127"/>
      <c r="B39" s="35" t="s">
        <v>52</v>
      </c>
      <c r="C39" s="8" t="s">
        <v>53</v>
      </c>
      <c r="D39" s="54">
        <v>47503340</v>
      </c>
      <c r="E39" s="23">
        <v>47503340</v>
      </c>
      <c r="F39" s="55">
        <v>36804550</v>
      </c>
      <c r="G39" s="7">
        <v>36804550</v>
      </c>
      <c r="H39" s="7">
        <v>36319550</v>
      </c>
      <c r="I39" s="7">
        <v>36319550</v>
      </c>
      <c r="J39" s="101"/>
    </row>
    <row r="40" spans="1:10" ht="26.4" outlineLevel="6">
      <c r="A40" s="127"/>
      <c r="B40" s="34" t="s">
        <v>54</v>
      </c>
      <c r="C40" s="27" t="s">
        <v>56</v>
      </c>
      <c r="D40" s="57">
        <f t="shared" ref="D40:I40" si="7">D41</f>
        <v>25668840</v>
      </c>
      <c r="E40" s="50">
        <f t="shared" si="7"/>
        <v>25668840</v>
      </c>
      <c r="F40" s="58">
        <f t="shared" si="7"/>
        <v>21077830</v>
      </c>
      <c r="G40" s="28">
        <f t="shared" si="7"/>
        <v>21077830</v>
      </c>
      <c r="H40" s="28">
        <f t="shared" si="7"/>
        <v>20857830</v>
      </c>
      <c r="I40" s="28">
        <f t="shared" si="7"/>
        <v>20857830</v>
      </c>
      <c r="J40" s="101"/>
    </row>
    <row r="41" spans="1:10" ht="26.4" outlineLevel="7">
      <c r="A41" s="127"/>
      <c r="B41" s="78" t="s">
        <v>55</v>
      </c>
      <c r="C41" s="12" t="s">
        <v>57</v>
      </c>
      <c r="D41" s="64">
        <v>25668840</v>
      </c>
      <c r="E41" s="79">
        <v>25668840</v>
      </c>
      <c r="F41" s="80">
        <v>21077830</v>
      </c>
      <c r="G41" s="11">
        <v>21077830</v>
      </c>
      <c r="H41" s="11">
        <v>20857830</v>
      </c>
      <c r="I41" s="11">
        <v>20857830</v>
      </c>
      <c r="J41" s="101"/>
    </row>
    <row r="42" spans="1:10" ht="42.75" customHeight="1" outlineLevel="7">
      <c r="A42" s="69"/>
      <c r="B42" s="85" t="s">
        <v>86</v>
      </c>
      <c r="C42" s="32">
        <v>1500900000</v>
      </c>
      <c r="D42" s="50">
        <f t="shared" ref="D42:I42" si="8">D43</f>
        <v>100000</v>
      </c>
      <c r="E42" s="50">
        <f t="shared" si="8"/>
        <v>100000</v>
      </c>
      <c r="F42" s="50">
        <f t="shared" si="8"/>
        <v>0</v>
      </c>
      <c r="G42" s="50">
        <f t="shared" si="8"/>
        <v>0</v>
      </c>
      <c r="H42" s="50">
        <f t="shared" si="8"/>
        <v>0</v>
      </c>
      <c r="I42" s="50">
        <f t="shared" si="8"/>
        <v>0</v>
      </c>
      <c r="J42" s="101"/>
    </row>
    <row r="43" spans="1:10" ht="26.4" outlineLevel="7">
      <c r="A43" s="69"/>
      <c r="B43" s="81" t="s">
        <v>121</v>
      </c>
      <c r="C43" s="18">
        <v>1500921556</v>
      </c>
      <c r="D43" s="82">
        <v>100000</v>
      </c>
      <c r="E43" s="83">
        <v>100000</v>
      </c>
      <c r="F43" s="84">
        <v>0</v>
      </c>
      <c r="G43" s="61">
        <v>0</v>
      </c>
      <c r="H43" s="82">
        <v>0</v>
      </c>
      <c r="I43" s="9">
        <v>0</v>
      </c>
      <c r="J43" s="101"/>
    </row>
    <row r="44" spans="1:10" ht="26.4" outlineLevel="7">
      <c r="A44" s="47"/>
      <c r="B44" s="34" t="s">
        <v>108</v>
      </c>
      <c r="C44" s="27" t="s">
        <v>59</v>
      </c>
      <c r="D44" s="57">
        <f t="shared" ref="D44:I44" si="9">D45</f>
        <v>2530000</v>
      </c>
      <c r="E44" s="77">
        <f t="shared" si="9"/>
        <v>0</v>
      </c>
      <c r="F44" s="57">
        <f t="shared" si="9"/>
        <v>0</v>
      </c>
      <c r="G44" s="57">
        <f t="shared" si="9"/>
        <v>0</v>
      </c>
      <c r="H44" s="57">
        <f t="shared" si="9"/>
        <v>0</v>
      </c>
      <c r="I44" s="50">
        <f t="shared" si="9"/>
        <v>0</v>
      </c>
      <c r="J44" s="101"/>
    </row>
    <row r="45" spans="1:10" ht="45.75" customHeight="1" outlineLevel="7">
      <c r="A45" s="47"/>
      <c r="B45" s="35" t="s">
        <v>58</v>
      </c>
      <c r="C45" s="8" t="s">
        <v>60</v>
      </c>
      <c r="D45" s="54">
        <v>2530000</v>
      </c>
      <c r="E45" s="23">
        <v>0</v>
      </c>
      <c r="F45" s="55">
        <v>0</v>
      </c>
      <c r="G45" s="7">
        <v>0</v>
      </c>
      <c r="H45" s="7">
        <v>0</v>
      </c>
      <c r="I45" s="59">
        <v>0</v>
      </c>
      <c r="J45" s="101"/>
    </row>
    <row r="46" spans="1:10" ht="26.4" outlineLevel="7">
      <c r="A46" s="47"/>
      <c r="B46" s="34" t="s">
        <v>109</v>
      </c>
      <c r="C46" s="27" t="s">
        <v>107</v>
      </c>
      <c r="D46" s="57">
        <f t="shared" ref="D46:I46" si="10">D47</f>
        <v>931141.65</v>
      </c>
      <c r="E46" s="57">
        <f t="shared" si="10"/>
        <v>0</v>
      </c>
      <c r="F46" s="57">
        <f t="shared" si="10"/>
        <v>945270</v>
      </c>
      <c r="G46" s="57">
        <f t="shared" si="10"/>
        <v>0</v>
      </c>
      <c r="H46" s="57">
        <f t="shared" si="10"/>
        <v>962368.95</v>
      </c>
      <c r="I46" s="50">
        <f t="shared" si="10"/>
        <v>0</v>
      </c>
      <c r="J46" s="101"/>
    </row>
    <row r="47" spans="1:10" ht="39.6" outlineLevel="7">
      <c r="A47" s="47"/>
      <c r="B47" s="107" t="s">
        <v>94</v>
      </c>
      <c r="C47" s="95" t="s">
        <v>105</v>
      </c>
      <c r="D47" s="110">
        <v>931141.65</v>
      </c>
      <c r="E47" s="111">
        <v>0</v>
      </c>
      <c r="F47" s="112">
        <v>945270</v>
      </c>
      <c r="G47" s="108">
        <v>0</v>
      </c>
      <c r="H47" s="108">
        <v>962368.95</v>
      </c>
      <c r="I47" s="113">
        <v>0</v>
      </c>
      <c r="J47" s="101"/>
    </row>
    <row r="48" spans="1:10" ht="30.6" customHeight="1" outlineLevel="7">
      <c r="A48" s="126">
        <v>4</v>
      </c>
      <c r="B48" s="74" t="s">
        <v>74</v>
      </c>
      <c r="C48" s="75">
        <v>1700000000</v>
      </c>
      <c r="D48" s="76">
        <f t="shared" ref="D48:I48" si="11">D49+D51+D53+D58</f>
        <v>725757.58</v>
      </c>
      <c r="E48" s="76">
        <f t="shared" si="11"/>
        <v>725757.58</v>
      </c>
      <c r="F48" s="76">
        <f t="shared" si="11"/>
        <v>6922065.8899999997</v>
      </c>
      <c r="G48" s="76">
        <f t="shared" si="11"/>
        <v>446046.83</v>
      </c>
      <c r="H48" s="76">
        <f t="shared" si="11"/>
        <v>6752065.8899999997</v>
      </c>
      <c r="I48" s="76">
        <f t="shared" si="11"/>
        <v>276046.83</v>
      </c>
      <c r="J48" s="101"/>
    </row>
    <row r="49" spans="1:10" ht="26.4" outlineLevel="4">
      <c r="A49" s="127"/>
      <c r="B49" s="36" t="s">
        <v>63</v>
      </c>
      <c r="C49" s="29" t="s">
        <v>30</v>
      </c>
      <c r="D49" s="30">
        <f t="shared" ref="D49:I49" si="12">D50</f>
        <v>650000</v>
      </c>
      <c r="E49" s="30">
        <f t="shared" si="12"/>
        <v>650000</v>
      </c>
      <c r="F49" s="30">
        <f t="shared" si="12"/>
        <v>170000</v>
      </c>
      <c r="G49" s="30">
        <f t="shared" si="12"/>
        <v>170000</v>
      </c>
      <c r="H49" s="30">
        <f t="shared" si="12"/>
        <v>0</v>
      </c>
      <c r="I49" s="30">
        <f t="shared" si="12"/>
        <v>0</v>
      </c>
      <c r="J49" s="101"/>
    </row>
    <row r="50" spans="1:10" ht="17.399999999999999" customHeight="1" outlineLevel="5">
      <c r="A50" s="127"/>
      <c r="B50" s="35" t="s">
        <v>64</v>
      </c>
      <c r="C50" s="18">
        <v>1700217021</v>
      </c>
      <c r="D50" s="59">
        <v>650000</v>
      </c>
      <c r="E50" s="60">
        <v>650000</v>
      </c>
      <c r="F50" s="59">
        <v>170000</v>
      </c>
      <c r="G50" s="61">
        <v>170000</v>
      </c>
      <c r="H50" s="59">
        <v>0</v>
      </c>
      <c r="I50" s="61">
        <v>0</v>
      </c>
      <c r="J50" s="101"/>
    </row>
    <row r="51" spans="1:10" ht="26.4" outlineLevel="5">
      <c r="A51" s="127"/>
      <c r="B51" s="34" t="s">
        <v>61</v>
      </c>
      <c r="C51" s="31" t="s">
        <v>62</v>
      </c>
      <c r="D51" s="50">
        <f t="shared" ref="D51:I51" si="13">D52</f>
        <v>0</v>
      </c>
      <c r="E51" s="50">
        <f t="shared" si="13"/>
        <v>0</v>
      </c>
      <c r="F51" s="50">
        <f t="shared" si="13"/>
        <v>2717401.55</v>
      </c>
      <c r="G51" s="50">
        <f t="shared" si="13"/>
        <v>81522.05</v>
      </c>
      <c r="H51" s="50">
        <f t="shared" si="13"/>
        <v>0</v>
      </c>
      <c r="I51" s="50">
        <f t="shared" si="13"/>
        <v>0</v>
      </c>
      <c r="J51" s="101"/>
    </row>
    <row r="52" spans="1:10" ht="26.4" outlineLevel="5">
      <c r="A52" s="127"/>
      <c r="B52" s="48" t="s">
        <v>123</v>
      </c>
      <c r="C52" s="49" t="s">
        <v>85</v>
      </c>
      <c r="D52" s="62">
        <v>0</v>
      </c>
      <c r="E52" s="9">
        <v>0</v>
      </c>
      <c r="F52" s="9">
        <v>2717401.55</v>
      </c>
      <c r="G52" s="9">
        <v>81522.05</v>
      </c>
      <c r="H52" s="9">
        <v>0</v>
      </c>
      <c r="I52" s="9">
        <v>0</v>
      </c>
      <c r="J52" s="101"/>
    </row>
    <row r="53" spans="1:10" ht="19.5" customHeight="1" outlineLevel="5">
      <c r="A53" s="127"/>
      <c r="B53" s="51" t="s">
        <v>110</v>
      </c>
      <c r="C53" s="88">
        <v>1700400000</v>
      </c>
      <c r="D53" s="50">
        <f t="shared" ref="D53:I53" si="14">D54+D55+D56+D57</f>
        <v>0</v>
      </c>
      <c r="E53" s="50">
        <f t="shared" si="14"/>
        <v>0</v>
      </c>
      <c r="F53" s="50">
        <f t="shared" si="14"/>
        <v>3958906.76</v>
      </c>
      <c r="G53" s="50">
        <f t="shared" si="14"/>
        <v>118767.2</v>
      </c>
      <c r="H53" s="50">
        <f t="shared" si="14"/>
        <v>6676308.3099999996</v>
      </c>
      <c r="I53" s="50">
        <f t="shared" si="14"/>
        <v>200289.25</v>
      </c>
      <c r="J53" s="101"/>
    </row>
    <row r="54" spans="1:10" ht="26.4" outlineLevel="5">
      <c r="A54" s="127"/>
      <c r="B54" s="48" t="s">
        <v>124</v>
      </c>
      <c r="C54" s="49" t="s">
        <v>114</v>
      </c>
      <c r="D54" s="9">
        <v>0</v>
      </c>
      <c r="E54" s="9">
        <v>0</v>
      </c>
      <c r="F54" s="9">
        <v>1892659.28</v>
      </c>
      <c r="G54" s="9">
        <v>56779.78</v>
      </c>
      <c r="H54" s="9">
        <v>0</v>
      </c>
      <c r="I54" s="9">
        <v>0</v>
      </c>
      <c r="J54" s="101"/>
    </row>
    <row r="55" spans="1:10" ht="26.4" outlineLevel="5">
      <c r="A55" s="127"/>
      <c r="B55" s="48" t="s">
        <v>125</v>
      </c>
      <c r="C55" s="49" t="s">
        <v>115</v>
      </c>
      <c r="D55" s="9">
        <v>0</v>
      </c>
      <c r="E55" s="9">
        <v>0</v>
      </c>
      <c r="F55" s="9">
        <v>0</v>
      </c>
      <c r="G55" s="9">
        <v>0</v>
      </c>
      <c r="H55" s="9">
        <v>5462374.6699999999</v>
      </c>
      <c r="I55" s="9">
        <v>163871.24</v>
      </c>
      <c r="J55" s="101"/>
    </row>
    <row r="56" spans="1:10" ht="26.4" outlineLevel="5">
      <c r="A56" s="127"/>
      <c r="B56" s="48" t="s">
        <v>126</v>
      </c>
      <c r="C56" s="49" t="s">
        <v>116</v>
      </c>
      <c r="D56" s="9">
        <v>0</v>
      </c>
      <c r="E56" s="9">
        <v>0</v>
      </c>
      <c r="F56" s="9">
        <v>2066247.48</v>
      </c>
      <c r="G56" s="9">
        <v>61987.42</v>
      </c>
      <c r="H56" s="9">
        <v>0</v>
      </c>
      <c r="I56" s="9">
        <v>0</v>
      </c>
      <c r="J56" s="101"/>
    </row>
    <row r="57" spans="1:10" ht="26.4" outlineLevel="5">
      <c r="A57" s="127"/>
      <c r="B57" s="48" t="s">
        <v>127</v>
      </c>
      <c r="C57" s="49" t="s">
        <v>117</v>
      </c>
      <c r="D57" s="9">
        <v>0</v>
      </c>
      <c r="E57" s="9">
        <v>0</v>
      </c>
      <c r="F57" s="9">
        <v>0</v>
      </c>
      <c r="G57" s="9">
        <v>0</v>
      </c>
      <c r="H57" s="9">
        <v>1213933.6399999999</v>
      </c>
      <c r="I57" s="9">
        <v>36418.01</v>
      </c>
      <c r="J57" s="101"/>
    </row>
    <row r="58" spans="1:10" outlineLevel="5">
      <c r="A58" s="127"/>
      <c r="B58" s="51" t="s">
        <v>128</v>
      </c>
      <c r="C58" s="86">
        <v>1700500000</v>
      </c>
      <c r="D58" s="50">
        <f t="shared" ref="D58:I58" si="15">D59+D60</f>
        <v>75757.58</v>
      </c>
      <c r="E58" s="50">
        <f t="shared" si="15"/>
        <v>75757.58</v>
      </c>
      <c r="F58" s="50">
        <f t="shared" si="15"/>
        <v>75757.58</v>
      </c>
      <c r="G58" s="50">
        <f t="shared" si="15"/>
        <v>75757.58</v>
      </c>
      <c r="H58" s="50">
        <f t="shared" si="15"/>
        <v>75757.58</v>
      </c>
      <c r="I58" s="50">
        <f t="shared" si="15"/>
        <v>75757.58</v>
      </c>
      <c r="J58" s="101"/>
    </row>
    <row r="59" spans="1:10" ht="26.4" outlineLevel="5">
      <c r="A59" s="127"/>
      <c r="B59" s="48" t="s">
        <v>111</v>
      </c>
      <c r="C59" s="49" t="s">
        <v>112</v>
      </c>
      <c r="D59" s="9">
        <v>15151.52</v>
      </c>
      <c r="E59" s="9">
        <v>15151.52</v>
      </c>
      <c r="F59" s="9">
        <v>15151.52</v>
      </c>
      <c r="G59" s="9">
        <v>15151.52</v>
      </c>
      <c r="H59" s="9">
        <v>15151.52</v>
      </c>
      <c r="I59" s="9">
        <v>15151.52</v>
      </c>
      <c r="J59" s="101"/>
    </row>
    <row r="60" spans="1:10" ht="26.4" outlineLevel="5">
      <c r="A60" s="69"/>
      <c r="B60" s="87" t="s">
        <v>130</v>
      </c>
      <c r="C60" s="49" t="s">
        <v>129</v>
      </c>
      <c r="D60" s="9">
        <v>60606.06</v>
      </c>
      <c r="E60" s="9">
        <v>60606.06</v>
      </c>
      <c r="F60" s="9">
        <v>60606.06</v>
      </c>
      <c r="G60" s="9">
        <v>60606.06</v>
      </c>
      <c r="H60" s="9">
        <v>60606.06</v>
      </c>
      <c r="I60" s="9">
        <v>60606.06</v>
      </c>
      <c r="J60" s="101"/>
    </row>
    <row r="61" spans="1:10" ht="34.200000000000003" customHeight="1" outlineLevel="3">
      <c r="A61" s="126">
        <v>5</v>
      </c>
      <c r="B61" s="74" t="s">
        <v>100</v>
      </c>
      <c r="C61" s="75">
        <v>1900000000</v>
      </c>
      <c r="D61" s="76">
        <f>D62</f>
        <v>4147475.89</v>
      </c>
      <c r="E61" s="76">
        <f t="shared" ref="E61:I62" si="16">E62</f>
        <v>41474.76</v>
      </c>
      <c r="F61" s="76">
        <f t="shared" si="16"/>
        <v>0</v>
      </c>
      <c r="G61" s="76">
        <f t="shared" si="16"/>
        <v>0</v>
      </c>
      <c r="H61" s="76">
        <f t="shared" si="16"/>
        <v>0</v>
      </c>
      <c r="I61" s="76">
        <f t="shared" si="16"/>
        <v>0</v>
      </c>
      <c r="J61" s="101"/>
    </row>
    <row r="62" spans="1:10" ht="44.25" customHeight="1" outlineLevel="4">
      <c r="A62" s="127"/>
      <c r="B62" s="34" t="s">
        <v>21</v>
      </c>
      <c r="C62" s="27">
        <v>1900100000</v>
      </c>
      <c r="D62" s="28">
        <f>D63</f>
        <v>4147475.89</v>
      </c>
      <c r="E62" s="28">
        <f t="shared" si="16"/>
        <v>41474.76</v>
      </c>
      <c r="F62" s="28">
        <f t="shared" si="16"/>
        <v>0</v>
      </c>
      <c r="G62" s="28">
        <f t="shared" si="16"/>
        <v>0</v>
      </c>
      <c r="H62" s="28">
        <f t="shared" si="16"/>
        <v>0</v>
      </c>
      <c r="I62" s="28">
        <f t="shared" si="16"/>
        <v>0</v>
      </c>
      <c r="J62" s="101"/>
    </row>
    <row r="63" spans="1:10" ht="39.6" outlineLevel="6">
      <c r="A63" s="132"/>
      <c r="B63" s="35" t="s">
        <v>131</v>
      </c>
      <c r="C63" s="8" t="s">
        <v>22</v>
      </c>
      <c r="D63" s="7">
        <v>4147475.89</v>
      </c>
      <c r="E63" s="7">
        <v>41474.76</v>
      </c>
      <c r="F63" s="7">
        <v>0</v>
      </c>
      <c r="G63" s="7">
        <v>0</v>
      </c>
      <c r="H63" s="7">
        <v>0</v>
      </c>
      <c r="I63" s="7">
        <v>0</v>
      </c>
      <c r="J63" s="101"/>
    </row>
    <row r="64" spans="1:10" ht="31.95" customHeight="1" outlineLevel="6">
      <c r="A64" s="126">
        <v>6</v>
      </c>
      <c r="B64" s="74" t="s">
        <v>28</v>
      </c>
      <c r="C64" s="89">
        <v>2000000000</v>
      </c>
      <c r="D64" s="76">
        <f t="shared" ref="D64:I64" si="17">D65</f>
        <v>4276760</v>
      </c>
      <c r="E64" s="76">
        <f t="shared" si="17"/>
        <v>200000</v>
      </c>
      <c r="F64" s="76">
        <f t="shared" si="17"/>
        <v>0</v>
      </c>
      <c r="G64" s="76">
        <f t="shared" si="17"/>
        <v>0</v>
      </c>
      <c r="H64" s="76">
        <f t="shared" si="17"/>
        <v>0</v>
      </c>
      <c r="I64" s="76">
        <f t="shared" si="17"/>
        <v>0</v>
      </c>
      <c r="J64" s="101"/>
    </row>
    <row r="65" spans="1:10" ht="29.4" customHeight="1" outlineLevel="6">
      <c r="A65" s="127"/>
      <c r="B65" s="34" t="s">
        <v>29</v>
      </c>
      <c r="C65" s="32">
        <v>2000100000</v>
      </c>
      <c r="D65" s="28">
        <f t="shared" ref="D65:I65" si="18">D66+D67</f>
        <v>4276760</v>
      </c>
      <c r="E65" s="28">
        <f t="shared" si="18"/>
        <v>200000</v>
      </c>
      <c r="F65" s="28">
        <f t="shared" si="18"/>
        <v>0</v>
      </c>
      <c r="G65" s="28">
        <f t="shared" si="18"/>
        <v>0</v>
      </c>
      <c r="H65" s="28">
        <f t="shared" si="18"/>
        <v>0</v>
      </c>
      <c r="I65" s="28">
        <f t="shared" si="18"/>
        <v>0</v>
      </c>
      <c r="J65" s="101"/>
    </row>
    <row r="66" spans="1:10" ht="39.6" outlineLevel="6">
      <c r="A66" s="127"/>
      <c r="B66" s="107" t="s">
        <v>93</v>
      </c>
      <c r="C66" s="99">
        <v>2000120001</v>
      </c>
      <c r="D66" s="108">
        <v>158820.6</v>
      </c>
      <c r="E66" s="108">
        <v>158820.6</v>
      </c>
      <c r="F66" s="108">
        <v>0</v>
      </c>
      <c r="G66" s="108">
        <v>0</v>
      </c>
      <c r="H66" s="108">
        <v>0</v>
      </c>
      <c r="I66" s="108">
        <v>0</v>
      </c>
      <c r="J66" s="101"/>
    </row>
    <row r="67" spans="1:10" ht="39.6" outlineLevel="6">
      <c r="A67" s="128"/>
      <c r="B67" s="107" t="s">
        <v>132</v>
      </c>
      <c r="C67" s="95" t="s">
        <v>90</v>
      </c>
      <c r="D67" s="108">
        <v>4117939.4</v>
      </c>
      <c r="E67" s="108">
        <v>41179.4</v>
      </c>
      <c r="F67" s="108">
        <v>0</v>
      </c>
      <c r="G67" s="108">
        <v>0</v>
      </c>
      <c r="H67" s="108">
        <v>0</v>
      </c>
      <c r="I67" s="108">
        <v>0</v>
      </c>
      <c r="J67" s="101"/>
    </row>
    <row r="68" spans="1:10" ht="29.4" customHeight="1" outlineLevel="7">
      <c r="A68" s="126">
        <v>7</v>
      </c>
      <c r="B68" s="74" t="s">
        <v>23</v>
      </c>
      <c r="C68" s="75">
        <v>3300000000</v>
      </c>
      <c r="D68" s="76">
        <f t="shared" ref="D68:I69" si="19">D69</f>
        <v>6320160</v>
      </c>
      <c r="E68" s="76">
        <f t="shared" si="19"/>
        <v>1200000</v>
      </c>
      <c r="F68" s="76">
        <f t="shared" si="19"/>
        <v>4352874.76</v>
      </c>
      <c r="G68" s="76">
        <f t="shared" si="19"/>
        <v>1200000</v>
      </c>
      <c r="H68" s="76">
        <f t="shared" si="19"/>
        <v>4284041.38</v>
      </c>
      <c r="I68" s="76">
        <f t="shared" si="19"/>
        <v>1200000</v>
      </c>
      <c r="J68" s="101"/>
    </row>
    <row r="69" spans="1:10" ht="38.25" customHeight="1" outlineLevel="2">
      <c r="A69" s="127"/>
      <c r="B69" s="34" t="s">
        <v>133</v>
      </c>
      <c r="C69" s="27">
        <v>3000100000</v>
      </c>
      <c r="D69" s="28">
        <f t="shared" si="19"/>
        <v>6320160</v>
      </c>
      <c r="E69" s="28">
        <f t="shared" si="19"/>
        <v>1200000</v>
      </c>
      <c r="F69" s="28">
        <f t="shared" si="19"/>
        <v>4352874.76</v>
      </c>
      <c r="G69" s="28">
        <f t="shared" si="19"/>
        <v>1200000</v>
      </c>
      <c r="H69" s="28">
        <f t="shared" si="19"/>
        <v>4284041.38</v>
      </c>
      <c r="I69" s="28">
        <f t="shared" si="19"/>
        <v>1200000</v>
      </c>
      <c r="J69" s="101"/>
    </row>
    <row r="70" spans="1:10" ht="37.950000000000003" customHeight="1" outlineLevel="3">
      <c r="A70" s="132"/>
      <c r="B70" s="107" t="s">
        <v>134</v>
      </c>
      <c r="C70" s="95" t="s">
        <v>9</v>
      </c>
      <c r="D70" s="108">
        <v>6320160</v>
      </c>
      <c r="E70" s="108">
        <v>1200000</v>
      </c>
      <c r="F70" s="108">
        <v>4352874.76</v>
      </c>
      <c r="G70" s="108">
        <v>1200000</v>
      </c>
      <c r="H70" s="108">
        <v>4284041.38</v>
      </c>
      <c r="I70" s="108">
        <v>1200000</v>
      </c>
      <c r="J70" s="101"/>
    </row>
    <row r="71" spans="1:10" ht="39.6" outlineLevel="4">
      <c r="A71" s="126">
        <v>8</v>
      </c>
      <c r="B71" s="74" t="s">
        <v>119</v>
      </c>
      <c r="C71" s="75">
        <v>4000000000</v>
      </c>
      <c r="D71" s="76">
        <f t="shared" ref="D71:I71" si="20">D72+D81+D95</f>
        <v>212899204.73000002</v>
      </c>
      <c r="E71" s="76">
        <f t="shared" si="20"/>
        <v>37586000</v>
      </c>
      <c r="F71" s="76">
        <f t="shared" si="20"/>
        <v>39342000</v>
      </c>
      <c r="G71" s="76">
        <f t="shared" si="20"/>
        <v>39342000</v>
      </c>
      <c r="H71" s="76">
        <f t="shared" si="20"/>
        <v>52899000.000000007</v>
      </c>
      <c r="I71" s="76">
        <f t="shared" si="20"/>
        <v>52899000.000000007</v>
      </c>
      <c r="J71" s="101"/>
    </row>
    <row r="72" spans="1:10" ht="31.2" customHeight="1" outlineLevel="5">
      <c r="A72" s="127"/>
      <c r="B72" s="34" t="s">
        <v>0</v>
      </c>
      <c r="C72" s="27">
        <v>4000100000</v>
      </c>
      <c r="D72" s="28">
        <f t="shared" ref="D72:I72" si="21">D73+D74+D75+D76+D77+D78+D79+D80</f>
        <v>17181888.460000001</v>
      </c>
      <c r="E72" s="28">
        <f t="shared" si="21"/>
        <v>17181888.460000001</v>
      </c>
      <c r="F72" s="28">
        <f t="shared" si="21"/>
        <v>19389266.670000002</v>
      </c>
      <c r="G72" s="28">
        <f t="shared" si="21"/>
        <v>19389266.670000002</v>
      </c>
      <c r="H72" s="28">
        <f t="shared" si="21"/>
        <v>22985260.280000001</v>
      </c>
      <c r="I72" s="28">
        <f t="shared" si="21"/>
        <v>22985260.280000001</v>
      </c>
      <c r="J72" s="101"/>
    </row>
    <row r="73" spans="1:10" ht="26.4" outlineLevel="6">
      <c r="A73" s="127"/>
      <c r="B73" s="35" t="s">
        <v>136</v>
      </c>
      <c r="C73" s="95" t="s">
        <v>135</v>
      </c>
      <c r="D73" s="7">
        <v>3000000</v>
      </c>
      <c r="E73" s="7">
        <v>3000000</v>
      </c>
      <c r="F73" s="7">
        <v>3500000</v>
      </c>
      <c r="G73" s="7">
        <v>3500000</v>
      </c>
      <c r="H73" s="7">
        <v>3700000</v>
      </c>
      <c r="I73" s="7">
        <v>3700000</v>
      </c>
      <c r="J73" s="101"/>
    </row>
    <row r="74" spans="1:10" ht="26.4" outlineLevel="7">
      <c r="A74" s="127"/>
      <c r="B74" s="35" t="s">
        <v>138</v>
      </c>
      <c r="C74" s="95" t="s">
        <v>137</v>
      </c>
      <c r="D74" s="7">
        <v>3300000</v>
      </c>
      <c r="E74" s="7">
        <v>3300000</v>
      </c>
      <c r="F74" s="7">
        <v>3500000</v>
      </c>
      <c r="G74" s="7">
        <v>3500000</v>
      </c>
      <c r="H74" s="7">
        <v>3700000</v>
      </c>
      <c r="I74" s="7">
        <v>3700000</v>
      </c>
      <c r="J74" s="101"/>
    </row>
    <row r="75" spans="1:10" ht="26.4" outlineLevel="3">
      <c r="A75" s="127"/>
      <c r="B75" s="35" t="s">
        <v>145</v>
      </c>
      <c r="C75" s="95" t="s">
        <v>139</v>
      </c>
      <c r="D75" s="7">
        <v>500000</v>
      </c>
      <c r="E75" s="7">
        <v>500000</v>
      </c>
      <c r="F75" s="7">
        <v>524000</v>
      </c>
      <c r="G75" s="7">
        <v>524000</v>
      </c>
      <c r="H75" s="7">
        <v>549152</v>
      </c>
      <c r="I75" s="7">
        <v>549152</v>
      </c>
      <c r="J75" s="101"/>
    </row>
    <row r="76" spans="1:10" ht="34.200000000000003" customHeight="1" outlineLevel="4">
      <c r="A76" s="127"/>
      <c r="B76" s="35" t="s">
        <v>146</v>
      </c>
      <c r="C76" s="95" t="s">
        <v>140</v>
      </c>
      <c r="D76" s="7">
        <v>5656828.4699999997</v>
      </c>
      <c r="E76" s="7">
        <v>5656828.4699999997</v>
      </c>
      <c r="F76" s="7">
        <v>5928356.2400000002</v>
      </c>
      <c r="G76" s="7">
        <v>5928356.2400000002</v>
      </c>
      <c r="H76" s="7">
        <v>6212917.3399999999</v>
      </c>
      <c r="I76" s="7">
        <v>6212917.3399999999</v>
      </c>
      <c r="J76" s="101"/>
    </row>
    <row r="77" spans="1:10" ht="28.95" customHeight="1" outlineLevel="5">
      <c r="A77" s="127"/>
      <c r="B77" s="35" t="s">
        <v>147</v>
      </c>
      <c r="C77" s="95" t="s">
        <v>141</v>
      </c>
      <c r="D77" s="7">
        <v>300000</v>
      </c>
      <c r="E77" s="7">
        <v>300000</v>
      </c>
      <c r="F77" s="7">
        <v>524000</v>
      </c>
      <c r="G77" s="7">
        <v>524000</v>
      </c>
      <c r="H77" s="7">
        <v>549152</v>
      </c>
      <c r="I77" s="7">
        <v>549152</v>
      </c>
      <c r="J77" s="101"/>
    </row>
    <row r="78" spans="1:10" ht="40.950000000000003" customHeight="1" outlineLevel="6">
      <c r="A78" s="127"/>
      <c r="B78" s="35" t="s">
        <v>148</v>
      </c>
      <c r="C78" s="95" t="s">
        <v>142</v>
      </c>
      <c r="D78" s="7">
        <v>300000</v>
      </c>
      <c r="E78" s="7">
        <v>300000</v>
      </c>
      <c r="F78" s="7">
        <v>314400</v>
      </c>
      <c r="G78" s="7">
        <v>314400</v>
      </c>
      <c r="H78" s="7">
        <v>329491.20000000001</v>
      </c>
      <c r="I78" s="7">
        <v>329491.20000000001</v>
      </c>
      <c r="J78" s="101"/>
    </row>
    <row r="79" spans="1:10" ht="31.95" customHeight="1" outlineLevel="6">
      <c r="A79" s="127"/>
      <c r="B79" s="35" t="s">
        <v>69</v>
      </c>
      <c r="C79" s="95" t="s">
        <v>143</v>
      </c>
      <c r="D79" s="7">
        <v>2025059.99</v>
      </c>
      <c r="E79" s="24">
        <v>2025059.99</v>
      </c>
      <c r="F79" s="7">
        <v>2898510.43</v>
      </c>
      <c r="G79" s="7">
        <v>2898510.43</v>
      </c>
      <c r="H79" s="7">
        <v>5644547.7400000002</v>
      </c>
      <c r="I79" s="7">
        <v>5644547.7400000002</v>
      </c>
      <c r="J79" s="101"/>
    </row>
    <row r="80" spans="1:10" ht="31.95" customHeight="1" outlineLevel="6">
      <c r="A80" s="127"/>
      <c r="B80" s="35" t="s">
        <v>82</v>
      </c>
      <c r="C80" s="95" t="s">
        <v>144</v>
      </c>
      <c r="D80" s="54">
        <v>2100000</v>
      </c>
      <c r="E80" s="23">
        <v>2100000</v>
      </c>
      <c r="F80" s="55">
        <v>2200000</v>
      </c>
      <c r="G80" s="7">
        <v>2200000</v>
      </c>
      <c r="H80" s="7">
        <v>2300000</v>
      </c>
      <c r="I80" s="7">
        <v>2300000</v>
      </c>
      <c r="J80" s="101"/>
    </row>
    <row r="81" spans="1:10" ht="39.6" outlineLevel="7">
      <c r="A81" s="127"/>
      <c r="B81" s="34" t="s">
        <v>149</v>
      </c>
      <c r="C81" s="96">
        <v>4000200000</v>
      </c>
      <c r="D81" s="28">
        <f t="shared" ref="D81:I81" si="22">D82+D83+D84+D94+D85+D86+D87+D88+D89+D90+D91+D92+D93</f>
        <v>188517316.27000001</v>
      </c>
      <c r="E81" s="28">
        <f t="shared" si="22"/>
        <v>13204111.540000001</v>
      </c>
      <c r="F81" s="28">
        <f t="shared" si="22"/>
        <v>11512733.330000002</v>
      </c>
      <c r="G81" s="28">
        <f t="shared" si="22"/>
        <v>11512733.330000002</v>
      </c>
      <c r="H81" s="28">
        <f t="shared" si="22"/>
        <v>21338385.620000001</v>
      </c>
      <c r="I81" s="28">
        <f t="shared" si="22"/>
        <v>21338385.620000001</v>
      </c>
      <c r="J81" s="101"/>
    </row>
    <row r="82" spans="1:10" ht="26.4" outlineLevel="6">
      <c r="A82" s="127"/>
      <c r="B82" s="35" t="s">
        <v>163</v>
      </c>
      <c r="C82" s="95" t="s">
        <v>150</v>
      </c>
      <c r="D82" s="7">
        <v>5832802.4000000004</v>
      </c>
      <c r="E82" s="7">
        <v>5832802.4000000004</v>
      </c>
      <c r="F82" s="7">
        <v>5382947.9400000004</v>
      </c>
      <c r="G82" s="7">
        <v>5382947.9400000004</v>
      </c>
      <c r="H82" s="7">
        <v>16933643.219999999</v>
      </c>
      <c r="I82" s="7">
        <v>16933643.219999999</v>
      </c>
      <c r="J82" s="101"/>
    </row>
    <row r="83" spans="1:10" ht="26.4" outlineLevel="6">
      <c r="A83" s="127"/>
      <c r="B83" s="35" t="s">
        <v>83</v>
      </c>
      <c r="C83" s="95" t="s">
        <v>151</v>
      </c>
      <c r="D83" s="7">
        <v>1000000</v>
      </c>
      <c r="E83" s="7">
        <v>1000000</v>
      </c>
      <c r="F83" s="7">
        <v>1024000</v>
      </c>
      <c r="G83" s="7">
        <v>1024000</v>
      </c>
      <c r="H83" s="7">
        <v>1049152</v>
      </c>
      <c r="I83" s="7">
        <v>1049152</v>
      </c>
      <c r="J83" s="101"/>
    </row>
    <row r="84" spans="1:10" ht="26.4" outlineLevel="7">
      <c r="A84" s="127"/>
      <c r="B84" s="35" t="s">
        <v>84</v>
      </c>
      <c r="C84" s="95" t="s">
        <v>152</v>
      </c>
      <c r="D84" s="7">
        <v>1000000</v>
      </c>
      <c r="E84" s="7">
        <v>1000000</v>
      </c>
      <c r="F84" s="7">
        <v>1024000</v>
      </c>
      <c r="G84" s="7">
        <v>1024000</v>
      </c>
      <c r="H84" s="7">
        <v>1049152</v>
      </c>
      <c r="I84" s="7">
        <v>1049152</v>
      </c>
      <c r="J84" s="101"/>
    </row>
    <row r="85" spans="1:10" ht="39.6" outlineLevel="7">
      <c r="A85" s="127"/>
      <c r="B85" s="35" t="s">
        <v>164</v>
      </c>
      <c r="C85" s="95" t="s">
        <v>153</v>
      </c>
      <c r="D85" s="7">
        <v>300000</v>
      </c>
      <c r="E85" s="7">
        <v>300000</v>
      </c>
      <c r="F85" s="7">
        <v>314400</v>
      </c>
      <c r="G85" s="7">
        <v>314400</v>
      </c>
      <c r="H85" s="7">
        <v>329491.20000000001</v>
      </c>
      <c r="I85" s="7">
        <v>329491.20000000001</v>
      </c>
      <c r="J85" s="101"/>
    </row>
    <row r="86" spans="1:10" ht="26.4" outlineLevel="7">
      <c r="A86" s="127"/>
      <c r="B86" s="35" t="s">
        <v>165</v>
      </c>
      <c r="C86" s="95" t="s">
        <v>154</v>
      </c>
      <c r="D86" s="7">
        <v>0</v>
      </c>
      <c r="E86" s="7">
        <v>0</v>
      </c>
      <c r="F86" s="7">
        <v>524000</v>
      </c>
      <c r="G86" s="7">
        <v>524000</v>
      </c>
      <c r="H86" s="7">
        <v>549152</v>
      </c>
      <c r="I86" s="7">
        <v>549152</v>
      </c>
      <c r="J86" s="101"/>
    </row>
    <row r="87" spans="1:10" ht="33.6" customHeight="1" outlineLevel="7">
      <c r="A87" s="127"/>
      <c r="B87" s="35" t="s">
        <v>166</v>
      </c>
      <c r="C87" s="95" t="s">
        <v>155</v>
      </c>
      <c r="D87" s="7">
        <v>500000</v>
      </c>
      <c r="E87" s="7">
        <v>500000</v>
      </c>
      <c r="F87" s="7">
        <v>524000</v>
      </c>
      <c r="G87" s="7">
        <v>524000</v>
      </c>
      <c r="H87" s="7">
        <v>549152</v>
      </c>
      <c r="I87" s="7">
        <v>549152</v>
      </c>
      <c r="J87" s="101"/>
    </row>
    <row r="88" spans="1:10" ht="33.6" customHeight="1" outlineLevel="7">
      <c r="A88" s="127"/>
      <c r="B88" s="35" t="s">
        <v>167</v>
      </c>
      <c r="C88" s="97" t="s">
        <v>156</v>
      </c>
      <c r="D88" s="7">
        <v>400000</v>
      </c>
      <c r="E88" s="7">
        <v>400000</v>
      </c>
      <c r="F88" s="7">
        <v>419200</v>
      </c>
      <c r="G88" s="7">
        <v>419200</v>
      </c>
      <c r="H88" s="7">
        <v>439321.59999999998</v>
      </c>
      <c r="I88" s="7">
        <v>439321.59999999998</v>
      </c>
      <c r="J88" s="101"/>
    </row>
    <row r="89" spans="1:10" ht="19.5" customHeight="1" outlineLevel="7">
      <c r="A89" s="127"/>
      <c r="B89" s="48" t="s">
        <v>97</v>
      </c>
      <c r="C89" s="95" t="s">
        <v>157</v>
      </c>
      <c r="D89" s="7">
        <v>300000</v>
      </c>
      <c r="E89" s="7">
        <v>300000</v>
      </c>
      <c r="F89" s="7">
        <v>350000</v>
      </c>
      <c r="G89" s="7">
        <v>350000</v>
      </c>
      <c r="H89" s="7">
        <v>219660.79999999999</v>
      </c>
      <c r="I89" s="7">
        <v>219660.79999999999</v>
      </c>
      <c r="J89" s="101"/>
    </row>
    <row r="90" spans="1:10" ht="21" customHeight="1" outlineLevel="7">
      <c r="A90" s="127"/>
      <c r="B90" s="35" t="s">
        <v>98</v>
      </c>
      <c r="C90" s="95" t="s">
        <v>158</v>
      </c>
      <c r="D90" s="7">
        <v>300000</v>
      </c>
      <c r="E90" s="7">
        <v>300000</v>
      </c>
      <c r="F90" s="7">
        <v>350000</v>
      </c>
      <c r="G90" s="7">
        <v>350000</v>
      </c>
      <c r="H90" s="7">
        <v>219660.79999999999</v>
      </c>
      <c r="I90" s="7">
        <v>219660.79999999999</v>
      </c>
      <c r="J90" s="101"/>
    </row>
    <row r="91" spans="1:10" ht="33.6" customHeight="1" outlineLevel="7">
      <c r="A91" s="127"/>
      <c r="B91" s="35" t="s">
        <v>168</v>
      </c>
      <c r="C91" s="95" t="s">
        <v>159</v>
      </c>
      <c r="D91" s="7">
        <v>1526894.46</v>
      </c>
      <c r="E91" s="7">
        <v>1526894.46</v>
      </c>
      <c r="F91" s="7">
        <v>1600185.39</v>
      </c>
      <c r="G91" s="7">
        <v>1600185.39</v>
      </c>
      <c r="H91" s="7">
        <v>0</v>
      </c>
      <c r="I91" s="7">
        <v>0</v>
      </c>
      <c r="J91" s="101"/>
    </row>
    <row r="92" spans="1:10" ht="51" customHeight="1" outlineLevel="7">
      <c r="A92" s="127"/>
      <c r="B92" s="35" t="s">
        <v>169</v>
      </c>
      <c r="C92" s="95" t="s">
        <v>160</v>
      </c>
      <c r="D92" s="7">
        <v>177084045.18000001</v>
      </c>
      <c r="E92" s="7">
        <v>1770840.45</v>
      </c>
      <c r="F92" s="7">
        <v>0</v>
      </c>
      <c r="G92" s="7">
        <v>0</v>
      </c>
      <c r="H92" s="7">
        <v>0</v>
      </c>
      <c r="I92" s="7">
        <v>0</v>
      </c>
      <c r="J92" s="101"/>
    </row>
    <row r="93" spans="1:10" ht="43.5" customHeight="1" outlineLevel="7">
      <c r="A93" s="127"/>
      <c r="B93" s="35" t="s">
        <v>170</v>
      </c>
      <c r="C93" s="95" t="s">
        <v>161</v>
      </c>
      <c r="D93" s="7">
        <v>158039.42000000001</v>
      </c>
      <c r="E93" s="7">
        <v>158039.42000000001</v>
      </c>
      <c r="F93" s="7">
        <v>0</v>
      </c>
      <c r="G93" s="7">
        <v>0</v>
      </c>
      <c r="H93" s="7">
        <v>0</v>
      </c>
      <c r="I93" s="7">
        <v>0</v>
      </c>
      <c r="J93" s="101"/>
    </row>
    <row r="94" spans="1:10" ht="29.25" customHeight="1" outlineLevel="7">
      <c r="A94" s="127"/>
      <c r="B94" s="53" t="s">
        <v>171</v>
      </c>
      <c r="C94" s="95" t="s">
        <v>162</v>
      </c>
      <c r="D94" s="7">
        <v>115534.81</v>
      </c>
      <c r="E94" s="7">
        <v>115534.81</v>
      </c>
      <c r="F94" s="7">
        <v>0</v>
      </c>
      <c r="G94" s="7">
        <v>0</v>
      </c>
      <c r="H94" s="7">
        <v>0</v>
      </c>
      <c r="I94" s="7">
        <v>0</v>
      </c>
      <c r="J94" s="101"/>
    </row>
    <row r="95" spans="1:10" ht="26.4" outlineLevel="7">
      <c r="A95" s="127"/>
      <c r="B95" s="34" t="s">
        <v>92</v>
      </c>
      <c r="C95" s="96">
        <v>4000300000</v>
      </c>
      <c r="D95" s="28">
        <f t="shared" ref="D95:I95" si="23">D96+D97+D98+D99+D100+D101+D102</f>
        <v>7200000</v>
      </c>
      <c r="E95" s="28">
        <f t="shared" si="23"/>
        <v>7200000</v>
      </c>
      <c r="F95" s="28">
        <f t="shared" si="23"/>
        <v>8440000</v>
      </c>
      <c r="G95" s="28">
        <f t="shared" si="23"/>
        <v>8440000</v>
      </c>
      <c r="H95" s="28">
        <f t="shared" si="23"/>
        <v>8575354.0999999996</v>
      </c>
      <c r="I95" s="28">
        <f t="shared" si="23"/>
        <v>8575354.0999999996</v>
      </c>
      <c r="J95" s="101"/>
    </row>
    <row r="96" spans="1:10" ht="26.4" outlineLevel="7">
      <c r="A96" s="127"/>
      <c r="B96" s="35" t="s">
        <v>179</v>
      </c>
      <c r="C96" s="98" t="s">
        <v>172</v>
      </c>
      <c r="D96" s="11">
        <v>1300000</v>
      </c>
      <c r="E96" s="11">
        <v>1300000</v>
      </c>
      <c r="F96" s="11">
        <v>1320000</v>
      </c>
      <c r="G96" s="11">
        <v>1320000</v>
      </c>
      <c r="H96" s="64">
        <v>1339512.3700000001</v>
      </c>
      <c r="I96" s="9">
        <v>1339512.3700000001</v>
      </c>
      <c r="J96" s="101"/>
    </row>
    <row r="97" spans="1:13" ht="26.4" outlineLevel="7">
      <c r="A97" s="127"/>
      <c r="B97" s="65" t="s">
        <v>180</v>
      </c>
      <c r="C97" s="98" t="s">
        <v>173</v>
      </c>
      <c r="D97" s="11">
        <v>1300000</v>
      </c>
      <c r="E97" s="11">
        <v>1300000</v>
      </c>
      <c r="F97" s="11">
        <v>1320000</v>
      </c>
      <c r="G97" s="11">
        <v>1320000</v>
      </c>
      <c r="H97" s="64">
        <v>1339512.3700000001</v>
      </c>
      <c r="I97" s="9">
        <v>1339512.3700000001</v>
      </c>
      <c r="J97" s="102"/>
      <c r="K97" s="10"/>
      <c r="L97" s="10"/>
      <c r="M97" s="10"/>
    </row>
    <row r="98" spans="1:13" ht="26.4" outlineLevel="7">
      <c r="A98" s="127"/>
      <c r="B98" s="65" t="s">
        <v>181</v>
      </c>
      <c r="C98" s="98" t="s">
        <v>174</v>
      </c>
      <c r="D98" s="11">
        <v>1000000</v>
      </c>
      <c r="E98" s="11">
        <v>1000000</v>
      </c>
      <c r="F98" s="11">
        <v>1100000</v>
      </c>
      <c r="G98" s="11">
        <v>1100000</v>
      </c>
      <c r="H98" s="64">
        <v>1148164.68</v>
      </c>
      <c r="I98" s="9">
        <v>1148164.68</v>
      </c>
      <c r="J98" s="102"/>
      <c r="K98" s="10"/>
      <c r="L98" s="10"/>
      <c r="M98" s="10"/>
    </row>
    <row r="99" spans="1:13" ht="30" customHeight="1" outlineLevel="7">
      <c r="A99" s="127"/>
      <c r="B99" s="66" t="s">
        <v>182</v>
      </c>
      <c r="C99" s="98" t="s">
        <v>175</v>
      </c>
      <c r="D99" s="19">
        <v>1000000</v>
      </c>
      <c r="E99" s="19">
        <v>1000000</v>
      </c>
      <c r="F99" s="19">
        <v>1100000</v>
      </c>
      <c r="G99" s="19">
        <v>1100000</v>
      </c>
      <c r="H99" s="67">
        <v>1148164.68</v>
      </c>
      <c r="I99" s="19">
        <v>1148164.68</v>
      </c>
      <c r="J99" s="102"/>
      <c r="K99" s="10"/>
      <c r="L99" s="10"/>
      <c r="M99" s="10"/>
    </row>
    <row r="100" spans="1:13" ht="17.399999999999999" customHeight="1" outlineLevel="7">
      <c r="A100" s="129"/>
      <c r="B100" s="68" t="s">
        <v>99</v>
      </c>
      <c r="C100" s="98" t="s">
        <v>176</v>
      </c>
      <c r="D100" s="19">
        <v>800000</v>
      </c>
      <c r="E100" s="19">
        <v>800000</v>
      </c>
      <c r="F100" s="19">
        <v>1300000</v>
      </c>
      <c r="G100" s="19">
        <v>1300000</v>
      </c>
      <c r="H100" s="67">
        <v>1300000</v>
      </c>
      <c r="I100" s="19">
        <v>1300000</v>
      </c>
      <c r="J100" s="102"/>
      <c r="K100" s="10"/>
      <c r="L100" s="10"/>
      <c r="M100" s="10"/>
    </row>
    <row r="101" spans="1:13" ht="18.600000000000001" customHeight="1" outlineLevel="7">
      <c r="A101" s="129"/>
      <c r="B101" s="68" t="s">
        <v>183</v>
      </c>
      <c r="C101" s="98" t="s">
        <v>177</v>
      </c>
      <c r="D101" s="19">
        <v>800000</v>
      </c>
      <c r="E101" s="19">
        <v>800000</v>
      </c>
      <c r="F101" s="19">
        <v>1300000</v>
      </c>
      <c r="G101" s="19">
        <v>1300000</v>
      </c>
      <c r="H101" s="67">
        <v>1300000</v>
      </c>
      <c r="I101" s="19">
        <v>1300000</v>
      </c>
      <c r="J101" s="102"/>
      <c r="K101" s="10"/>
      <c r="L101" s="10"/>
      <c r="M101" s="10"/>
    </row>
    <row r="102" spans="1:13" ht="19.2" customHeight="1" outlineLevel="7">
      <c r="A102" s="129"/>
      <c r="B102" s="65" t="s">
        <v>184</v>
      </c>
      <c r="C102" s="99" t="s">
        <v>178</v>
      </c>
      <c r="D102" s="9">
        <v>1000000</v>
      </c>
      <c r="E102" s="9">
        <v>1000000</v>
      </c>
      <c r="F102" s="9">
        <v>1000000</v>
      </c>
      <c r="G102" s="9">
        <v>1000000</v>
      </c>
      <c r="H102" s="9">
        <v>1000000</v>
      </c>
      <c r="I102" s="9">
        <v>1000000</v>
      </c>
      <c r="J102" s="102"/>
      <c r="K102" s="10"/>
      <c r="L102" s="10"/>
      <c r="M102" s="10"/>
    </row>
    <row r="103" spans="1:13" ht="33" customHeight="1" outlineLevel="6">
      <c r="A103" s="126">
        <v>9</v>
      </c>
      <c r="B103" s="90" t="s">
        <v>75</v>
      </c>
      <c r="C103" s="91">
        <v>5600000000</v>
      </c>
      <c r="D103" s="92">
        <f t="shared" ref="D103:I103" si="24">D104+D106+D108+D113+D117</f>
        <v>43356576.159999996</v>
      </c>
      <c r="E103" s="92">
        <f t="shared" si="24"/>
        <v>32572153.080000002</v>
      </c>
      <c r="F103" s="92">
        <f t="shared" si="24"/>
        <v>26983608.870000001</v>
      </c>
      <c r="G103" s="92">
        <f t="shared" si="24"/>
        <v>25815603.869999997</v>
      </c>
      <c r="H103" s="92">
        <f t="shared" si="24"/>
        <v>26508608.870000001</v>
      </c>
      <c r="I103" s="92">
        <f t="shared" si="24"/>
        <v>25340603.869999997</v>
      </c>
      <c r="J103" s="101"/>
    </row>
    <row r="104" spans="1:13" ht="26.4" outlineLevel="7">
      <c r="A104" s="127"/>
      <c r="B104" s="34" t="s">
        <v>185</v>
      </c>
      <c r="C104" s="27">
        <v>5600100000</v>
      </c>
      <c r="D104" s="28">
        <f t="shared" ref="D104:I104" si="25">D105</f>
        <v>90041.38</v>
      </c>
      <c r="E104" s="28">
        <f t="shared" si="25"/>
        <v>90041.38</v>
      </c>
      <c r="F104" s="28">
        <f t="shared" si="25"/>
        <v>0</v>
      </c>
      <c r="G104" s="28">
        <f t="shared" si="25"/>
        <v>0</v>
      </c>
      <c r="H104" s="28">
        <f t="shared" si="25"/>
        <v>0</v>
      </c>
      <c r="I104" s="28">
        <f t="shared" si="25"/>
        <v>0</v>
      </c>
      <c r="J104" s="101"/>
    </row>
    <row r="105" spans="1:13" ht="23.4" customHeight="1" outlineLevel="6">
      <c r="A105" s="127"/>
      <c r="B105" s="107" t="s">
        <v>7</v>
      </c>
      <c r="C105" s="95">
        <v>5600108010</v>
      </c>
      <c r="D105" s="108">
        <f>E105</f>
        <v>90041.38</v>
      </c>
      <c r="E105" s="108">
        <v>90041.38</v>
      </c>
      <c r="F105" s="108">
        <v>0</v>
      </c>
      <c r="G105" s="108">
        <v>0</v>
      </c>
      <c r="H105" s="108">
        <v>0</v>
      </c>
      <c r="I105" s="108">
        <v>0</v>
      </c>
      <c r="J105" s="101"/>
    </row>
    <row r="106" spans="1:13" ht="26.4" outlineLevel="7">
      <c r="A106" s="127"/>
      <c r="B106" s="114" t="s">
        <v>186</v>
      </c>
      <c r="C106" s="96" t="s">
        <v>71</v>
      </c>
      <c r="D106" s="115">
        <f t="shared" ref="D106:I106" si="26">D107</f>
        <v>63328.14</v>
      </c>
      <c r="E106" s="115">
        <f t="shared" si="26"/>
        <v>63328.14</v>
      </c>
      <c r="F106" s="115">
        <f t="shared" si="26"/>
        <v>0</v>
      </c>
      <c r="G106" s="115">
        <f t="shared" si="26"/>
        <v>0</v>
      </c>
      <c r="H106" s="115">
        <f t="shared" si="26"/>
        <v>0</v>
      </c>
      <c r="I106" s="115">
        <f t="shared" si="26"/>
        <v>0</v>
      </c>
      <c r="J106" s="101"/>
    </row>
    <row r="107" spans="1:13" ht="26.4" outlineLevel="6">
      <c r="A107" s="127"/>
      <c r="B107" s="107" t="s">
        <v>70</v>
      </c>
      <c r="C107" s="95" t="s">
        <v>72</v>
      </c>
      <c r="D107" s="108">
        <v>63328.14</v>
      </c>
      <c r="E107" s="108">
        <v>63328.14</v>
      </c>
      <c r="F107" s="108">
        <v>0</v>
      </c>
      <c r="G107" s="108">
        <v>0</v>
      </c>
      <c r="H107" s="108">
        <v>0</v>
      </c>
      <c r="I107" s="108">
        <v>0</v>
      </c>
      <c r="J107" s="101"/>
    </row>
    <row r="108" spans="1:13" ht="21" customHeight="1" outlineLevel="7">
      <c r="A108" s="127"/>
      <c r="B108" s="34" t="s">
        <v>4</v>
      </c>
      <c r="C108" s="27">
        <v>5600400000</v>
      </c>
      <c r="D108" s="28">
        <f>D109+D110+D111+D112</f>
        <v>9883255.629999999</v>
      </c>
      <c r="E108" s="28">
        <f>E109+E110+E111+E112</f>
        <v>98832.55</v>
      </c>
      <c r="F108" s="28">
        <f>F109+F110+F111+F112</f>
        <v>173201.03</v>
      </c>
      <c r="G108" s="28">
        <f>G109+G110</f>
        <v>5196.03</v>
      </c>
      <c r="H108" s="28">
        <f>H109+H110</f>
        <v>173201.03</v>
      </c>
      <c r="I108" s="28">
        <f>I109+I110</f>
        <v>5196.03</v>
      </c>
      <c r="J108" s="101"/>
    </row>
    <row r="109" spans="1:13" ht="24" customHeight="1" outlineLevel="7">
      <c r="A109" s="127"/>
      <c r="B109" s="35" t="s">
        <v>189</v>
      </c>
      <c r="C109" s="8" t="s">
        <v>188</v>
      </c>
      <c r="D109" s="7">
        <v>5050505.05</v>
      </c>
      <c r="E109" s="7">
        <v>50505.05</v>
      </c>
      <c r="F109" s="7">
        <v>0</v>
      </c>
      <c r="G109" s="7">
        <v>0</v>
      </c>
      <c r="H109" s="7">
        <v>0</v>
      </c>
      <c r="I109" s="7">
        <v>0</v>
      </c>
      <c r="J109" s="101"/>
    </row>
    <row r="110" spans="1:13" ht="29.25" customHeight="1" outlineLevel="7">
      <c r="A110" s="127"/>
      <c r="B110" s="35" t="s">
        <v>187</v>
      </c>
      <c r="C110" s="8" t="s">
        <v>8</v>
      </c>
      <c r="D110" s="7">
        <v>169702.02</v>
      </c>
      <c r="E110" s="7">
        <v>1697.02</v>
      </c>
      <c r="F110" s="7">
        <v>173201.03</v>
      </c>
      <c r="G110" s="7">
        <v>5196.03</v>
      </c>
      <c r="H110" s="7">
        <v>173201.03</v>
      </c>
      <c r="I110" s="7">
        <v>5196.03</v>
      </c>
      <c r="J110" s="101"/>
    </row>
    <row r="111" spans="1:13" ht="40.5" customHeight="1" outlineLevel="7">
      <c r="A111" s="127"/>
      <c r="B111" s="107" t="s">
        <v>205</v>
      </c>
      <c r="C111" s="116" t="s">
        <v>206</v>
      </c>
      <c r="D111" s="108">
        <v>995862.23</v>
      </c>
      <c r="E111" s="108">
        <v>9958.6200000000008</v>
      </c>
      <c r="F111" s="108">
        <v>0</v>
      </c>
      <c r="G111" s="108">
        <v>0</v>
      </c>
      <c r="H111" s="108">
        <v>0</v>
      </c>
      <c r="I111" s="108">
        <v>0</v>
      </c>
      <c r="J111" s="101"/>
    </row>
    <row r="112" spans="1:13" ht="49.5" customHeight="1" outlineLevel="7">
      <c r="A112" s="127"/>
      <c r="B112" s="109" t="s">
        <v>207</v>
      </c>
      <c r="C112" s="116">
        <v>5600455191</v>
      </c>
      <c r="D112" s="108">
        <v>3667186.33</v>
      </c>
      <c r="E112" s="108">
        <v>36671.86</v>
      </c>
      <c r="F112" s="108">
        <v>0</v>
      </c>
      <c r="G112" s="108">
        <v>0</v>
      </c>
      <c r="H112" s="108">
        <v>0</v>
      </c>
      <c r="I112" s="108">
        <v>0</v>
      </c>
      <c r="J112" s="101"/>
    </row>
    <row r="113" spans="1:10" ht="31.2" customHeight="1" outlineLevel="6">
      <c r="A113" s="127"/>
      <c r="B113" s="34" t="s">
        <v>76</v>
      </c>
      <c r="C113" s="27">
        <v>5600700000</v>
      </c>
      <c r="D113" s="28">
        <f t="shared" ref="D113:I113" si="27">D114+D115+D116</f>
        <v>22027191.010000002</v>
      </c>
      <c r="E113" s="28">
        <f t="shared" si="27"/>
        <v>21027191.010000002</v>
      </c>
      <c r="F113" s="28">
        <f t="shared" si="27"/>
        <v>17455957.84</v>
      </c>
      <c r="G113" s="28">
        <f t="shared" si="27"/>
        <v>16455957.84</v>
      </c>
      <c r="H113" s="28">
        <f t="shared" si="27"/>
        <v>17140957.84</v>
      </c>
      <c r="I113" s="28">
        <f t="shared" si="27"/>
        <v>16140957.84</v>
      </c>
      <c r="J113" s="101"/>
    </row>
    <row r="114" spans="1:10" ht="24" customHeight="1" outlineLevel="7">
      <c r="A114" s="127"/>
      <c r="B114" s="35" t="s">
        <v>18</v>
      </c>
      <c r="C114" s="8">
        <v>5600740700</v>
      </c>
      <c r="D114" s="7">
        <v>96000</v>
      </c>
      <c r="E114" s="7">
        <v>96000</v>
      </c>
      <c r="F114" s="7">
        <v>96000</v>
      </c>
      <c r="G114" s="7">
        <v>96000</v>
      </c>
      <c r="H114" s="7">
        <v>96000</v>
      </c>
      <c r="I114" s="7">
        <v>96000</v>
      </c>
      <c r="J114" s="101"/>
    </row>
    <row r="115" spans="1:10" ht="27.6" customHeight="1" outlineLevel="6">
      <c r="A115" s="127"/>
      <c r="B115" s="35" t="s">
        <v>17</v>
      </c>
      <c r="C115" s="8">
        <v>5600740990</v>
      </c>
      <c r="D115" s="7">
        <v>20921090</v>
      </c>
      <c r="E115" s="7">
        <v>20921090</v>
      </c>
      <c r="F115" s="7">
        <v>16329030</v>
      </c>
      <c r="G115" s="7">
        <v>16329030</v>
      </c>
      <c r="H115" s="7">
        <v>16014030</v>
      </c>
      <c r="I115" s="7">
        <v>16014030</v>
      </c>
      <c r="J115" s="101"/>
    </row>
    <row r="116" spans="1:10" ht="36.75" customHeight="1" outlineLevel="6">
      <c r="A116" s="127"/>
      <c r="B116" s="35" t="s">
        <v>190</v>
      </c>
      <c r="C116" s="8" t="s">
        <v>24</v>
      </c>
      <c r="D116" s="7">
        <v>1010101.01</v>
      </c>
      <c r="E116" s="7">
        <v>10101.01</v>
      </c>
      <c r="F116" s="7">
        <v>1030927.84</v>
      </c>
      <c r="G116" s="7">
        <v>30927.84</v>
      </c>
      <c r="H116" s="7">
        <v>1030927.84</v>
      </c>
      <c r="I116" s="7">
        <v>30927.84</v>
      </c>
      <c r="J116" s="101"/>
    </row>
    <row r="117" spans="1:10" ht="23.4" customHeight="1" outlineLevel="6">
      <c r="A117" s="127"/>
      <c r="B117" s="34" t="s">
        <v>77</v>
      </c>
      <c r="C117" s="27">
        <v>5600800000</v>
      </c>
      <c r="D117" s="28">
        <f t="shared" ref="D117:I117" si="28">D118+D119</f>
        <v>11292760</v>
      </c>
      <c r="E117" s="28">
        <f t="shared" si="28"/>
        <v>11292760</v>
      </c>
      <c r="F117" s="28">
        <f t="shared" si="28"/>
        <v>9354450</v>
      </c>
      <c r="G117" s="28">
        <f t="shared" si="28"/>
        <v>9354450</v>
      </c>
      <c r="H117" s="28">
        <f t="shared" si="28"/>
        <v>9194450</v>
      </c>
      <c r="I117" s="28">
        <f t="shared" si="28"/>
        <v>9194450</v>
      </c>
      <c r="J117" s="101"/>
    </row>
    <row r="118" spans="1:10" ht="29.4" customHeight="1" outlineLevel="7">
      <c r="A118" s="127"/>
      <c r="B118" s="35" t="s">
        <v>19</v>
      </c>
      <c r="C118" s="8">
        <v>5600842990</v>
      </c>
      <c r="D118" s="7">
        <v>11285760</v>
      </c>
      <c r="E118" s="7">
        <v>11285760</v>
      </c>
      <c r="F118" s="7">
        <v>9346950</v>
      </c>
      <c r="G118" s="7">
        <v>9346950</v>
      </c>
      <c r="H118" s="7">
        <v>9186950</v>
      </c>
      <c r="I118" s="7">
        <v>9186950</v>
      </c>
      <c r="J118" s="101"/>
    </row>
    <row r="119" spans="1:10" ht="26.4" outlineLevel="7">
      <c r="A119" s="127"/>
      <c r="B119" s="37" t="s">
        <v>20</v>
      </c>
      <c r="C119" s="13" t="s">
        <v>26</v>
      </c>
      <c r="D119" s="7">
        <v>7000</v>
      </c>
      <c r="E119" s="7">
        <v>7000</v>
      </c>
      <c r="F119" s="7">
        <v>7500</v>
      </c>
      <c r="G119" s="7">
        <v>7500</v>
      </c>
      <c r="H119" s="7">
        <v>7500</v>
      </c>
      <c r="I119" s="7">
        <v>7500</v>
      </c>
      <c r="J119" s="101"/>
    </row>
    <row r="120" spans="1:10" ht="30.75" customHeight="1" outlineLevel="7">
      <c r="A120" s="126">
        <v>10</v>
      </c>
      <c r="B120" s="74" t="s">
        <v>118</v>
      </c>
      <c r="C120" s="75">
        <v>6200000000</v>
      </c>
      <c r="D120" s="76">
        <f t="shared" ref="D120:I120" si="29">D121+D124</f>
        <v>3603161.25</v>
      </c>
      <c r="E120" s="76">
        <f t="shared" si="29"/>
        <v>1730000</v>
      </c>
      <c r="F120" s="76">
        <f t="shared" si="29"/>
        <v>4779900</v>
      </c>
      <c r="G120" s="76">
        <f t="shared" si="29"/>
        <v>0</v>
      </c>
      <c r="H120" s="76">
        <f t="shared" si="29"/>
        <v>4779900</v>
      </c>
      <c r="I120" s="76">
        <f t="shared" si="29"/>
        <v>0</v>
      </c>
      <c r="J120" s="101"/>
    </row>
    <row r="121" spans="1:10" ht="30" customHeight="1" outlineLevel="7">
      <c r="A121" s="127"/>
      <c r="B121" s="34" t="s">
        <v>5</v>
      </c>
      <c r="C121" s="27">
        <v>6200100000</v>
      </c>
      <c r="D121" s="28">
        <f t="shared" ref="D121:I121" si="30">D122+D123</f>
        <v>2818161.25</v>
      </c>
      <c r="E121" s="28">
        <f t="shared" si="30"/>
        <v>945000</v>
      </c>
      <c r="F121" s="28">
        <f t="shared" si="30"/>
        <v>4779900</v>
      </c>
      <c r="G121" s="28">
        <f t="shared" si="30"/>
        <v>0</v>
      </c>
      <c r="H121" s="28">
        <f t="shared" si="30"/>
        <v>4779900</v>
      </c>
      <c r="I121" s="28">
        <f t="shared" si="30"/>
        <v>0</v>
      </c>
      <c r="J121" s="101"/>
    </row>
    <row r="122" spans="1:10" ht="24.75" customHeight="1" outlineLevel="7">
      <c r="A122" s="127"/>
      <c r="B122" s="35" t="s">
        <v>191</v>
      </c>
      <c r="C122" s="8">
        <v>6200100001</v>
      </c>
      <c r="D122" s="7">
        <v>945000</v>
      </c>
      <c r="E122" s="7">
        <v>945000</v>
      </c>
      <c r="F122" s="7">
        <v>0</v>
      </c>
      <c r="G122" s="7">
        <v>0</v>
      </c>
      <c r="H122" s="7">
        <v>0</v>
      </c>
      <c r="I122" s="7">
        <v>0</v>
      </c>
      <c r="J122" s="101"/>
    </row>
    <row r="123" spans="1:10" ht="66" outlineLevel="7">
      <c r="A123" s="127"/>
      <c r="B123" s="35" t="s">
        <v>106</v>
      </c>
      <c r="C123" s="8">
        <v>6200193080</v>
      </c>
      <c r="D123" s="7">
        <v>1873161.25</v>
      </c>
      <c r="E123" s="7">
        <v>0</v>
      </c>
      <c r="F123" s="7">
        <v>4779900</v>
      </c>
      <c r="G123" s="7">
        <v>0</v>
      </c>
      <c r="H123" s="7">
        <v>4779900</v>
      </c>
      <c r="I123" s="7">
        <v>0</v>
      </c>
      <c r="J123" s="101"/>
    </row>
    <row r="124" spans="1:10" ht="31.2" customHeight="1" outlineLevel="1">
      <c r="A124" s="127"/>
      <c r="B124" s="34" t="s">
        <v>192</v>
      </c>
      <c r="C124" s="27">
        <v>6200200000</v>
      </c>
      <c r="D124" s="28">
        <f t="shared" ref="D124:I124" si="31">D125</f>
        <v>785000</v>
      </c>
      <c r="E124" s="28">
        <f t="shared" si="31"/>
        <v>785000</v>
      </c>
      <c r="F124" s="28">
        <f t="shared" si="31"/>
        <v>0</v>
      </c>
      <c r="G124" s="28">
        <f t="shared" si="31"/>
        <v>0</v>
      </c>
      <c r="H124" s="28">
        <f t="shared" si="31"/>
        <v>0</v>
      </c>
      <c r="I124" s="28">
        <f t="shared" si="31"/>
        <v>0</v>
      </c>
      <c r="J124" s="101"/>
    </row>
    <row r="125" spans="1:10" ht="21" customHeight="1" outlineLevel="2">
      <c r="A125" s="132"/>
      <c r="B125" s="35" t="s">
        <v>6</v>
      </c>
      <c r="C125" s="8">
        <v>6200200001</v>
      </c>
      <c r="D125" s="7">
        <v>785000</v>
      </c>
      <c r="E125" s="7">
        <v>785000</v>
      </c>
      <c r="F125" s="7">
        <v>0</v>
      </c>
      <c r="G125" s="7">
        <v>0</v>
      </c>
      <c r="H125" s="7">
        <v>0</v>
      </c>
      <c r="I125" s="7">
        <v>0</v>
      </c>
      <c r="J125" s="101"/>
    </row>
    <row r="126" spans="1:10" ht="29.4" customHeight="1" outlineLevel="3">
      <c r="A126" s="126">
        <v>11</v>
      </c>
      <c r="B126" s="74" t="s">
        <v>96</v>
      </c>
      <c r="C126" s="75">
        <v>6300000000</v>
      </c>
      <c r="D126" s="76">
        <f t="shared" ref="D126:I126" si="32">D127</f>
        <v>802642.51</v>
      </c>
      <c r="E126" s="76">
        <f t="shared" si="32"/>
        <v>8026.43</v>
      </c>
      <c r="F126" s="76">
        <f t="shared" si="32"/>
        <v>0</v>
      </c>
      <c r="G126" s="76">
        <f t="shared" si="32"/>
        <v>0</v>
      </c>
      <c r="H126" s="76">
        <f t="shared" si="32"/>
        <v>0</v>
      </c>
      <c r="I126" s="76">
        <f t="shared" si="32"/>
        <v>0</v>
      </c>
      <c r="J126" s="101"/>
    </row>
    <row r="127" spans="1:10" ht="60.75" customHeight="1" outlineLevel="4">
      <c r="A127" s="127"/>
      <c r="B127" s="34" t="s">
        <v>193</v>
      </c>
      <c r="C127" s="27">
        <v>6300100000</v>
      </c>
      <c r="D127" s="28">
        <f>D128</f>
        <v>802642.51</v>
      </c>
      <c r="E127" s="28">
        <f>E128</f>
        <v>8026.43</v>
      </c>
      <c r="F127" s="28">
        <v>0</v>
      </c>
      <c r="G127" s="28">
        <v>0</v>
      </c>
      <c r="H127" s="28">
        <v>0</v>
      </c>
      <c r="I127" s="28">
        <f>I128</f>
        <v>0</v>
      </c>
      <c r="J127" s="101"/>
    </row>
    <row r="128" spans="1:10" ht="51" customHeight="1" outlineLevel="5">
      <c r="A128" s="132"/>
      <c r="B128" s="107" t="s">
        <v>194</v>
      </c>
      <c r="C128" s="95">
        <v>6300155180</v>
      </c>
      <c r="D128" s="108">
        <v>802642.51</v>
      </c>
      <c r="E128" s="108">
        <v>8026.43</v>
      </c>
      <c r="F128" s="108">
        <v>0</v>
      </c>
      <c r="G128" s="108">
        <v>0</v>
      </c>
      <c r="H128" s="108">
        <v>0</v>
      </c>
      <c r="I128" s="108">
        <v>0</v>
      </c>
      <c r="J128" s="101"/>
    </row>
    <row r="129" spans="1:10" ht="30" customHeight="1" outlineLevel="6">
      <c r="A129" s="126">
        <v>12</v>
      </c>
      <c r="B129" s="74" t="s">
        <v>195</v>
      </c>
      <c r="C129" s="75">
        <v>6700000000</v>
      </c>
      <c r="D129" s="76">
        <f t="shared" ref="D129:I129" si="33">D130+D133</f>
        <v>1910810</v>
      </c>
      <c r="E129" s="76">
        <f t="shared" si="33"/>
        <v>1910810</v>
      </c>
      <c r="F129" s="76">
        <f t="shared" si="33"/>
        <v>660890</v>
      </c>
      <c r="G129" s="76">
        <f t="shared" si="33"/>
        <v>660890</v>
      </c>
      <c r="H129" s="76">
        <f t="shared" si="33"/>
        <v>540590</v>
      </c>
      <c r="I129" s="76">
        <f t="shared" si="33"/>
        <v>540590</v>
      </c>
      <c r="J129" s="101"/>
    </row>
    <row r="130" spans="1:10" ht="30" customHeight="1" outlineLevel="3">
      <c r="A130" s="127"/>
      <c r="B130" s="34" t="s">
        <v>196</v>
      </c>
      <c r="C130" s="27">
        <v>6700100000</v>
      </c>
      <c r="D130" s="28">
        <f t="shared" ref="D130:I130" si="34">D131+D132</f>
        <v>700000</v>
      </c>
      <c r="E130" s="28">
        <f t="shared" si="34"/>
        <v>700000</v>
      </c>
      <c r="F130" s="28">
        <f t="shared" si="34"/>
        <v>100000</v>
      </c>
      <c r="G130" s="28">
        <f t="shared" si="34"/>
        <v>100000</v>
      </c>
      <c r="H130" s="28">
        <f t="shared" si="34"/>
        <v>0</v>
      </c>
      <c r="I130" s="28">
        <f t="shared" si="34"/>
        <v>0</v>
      </c>
      <c r="J130" s="101"/>
    </row>
    <row r="131" spans="1:10" ht="51.75" customHeight="1" outlineLevel="3">
      <c r="A131" s="127"/>
      <c r="B131" s="53" t="s">
        <v>197</v>
      </c>
      <c r="C131" s="104">
        <v>6700103110</v>
      </c>
      <c r="D131" s="7">
        <v>200000</v>
      </c>
      <c r="E131" s="7">
        <v>200000</v>
      </c>
      <c r="F131" s="7">
        <v>0</v>
      </c>
      <c r="G131" s="7">
        <v>0</v>
      </c>
      <c r="H131" s="7">
        <v>0</v>
      </c>
      <c r="I131" s="7"/>
      <c r="J131" s="101"/>
    </row>
    <row r="132" spans="1:10" ht="32.25" customHeight="1" outlineLevel="3">
      <c r="A132" s="127"/>
      <c r="B132" s="53" t="s">
        <v>198</v>
      </c>
      <c r="C132" s="104">
        <v>6700103123</v>
      </c>
      <c r="D132" s="7">
        <v>500000</v>
      </c>
      <c r="E132" s="7">
        <v>500000</v>
      </c>
      <c r="F132" s="7">
        <v>100000</v>
      </c>
      <c r="G132" s="7">
        <v>100000</v>
      </c>
      <c r="H132" s="7">
        <v>0</v>
      </c>
      <c r="I132" s="7">
        <v>0</v>
      </c>
      <c r="J132" s="101"/>
    </row>
    <row r="133" spans="1:10" ht="31.5" customHeight="1" outlineLevel="3">
      <c r="A133" s="47"/>
      <c r="B133" s="94" t="s">
        <v>199</v>
      </c>
      <c r="C133" s="105">
        <v>6700400000</v>
      </c>
      <c r="D133" s="50">
        <f t="shared" ref="D133:I133" si="35">D134</f>
        <v>1210810</v>
      </c>
      <c r="E133" s="50">
        <f t="shared" si="35"/>
        <v>1210810</v>
      </c>
      <c r="F133" s="50">
        <f t="shared" si="35"/>
        <v>560890</v>
      </c>
      <c r="G133" s="50">
        <f t="shared" si="35"/>
        <v>560890</v>
      </c>
      <c r="H133" s="50">
        <f t="shared" si="35"/>
        <v>540590</v>
      </c>
      <c r="I133" s="50">
        <f t="shared" si="35"/>
        <v>540590</v>
      </c>
      <c r="J133" s="101"/>
    </row>
    <row r="134" spans="1:10" ht="31.5" customHeight="1" outlineLevel="3">
      <c r="A134" s="47"/>
      <c r="B134" s="93" t="s">
        <v>200</v>
      </c>
      <c r="C134" s="99">
        <v>6700403990</v>
      </c>
      <c r="D134" s="9">
        <v>1210810</v>
      </c>
      <c r="E134" s="9">
        <v>1210810</v>
      </c>
      <c r="F134" s="9">
        <v>560890</v>
      </c>
      <c r="G134" s="9">
        <v>560890</v>
      </c>
      <c r="H134" s="9">
        <v>540590</v>
      </c>
      <c r="I134" s="9">
        <v>540590</v>
      </c>
      <c r="J134" s="101"/>
    </row>
    <row r="135" spans="1:10" ht="21.6" customHeight="1" outlineLevel="5">
      <c r="A135" s="39"/>
      <c r="B135" s="120" t="s">
        <v>27</v>
      </c>
      <c r="C135" s="121"/>
      <c r="D135" s="63">
        <f t="shared" ref="D135:I135" si="36">D19+D16+D48+D61+D64+D68+D71+D103+D120+D126+D129+D13</f>
        <v>913640267.04999995</v>
      </c>
      <c r="E135" s="63">
        <f t="shared" si="36"/>
        <v>292902563.83000004</v>
      </c>
      <c r="F135" s="63">
        <f t="shared" si="36"/>
        <v>595981546.51999998</v>
      </c>
      <c r="G135" s="63">
        <f t="shared" si="36"/>
        <v>223669450.70000002</v>
      </c>
      <c r="H135" s="63">
        <f t="shared" si="36"/>
        <v>629322899.09000003</v>
      </c>
      <c r="I135" s="63">
        <f t="shared" si="36"/>
        <v>234043150.70000002</v>
      </c>
      <c r="J135" s="101"/>
    </row>
    <row r="136" spans="1:10" ht="15.6">
      <c r="B136" s="106"/>
      <c r="C136" s="26"/>
      <c r="D136" s="26"/>
      <c r="E136" s="26"/>
      <c r="F136" s="26"/>
      <c r="G136" s="26"/>
      <c r="H136" s="26"/>
      <c r="I136" s="26"/>
    </row>
    <row r="137" spans="1:10">
      <c r="B137" s="25"/>
      <c r="C137" s="26"/>
      <c r="D137" s="26"/>
      <c r="E137" s="26"/>
      <c r="F137" s="26"/>
      <c r="G137" s="26" t="s">
        <v>73</v>
      </c>
      <c r="H137" s="26"/>
      <c r="I137" s="26"/>
    </row>
    <row r="138" spans="1:10">
      <c r="B138" s="25"/>
    </row>
  </sheetData>
  <mergeCells count="19">
    <mergeCell ref="A120:A125"/>
    <mergeCell ref="A126:A128"/>
    <mergeCell ref="A129:A132"/>
    <mergeCell ref="A68:A70"/>
    <mergeCell ref="A64:A67"/>
    <mergeCell ref="A71:A102"/>
    <mergeCell ref="A103:A119"/>
    <mergeCell ref="A10:A11"/>
    <mergeCell ref="A48:A59"/>
    <mergeCell ref="A61:A63"/>
    <mergeCell ref="A13:A15"/>
    <mergeCell ref="A19:A41"/>
    <mergeCell ref="H10:I10"/>
    <mergeCell ref="B8:H8"/>
    <mergeCell ref="B135:C135"/>
    <mergeCell ref="C10:C11"/>
    <mergeCell ref="B10:B11"/>
    <mergeCell ref="D10:E10"/>
    <mergeCell ref="F10:G10"/>
  </mergeCells>
  <phoneticPr fontId="0" type="noConversion"/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2024-12-11T01:43:23Z</cp:lastPrinted>
  <dcterms:created xsi:type="dcterms:W3CDTF">2020-11-30T03:43:02Z</dcterms:created>
  <dcterms:modified xsi:type="dcterms:W3CDTF">2024-12-24T04:40:46Z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