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30.07.2024\"/>
    </mc:Choice>
  </mc:AlternateContent>
  <bookViews>
    <workbookView xWindow="2520" yWindow="30" windowWidth="20520" windowHeight="123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91" i="1" l="1"/>
  <c r="C111" i="1" l="1"/>
  <c r="C87" i="1" l="1"/>
  <c r="C99" i="1"/>
  <c r="C135" i="1"/>
  <c r="D99" i="1" l="1"/>
  <c r="E99" i="1"/>
  <c r="D108" i="1"/>
  <c r="E108" i="1"/>
  <c r="C108" i="1"/>
  <c r="E81" i="1" l="1"/>
  <c r="D81" i="1"/>
  <c r="C81" i="1"/>
  <c r="D83" i="1"/>
  <c r="E83" i="1"/>
  <c r="C83" i="1"/>
  <c r="C53" i="1"/>
  <c r="D53" i="1"/>
  <c r="E53" i="1"/>
  <c r="D20" i="1"/>
  <c r="E20" i="1"/>
  <c r="C20" i="1"/>
  <c r="C86" i="1" l="1"/>
  <c r="C85" i="1" s="1"/>
  <c r="D91" i="1"/>
  <c r="E91" i="1"/>
  <c r="C74" i="1"/>
  <c r="D74" i="1"/>
  <c r="E74" i="1"/>
  <c r="D51" i="1" l="1"/>
  <c r="E51" i="1"/>
  <c r="C51" i="1"/>
  <c r="D59" i="1"/>
  <c r="E59" i="1"/>
  <c r="C59" i="1"/>
  <c r="D57" i="1"/>
  <c r="E57" i="1"/>
  <c r="C57" i="1"/>
  <c r="D55" i="1"/>
  <c r="E55" i="1"/>
  <c r="C55" i="1"/>
  <c r="D45" i="1"/>
  <c r="E45" i="1"/>
  <c r="C45" i="1"/>
  <c r="D47" i="1"/>
  <c r="E47" i="1"/>
  <c r="C47" i="1"/>
  <c r="D41" i="1"/>
  <c r="E41" i="1"/>
  <c r="C41" i="1"/>
  <c r="D39" i="1"/>
  <c r="E39" i="1"/>
  <c r="C39" i="1"/>
  <c r="D31" i="1"/>
  <c r="E31" i="1"/>
  <c r="C31" i="1"/>
  <c r="D36" i="1"/>
  <c r="E36" i="1"/>
  <c r="C36" i="1"/>
  <c r="D34" i="1"/>
  <c r="E34" i="1"/>
  <c r="C34" i="1"/>
  <c r="D26" i="1"/>
  <c r="D25" i="1" s="1"/>
  <c r="E26" i="1"/>
  <c r="E25" i="1" s="1"/>
  <c r="C26" i="1"/>
  <c r="C25" i="1" s="1"/>
  <c r="D38" i="1" l="1"/>
  <c r="E44" i="1"/>
  <c r="C44" i="1"/>
  <c r="C38" i="1"/>
  <c r="D44" i="1"/>
  <c r="C30" i="1"/>
  <c r="E30" i="1"/>
  <c r="E50" i="1"/>
  <c r="C50" i="1"/>
  <c r="D50" i="1"/>
  <c r="E38" i="1"/>
  <c r="D30" i="1"/>
  <c r="D73" i="1" l="1"/>
  <c r="E73" i="1"/>
  <c r="C73" i="1"/>
  <c r="D65" i="1" l="1"/>
  <c r="D62" i="1" s="1"/>
  <c r="D61" i="1" s="1"/>
  <c r="E65" i="1"/>
  <c r="E62" i="1" s="1"/>
  <c r="E61" i="1" s="1"/>
  <c r="C65" i="1"/>
  <c r="C62" i="1" s="1"/>
  <c r="C61" i="1" s="1"/>
  <c r="E87" i="1" l="1"/>
  <c r="D87" i="1"/>
  <c r="E86" i="1" l="1"/>
  <c r="D71" i="1"/>
  <c r="D70" i="1" s="1"/>
  <c r="E71" i="1"/>
  <c r="E70" i="1" s="1"/>
  <c r="D68" i="1"/>
  <c r="E68" i="1"/>
  <c r="D19" i="1"/>
  <c r="E19" i="1"/>
  <c r="C71" i="1"/>
  <c r="C70" i="1" s="1"/>
  <c r="C19" i="1"/>
  <c r="C68" i="1"/>
  <c r="D49" i="1" l="1"/>
  <c r="D18" i="1" s="1"/>
  <c r="D86" i="1"/>
  <c r="D85" i="1" s="1"/>
  <c r="E49" i="1"/>
  <c r="E18" i="1" s="1"/>
  <c r="C49" i="1"/>
  <c r="E85" i="1"/>
  <c r="E113" i="1" l="1"/>
  <c r="D113" i="1"/>
  <c r="C18" i="1" l="1"/>
  <c r="C113" i="1" s="1"/>
</calcChain>
</file>

<file path=xl/sharedStrings.xml><?xml version="1.0" encoding="utf-8"?>
<sst xmlns="http://schemas.openxmlformats.org/spreadsheetml/2006/main" count="206" uniqueCount="201">
  <si>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</si>
  <si>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</si>
  <si>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</si>
  <si>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</si>
  <si>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</si>
  <si>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</si>
  <si>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</si>
  <si>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</si>
  <si>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</si>
  <si>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</si>
  <si>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</si>
  <si>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</si>
  <si>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</si>
  <si>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</si>
  <si>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</si>
  <si>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</si>
  <si>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</si>
  <si>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</si>
  <si>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</si>
  <si>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</si>
  <si>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</si>
  <si>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</si>
  <si>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</si>
  <si>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</si>
  <si>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</si>
  <si>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</si>
  <si>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</si>
  <si>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</si>
  <si>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</si>
  <si>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</si>
  <si>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</si>
  <si>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</si>
  <si>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</si>
  <si>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</si>
  <si>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</si>
  <si>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</si>
  <si>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</si>
  <si>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</si>
  <si>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</si>
  <si>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</si>
  <si>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</si>
  <si>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</si>
  <si>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</si>
  <si>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</si>
  <si>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</si>
  <si>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</si>
  <si>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</si>
  <si>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</si>
  <si>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</si>
  <si>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</si>
  <si>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</si>
  <si>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</si>
  <si>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</si>
  <si>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</si>
  <si>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</si>
  <si>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</si>
  <si>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</si>
  <si>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</si>
  <si>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</si>
  <si>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</si>
  <si>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</si>
  <si>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</si>
  <si>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</si>
  <si>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</si>
  <si>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</si>
  <si>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</si>
  <si>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</si>
  <si>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</si>
  <si>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</si>
  <si>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</si>
  <si>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</si>
  <si>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</si>
  <si>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</si>
  <si>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</si>
  <si>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</si>
  <si>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</si>
  <si>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</si>
  <si>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</si>
  <si>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</si>
  <si>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</si>
  <si>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</si>
  <si>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</si>
  <si>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</si>
  <si>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</si>
  <si>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</si>
  <si>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</si>
  <si>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</si>
  <si>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</si>
  <si>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</si>
  <si>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</si>
  <si>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</si>
  <si>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</si>
  <si>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</si>
  <si>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</si>
  <si>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</si>
  <si>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</si>
  <si>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</si>
  <si>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</si>
  <si>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</si>
  <si>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</si>
  <si>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</si>
  <si>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</si>
  <si>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</si>
  <si>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</si>
  <si>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</si>
  <si>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</si>
  <si>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</si>
  <si>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</si>
  <si>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</si>
  <si>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</si>
  <si>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</si>
  <si>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</si>
  <si>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</si>
  <si>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</si>
  <si>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</si>
  <si>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</si>
  <si>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</si>
  <si>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</si>
  <si>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</si>
  <si>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</si>
  <si>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</si>
  <si>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</si>
  <si>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</si>
  <si>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</si>
  <si>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</si>
  <si>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</si>
  <si>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</si>
  <si>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</si>
  <si>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</si>
  <si>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</si>
  <si>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</si>
  <si>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</si>
  <si>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</si>
  <si>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</si>
  <si>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</si>
  <si>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</si>
  <si>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</si>
  <si>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</si>
  <si>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</si>
  <si>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</si>
  <si>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</si>
  <si>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</si>
  <si>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</si>
  <si>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</si>
  <si>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</si>
  <si>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</si>
  <si>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</si>
  <si>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</si>
  <si>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</si>
  <si>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</si>
  <si>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</si>
  <si>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</si>
  <si>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</si>
  <si>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</si>
  <si>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</si>
  <si>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</si>
  <si>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</si>
  <si>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</si>
  <si>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</si>
  <si>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</si>
  <si>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</si>
  <si>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</si>
  <si>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</si>
  <si>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</si>
  <si>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</si>
  <si>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</si>
  <si>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</si>
  <si>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</si>
  <si>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</si>
  <si>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1 16 01153 01 0000 140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</si>
  <si>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</si>
  <si>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</si>
  <si>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</si>
  <si>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</si>
  <si>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</si>
  <si>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</si>
  <si>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Субсидии бюджетам субъектов Российской Федерации на реализацию мероприятий по модернизации школьных систем образования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</si>
  <si>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</si>
  <si>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</si>
  <si>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</si>
  <si>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</si>
  <si>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</si>
  <si>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</si>
  <si>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</si>
  <si>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</si>
  <si>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</si>
  <si>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</si>
  <si>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</si>
  <si>
    <t>1 16 09040 14 0000 140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</si>
  <si>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</si>
  <si>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 xml:space="preserve"> Объемы доходов  бюджета Тернейского муниципального округа  на 2024 год и плановый  период 2025 и 2026 годов</t>
  </si>
  <si>
    <t xml:space="preserve">
2 02 15002 14 0000 150
</t>
  </si>
  <si>
    <t xml:space="preserve">Дотации бюджетам муниципальных округов на поддержку мер по обеспечению сбалансированности бюджетов 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</si>
  <si>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</si>
  <si>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</si>
  <si>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</si>
  <si>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</si>
  <si>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от    25 .12.2023 г. № 498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</si>
  <si>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</si>
  <si>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</si>
  <si>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от 30.07.2024 г. № 568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</si>
</sst>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00"/>
      <name val="Times New Roman"/>
      <family val="1"/>
      <charset val="204"/>
    </font>
    <font>
      <sz val="11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91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justify" vertical="center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wrapText="1"/>
    </xf>
    <xf numFmtId="164" fontId="14" fillId="0" borderId="0" xfId="0" applyNumberFormat="1" applyFont="1" applyBorder="1"/>
    <xf numFmtId="43" fontId="0" fillId="0" borderId="0" xfId="0" applyNumberFormat="1" applyBorder="1"/>
    <xf numFmtId="164" fontId="13" fillId="0" borderId="0" xfId="1" applyFont="1" applyFill="1" applyBorder="1"/>
    <xf numFmtId="164" fontId="14" fillId="0" borderId="0" xfId="0" applyNumberFormat="1" applyFont="1"/>
    <xf numFmtId="0" fontId="2" fillId="0" borderId="0" xfId="0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right" vertical="top" wrapText="1"/>
    </xf>
    <xf numFmtId="4" fontId="10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8" fillId="0" borderId="4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D35D2FC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8"/>
  <sheetViews>
    <sheetView tabSelected="1" zoomScaleNormal="100" workbookViewId="0">
      <selection activeCell="C113" sqref="C113"/>
    </sheetView>
  </sheetViews>
  <sheetFormatPr defaultRowHeight="12.75" x14ac:dyDescent="0.2"/>
  <cols>
    <col min="1" max="1" width="24.5703125" customWidth="1"/>
    <col min="2" max="2" width="50.28515625" customWidth="1"/>
    <col min="3" max="3" width="18.42578125" customWidth="1"/>
    <col min="4" max="4" width="15" customWidth="1"/>
    <col min="5" max="5" width="16.42578125" customWidth="1"/>
    <col min="6" max="6" width="50.5703125" customWidth="1"/>
    <col min="7" max="7" width="41" customWidth="1"/>
    <col min="8" max="8" width="33.28515625" customWidth="1"/>
  </cols>
  <sheetData>
    <row r="1" spans="1:6" ht="1.5" customHeight="1" x14ac:dyDescent="0.2">
      <c r="A1" s="6"/>
      <c r="B1" s="15"/>
      <c r="C1" s="15"/>
      <c r="D1" s="15"/>
      <c r="E1" s="15"/>
      <c r="F1" s="18"/>
    </row>
    <row r="2" spans="1:6" ht="18" customHeight="1" x14ac:dyDescent="0.2">
      <c r="A2" s="6"/>
      <c r="B2" s="74"/>
      <c r="C2" s="74"/>
      <c r="D2" s="78" t="s">
        <v>187</v>
      </c>
      <c r="E2" s="78"/>
      <c r="F2" s="18"/>
    </row>
    <row r="3" spans="1:6" ht="15" customHeight="1" x14ac:dyDescent="0.2">
      <c r="A3" s="6"/>
      <c r="B3" s="74"/>
      <c r="C3" s="74"/>
      <c r="D3" s="79" t="s">
        <v>43</v>
      </c>
      <c r="E3" s="79"/>
      <c r="F3" s="18"/>
    </row>
    <row r="4" spans="1:6" ht="12.6" customHeight="1" x14ac:dyDescent="0.2">
      <c r="A4" s="6"/>
      <c r="B4" s="74"/>
      <c r="C4" s="74"/>
      <c r="D4" s="78" t="s">
        <v>126</v>
      </c>
      <c r="E4" s="78"/>
      <c r="F4" s="18"/>
    </row>
    <row r="5" spans="1:6" ht="12" customHeight="1" x14ac:dyDescent="0.25">
      <c r="A5" s="7"/>
      <c r="B5" s="80"/>
      <c r="C5" s="80"/>
      <c r="D5" s="78" t="s">
        <v>145</v>
      </c>
      <c r="E5" s="78"/>
      <c r="F5" s="18"/>
    </row>
    <row r="6" spans="1:6" ht="12" customHeight="1" x14ac:dyDescent="0.25">
      <c r="A6" s="7"/>
      <c r="B6" s="16"/>
      <c r="C6" s="16"/>
      <c r="D6" s="78" t="s">
        <v>200</v>
      </c>
      <c r="E6" s="78"/>
      <c r="F6" s="18"/>
    </row>
    <row r="7" spans="1:6" ht="12" customHeight="1" x14ac:dyDescent="0.25">
      <c r="A7" s="7"/>
      <c r="B7" s="18"/>
      <c r="C7" s="18"/>
      <c r="D7" s="78" t="s">
        <v>187</v>
      </c>
      <c r="E7" s="78"/>
      <c r="F7" s="18"/>
    </row>
    <row r="8" spans="1:6" ht="12" customHeight="1" x14ac:dyDescent="0.25">
      <c r="A8" s="7"/>
      <c r="B8" s="18"/>
      <c r="C8" s="18"/>
      <c r="D8" s="79" t="s">
        <v>43</v>
      </c>
      <c r="E8" s="79"/>
      <c r="F8" s="18"/>
    </row>
    <row r="9" spans="1:6" ht="12" customHeight="1" x14ac:dyDescent="0.25">
      <c r="A9" s="7"/>
      <c r="B9" s="18"/>
      <c r="C9" s="18"/>
      <c r="D9" s="78" t="s">
        <v>126</v>
      </c>
      <c r="E9" s="78"/>
      <c r="F9" s="18"/>
    </row>
    <row r="10" spans="1:6" ht="12" customHeight="1" x14ac:dyDescent="0.25">
      <c r="A10" s="7"/>
      <c r="B10" s="18"/>
      <c r="C10" s="18"/>
      <c r="D10" s="78" t="s">
        <v>145</v>
      </c>
      <c r="E10" s="78"/>
      <c r="F10" s="18"/>
    </row>
    <row r="11" spans="1:6" ht="15" customHeight="1" x14ac:dyDescent="0.25">
      <c r="A11" s="7"/>
      <c r="B11" s="18"/>
      <c r="C11" s="18"/>
      <c r="D11" s="78" t="s">
        <v>197</v>
      </c>
      <c r="E11" s="78"/>
      <c r="F11" s="18"/>
    </row>
    <row r="12" spans="1:6" ht="15.75" x14ac:dyDescent="0.2">
      <c r="A12" s="86"/>
      <c r="B12" s="87"/>
      <c r="C12" s="87"/>
      <c r="D12" s="17"/>
      <c r="E12" s="17"/>
      <c r="F12" s="18"/>
    </row>
    <row r="13" spans="1:6" ht="25.9" customHeight="1" x14ac:dyDescent="0.2">
      <c r="A13" s="88" t="s">
        <v>190</v>
      </c>
      <c r="B13" s="88"/>
      <c r="C13" s="88"/>
      <c r="D13" s="88"/>
      <c r="E13" s="88"/>
      <c r="F13" s="18"/>
    </row>
    <row r="14" spans="1:6" x14ac:dyDescent="0.2">
      <c r="A14" s="76"/>
      <c r="B14" s="18"/>
      <c r="C14" s="76"/>
      <c r="D14" s="76"/>
      <c r="E14" s="76" t="s">
        <v>69</v>
      </c>
      <c r="F14" s="18"/>
    </row>
    <row r="15" spans="1:6" ht="21" customHeight="1" x14ac:dyDescent="0.2">
      <c r="A15" s="84" t="s">
        <v>0</v>
      </c>
      <c r="B15" s="82" t="s">
        <v>31</v>
      </c>
      <c r="C15" s="81" t="s">
        <v>127</v>
      </c>
      <c r="D15" s="81"/>
      <c r="E15" s="81"/>
      <c r="F15" s="18"/>
    </row>
    <row r="16" spans="1:6" ht="20.45" customHeight="1" x14ac:dyDescent="0.2">
      <c r="A16" s="85"/>
      <c r="B16" s="83"/>
      <c r="C16" s="19">
        <v>2024</v>
      </c>
      <c r="D16" s="19">
        <v>2025</v>
      </c>
      <c r="E16" s="19">
        <v>2026</v>
      </c>
      <c r="F16" s="18"/>
    </row>
    <row r="17" spans="1:6" x14ac:dyDescent="0.2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18"/>
    </row>
    <row r="18" spans="1:6" s="2" customFormat="1" ht="18.75" customHeight="1" x14ac:dyDescent="0.2">
      <c r="A18" s="8" t="s">
        <v>1</v>
      </c>
      <c r="B18" s="26" t="s">
        <v>28</v>
      </c>
      <c r="C18" s="21">
        <f>C19+C30+C38+C44+C49+C61+C70+C68+C25+C73</f>
        <v>126858880</v>
      </c>
      <c r="D18" s="21">
        <f>D19+D30+D38+D44+D49+D61+D70+D68+D25+D73</f>
        <v>129824480</v>
      </c>
      <c r="E18" s="21">
        <f>E19+E30+E38+E44+E49+E61+E70+E68+E25+E73</f>
        <v>147104980</v>
      </c>
      <c r="F18" s="22"/>
    </row>
    <row r="19" spans="1:6" s="3" customFormat="1" ht="19.5" customHeight="1" x14ac:dyDescent="0.25">
      <c r="A19" s="9" t="s">
        <v>2</v>
      </c>
      <c r="B19" s="26" t="s">
        <v>3</v>
      </c>
      <c r="C19" s="21">
        <f>C20</f>
        <v>64984000</v>
      </c>
      <c r="D19" s="21">
        <f>D20</f>
        <v>68802000</v>
      </c>
      <c r="E19" s="21">
        <f>E20</f>
        <v>74779000</v>
      </c>
      <c r="F19" s="23"/>
    </row>
    <row r="20" spans="1:6" s="2" customFormat="1" ht="16.899999999999999" customHeight="1" x14ac:dyDescent="0.2">
      <c r="A20" s="10" t="s">
        <v>4</v>
      </c>
      <c r="B20" s="27" t="s">
        <v>5</v>
      </c>
      <c r="C20" s="11">
        <f>C21+C22+C23+C24</f>
        <v>64984000</v>
      </c>
      <c r="D20" s="11">
        <f t="shared" ref="D20:E20" si="0">D21+D22+D23+D24</f>
        <v>68802000</v>
      </c>
      <c r="E20" s="11">
        <f t="shared" si="0"/>
        <v>74779000</v>
      </c>
      <c r="F20" s="22"/>
    </row>
    <row r="21" spans="1:6" s="2" customFormat="1" ht="96" customHeight="1" x14ac:dyDescent="0.2">
      <c r="A21" s="10" t="s">
        <v>32</v>
      </c>
      <c r="B21" s="27" t="s">
        <v>182</v>
      </c>
      <c r="C21" s="11">
        <v>64213700</v>
      </c>
      <c r="D21" s="11">
        <v>67986500</v>
      </c>
      <c r="E21" s="11">
        <v>73892600</v>
      </c>
      <c r="F21" s="22"/>
    </row>
    <row r="22" spans="1:6" s="2" customFormat="1" ht="96" customHeight="1" x14ac:dyDescent="0.2">
      <c r="A22" s="10" t="s">
        <v>60</v>
      </c>
      <c r="B22" s="27" t="s">
        <v>61</v>
      </c>
      <c r="C22" s="11">
        <v>175800</v>
      </c>
      <c r="D22" s="11">
        <v>186100</v>
      </c>
      <c r="E22" s="11">
        <v>202300</v>
      </c>
      <c r="F22" s="22"/>
    </row>
    <row r="23" spans="1:6" s="2" customFormat="1" ht="40.9" customHeight="1" x14ac:dyDescent="0.2">
      <c r="A23" s="10" t="s">
        <v>62</v>
      </c>
      <c r="B23" s="27" t="s">
        <v>63</v>
      </c>
      <c r="C23" s="11">
        <v>345700</v>
      </c>
      <c r="D23" s="11">
        <v>366000</v>
      </c>
      <c r="E23" s="11">
        <v>397800</v>
      </c>
      <c r="F23" s="22"/>
    </row>
    <row r="24" spans="1:6" s="2" customFormat="1" ht="118.5" customHeight="1" x14ac:dyDescent="0.2">
      <c r="A24" s="42" t="s">
        <v>153</v>
      </c>
      <c r="B24" s="43" t="s">
        <v>183</v>
      </c>
      <c r="C24" s="44">
        <v>248800</v>
      </c>
      <c r="D24" s="45">
        <v>263400</v>
      </c>
      <c r="E24" s="45">
        <v>286300</v>
      </c>
      <c r="F24" s="22"/>
    </row>
    <row r="25" spans="1:6" s="2" customFormat="1" ht="43.15" customHeight="1" x14ac:dyDescent="0.2">
      <c r="A25" s="9" t="s">
        <v>75</v>
      </c>
      <c r="B25" s="26" t="s">
        <v>39</v>
      </c>
      <c r="C25" s="21">
        <f>C26</f>
        <v>31877000</v>
      </c>
      <c r="D25" s="21">
        <f t="shared" ref="D25:E25" si="1">D26</f>
        <v>31903000</v>
      </c>
      <c r="E25" s="21">
        <f t="shared" si="1"/>
        <v>43025000</v>
      </c>
      <c r="F25" s="22"/>
    </row>
    <row r="26" spans="1:6" s="2" customFormat="1" ht="36" customHeight="1" x14ac:dyDescent="0.2">
      <c r="A26" s="20" t="s">
        <v>40</v>
      </c>
      <c r="B26" s="27" t="s">
        <v>41</v>
      </c>
      <c r="C26" s="46">
        <f>SUM(C27:C29)</f>
        <v>31877000</v>
      </c>
      <c r="D26" s="46">
        <f t="shared" ref="D26:E26" si="2">SUM(D27:D29)</f>
        <v>31903000</v>
      </c>
      <c r="E26" s="46">
        <f t="shared" si="2"/>
        <v>43025000</v>
      </c>
      <c r="F26" s="22"/>
    </row>
    <row r="27" spans="1:6" s="2" customFormat="1" ht="65.25" customHeight="1" x14ac:dyDescent="0.2">
      <c r="A27" s="20" t="s">
        <v>50</v>
      </c>
      <c r="B27" s="27" t="s">
        <v>51</v>
      </c>
      <c r="C27" s="46">
        <v>16626000</v>
      </c>
      <c r="D27" s="11">
        <v>14824000</v>
      </c>
      <c r="E27" s="11">
        <v>19672000</v>
      </c>
      <c r="F27" s="22"/>
    </row>
    <row r="28" spans="1:6" s="2" customFormat="1" ht="80.25" customHeight="1" x14ac:dyDescent="0.2">
      <c r="A28" s="20" t="s">
        <v>57</v>
      </c>
      <c r="B28" s="27" t="s">
        <v>58</v>
      </c>
      <c r="C28" s="46">
        <v>79000</v>
      </c>
      <c r="D28" s="11">
        <v>107000</v>
      </c>
      <c r="E28" s="47">
        <v>148000</v>
      </c>
      <c r="F28" s="22"/>
    </row>
    <row r="29" spans="1:6" s="2" customFormat="1" ht="70.5" customHeight="1" x14ac:dyDescent="0.2">
      <c r="A29" s="20" t="s">
        <v>52</v>
      </c>
      <c r="B29" s="27" t="s">
        <v>53</v>
      </c>
      <c r="C29" s="46">
        <v>15172000</v>
      </c>
      <c r="D29" s="11">
        <v>16972000</v>
      </c>
      <c r="E29" s="11">
        <v>23205000</v>
      </c>
      <c r="F29" s="22"/>
    </row>
    <row r="30" spans="1:6" s="3" customFormat="1" ht="19.149999999999999" customHeight="1" x14ac:dyDescent="0.25">
      <c r="A30" s="48" t="s">
        <v>6</v>
      </c>
      <c r="B30" s="49" t="s">
        <v>7</v>
      </c>
      <c r="C30" s="24">
        <f>C31+C34+C36</f>
        <v>3121000</v>
      </c>
      <c r="D30" s="24">
        <f t="shared" ref="D30:E30" si="3">D31+D34+D36</f>
        <v>3263000</v>
      </c>
      <c r="E30" s="24">
        <f t="shared" si="3"/>
        <v>3441000</v>
      </c>
      <c r="F30" s="23"/>
    </row>
    <row r="31" spans="1:6" s="3" customFormat="1" ht="26.45" customHeight="1" x14ac:dyDescent="0.25">
      <c r="A31" s="50" t="s">
        <v>120</v>
      </c>
      <c r="B31" s="51" t="s">
        <v>121</v>
      </c>
      <c r="C31" s="11">
        <f>C32+C33</f>
        <v>444000</v>
      </c>
      <c r="D31" s="11">
        <f t="shared" ref="D31:E31" si="4">D32+D33</f>
        <v>481000</v>
      </c>
      <c r="E31" s="11">
        <f t="shared" si="4"/>
        <v>527000</v>
      </c>
      <c r="F31" s="23"/>
    </row>
    <row r="32" spans="1:6" s="3" customFormat="1" ht="28.15" customHeight="1" x14ac:dyDescent="0.25">
      <c r="A32" s="50" t="s">
        <v>123</v>
      </c>
      <c r="B32" s="51" t="s">
        <v>122</v>
      </c>
      <c r="C32" s="11">
        <v>246300</v>
      </c>
      <c r="D32" s="11">
        <v>266900</v>
      </c>
      <c r="E32" s="11">
        <v>292400</v>
      </c>
      <c r="F32" s="23"/>
    </row>
    <row r="33" spans="1:6" s="3" customFormat="1" ht="40.15" customHeight="1" x14ac:dyDescent="0.25">
      <c r="A33" s="50" t="s">
        <v>124</v>
      </c>
      <c r="B33" s="51" t="s">
        <v>125</v>
      </c>
      <c r="C33" s="11">
        <v>197700</v>
      </c>
      <c r="D33" s="11">
        <v>214100</v>
      </c>
      <c r="E33" s="11">
        <v>234600</v>
      </c>
      <c r="F33" s="23"/>
    </row>
    <row r="34" spans="1:6" s="2" customFormat="1" ht="15.6" customHeight="1" x14ac:dyDescent="0.2">
      <c r="A34" s="20" t="s">
        <v>64</v>
      </c>
      <c r="B34" s="27" t="s">
        <v>65</v>
      </c>
      <c r="C34" s="11">
        <f>C35</f>
        <v>945000</v>
      </c>
      <c r="D34" s="11">
        <f t="shared" ref="D34:E34" si="5">D35</f>
        <v>945000</v>
      </c>
      <c r="E34" s="11">
        <f t="shared" si="5"/>
        <v>945000</v>
      </c>
      <c r="F34" s="22"/>
    </row>
    <row r="35" spans="1:6" s="2" customFormat="1" ht="15.6" customHeight="1" x14ac:dyDescent="0.2">
      <c r="A35" s="20" t="s">
        <v>66</v>
      </c>
      <c r="B35" s="27" t="s">
        <v>65</v>
      </c>
      <c r="C35" s="11">
        <v>945000</v>
      </c>
      <c r="D35" s="11">
        <v>945000</v>
      </c>
      <c r="E35" s="11">
        <v>945000</v>
      </c>
      <c r="F35" s="22"/>
    </row>
    <row r="36" spans="1:6" s="2" customFormat="1" ht="28.15" customHeight="1" x14ac:dyDescent="0.2">
      <c r="A36" s="20" t="s">
        <v>67</v>
      </c>
      <c r="B36" s="27" t="s">
        <v>68</v>
      </c>
      <c r="C36" s="11">
        <f>C37</f>
        <v>1732000</v>
      </c>
      <c r="D36" s="11">
        <f t="shared" ref="D36:E36" si="6">D37</f>
        <v>1837000</v>
      </c>
      <c r="E36" s="11">
        <f t="shared" si="6"/>
        <v>1969000</v>
      </c>
      <c r="F36" s="22"/>
    </row>
    <row r="37" spans="1:6" s="2" customFormat="1" ht="39.6" customHeight="1" x14ac:dyDescent="0.2">
      <c r="A37" s="77" t="s">
        <v>118</v>
      </c>
      <c r="B37" s="43" t="s">
        <v>119</v>
      </c>
      <c r="C37" s="11">
        <v>1732000</v>
      </c>
      <c r="D37" s="11">
        <v>1837000</v>
      </c>
      <c r="E37" s="11">
        <v>1969000</v>
      </c>
      <c r="F37" s="22"/>
    </row>
    <row r="38" spans="1:6" s="3" customFormat="1" ht="18.75" customHeight="1" x14ac:dyDescent="0.25">
      <c r="A38" s="9" t="s">
        <v>8</v>
      </c>
      <c r="B38" s="26" t="s">
        <v>9</v>
      </c>
      <c r="C38" s="21">
        <f>C39+C41</f>
        <v>7130000</v>
      </c>
      <c r="D38" s="21">
        <f t="shared" ref="D38:E38" si="7">D39+D41</f>
        <v>7232000</v>
      </c>
      <c r="E38" s="21">
        <f t="shared" si="7"/>
        <v>7235000</v>
      </c>
      <c r="F38" s="23"/>
    </row>
    <row r="39" spans="1:6" s="3" customFormat="1" ht="18.75" customHeight="1" x14ac:dyDescent="0.25">
      <c r="A39" s="52" t="s">
        <v>93</v>
      </c>
      <c r="B39" s="53" t="s">
        <v>94</v>
      </c>
      <c r="C39" s="11">
        <f>C40</f>
        <v>3400000</v>
      </c>
      <c r="D39" s="11">
        <f t="shared" ref="D39:E39" si="8">D40</f>
        <v>3500000</v>
      </c>
      <c r="E39" s="11">
        <f t="shared" si="8"/>
        <v>3500000</v>
      </c>
      <c r="F39" s="23"/>
    </row>
    <row r="40" spans="1:6" s="3" customFormat="1" ht="38.450000000000003" customHeight="1" x14ac:dyDescent="0.25">
      <c r="A40" s="20" t="s">
        <v>91</v>
      </c>
      <c r="B40" s="27" t="s">
        <v>92</v>
      </c>
      <c r="C40" s="11">
        <v>3400000</v>
      </c>
      <c r="D40" s="11">
        <v>3500000</v>
      </c>
      <c r="E40" s="11">
        <v>3500000</v>
      </c>
      <c r="F40" s="23"/>
    </row>
    <row r="41" spans="1:6" s="2" customFormat="1" ht="16.5" customHeight="1" x14ac:dyDescent="0.2">
      <c r="A41" s="54" t="s">
        <v>18</v>
      </c>
      <c r="B41" s="55" t="s">
        <v>19</v>
      </c>
      <c r="C41" s="11">
        <f>C42+C43</f>
        <v>3730000</v>
      </c>
      <c r="D41" s="11">
        <f t="shared" ref="D41:E41" si="9">D42+D43</f>
        <v>3732000</v>
      </c>
      <c r="E41" s="11">
        <f t="shared" si="9"/>
        <v>3735000</v>
      </c>
      <c r="F41" s="22"/>
    </row>
    <row r="42" spans="1:6" s="2" customFormat="1" ht="27.6" customHeight="1" x14ac:dyDescent="0.2">
      <c r="A42" s="20" t="s">
        <v>87</v>
      </c>
      <c r="B42" s="27" t="s">
        <v>88</v>
      </c>
      <c r="C42" s="11">
        <v>3050000</v>
      </c>
      <c r="D42" s="11">
        <v>3050000</v>
      </c>
      <c r="E42" s="11">
        <v>3050000</v>
      </c>
      <c r="F42" s="22"/>
    </row>
    <row r="43" spans="1:6" s="2" customFormat="1" ht="27.6" customHeight="1" x14ac:dyDescent="0.2">
      <c r="A43" s="20" t="s">
        <v>89</v>
      </c>
      <c r="B43" s="27" t="s">
        <v>90</v>
      </c>
      <c r="C43" s="11">
        <v>680000</v>
      </c>
      <c r="D43" s="11">
        <v>682000</v>
      </c>
      <c r="E43" s="11">
        <v>685000</v>
      </c>
      <c r="F43" s="22"/>
    </row>
    <row r="44" spans="1:6" s="3" customFormat="1" ht="18" customHeight="1" x14ac:dyDescent="0.25">
      <c r="A44" s="9" t="s">
        <v>10</v>
      </c>
      <c r="B44" s="26" t="s">
        <v>55</v>
      </c>
      <c r="C44" s="21">
        <f>C45+C47</f>
        <v>823000</v>
      </c>
      <c r="D44" s="21">
        <f t="shared" ref="D44:E44" si="10">D45+D47</f>
        <v>824000</v>
      </c>
      <c r="E44" s="21">
        <f t="shared" si="10"/>
        <v>824000</v>
      </c>
      <c r="F44" s="23"/>
    </row>
    <row r="45" spans="1:6" s="2" customFormat="1" ht="26.45" customHeight="1" x14ac:dyDescent="0.2">
      <c r="A45" s="56" t="s">
        <v>20</v>
      </c>
      <c r="B45" s="25" t="s">
        <v>21</v>
      </c>
      <c r="C45" s="57">
        <f>C46</f>
        <v>780000</v>
      </c>
      <c r="D45" s="57">
        <f t="shared" ref="D45:E45" si="11">D46</f>
        <v>780000</v>
      </c>
      <c r="E45" s="57">
        <f t="shared" si="11"/>
        <v>780000</v>
      </c>
      <c r="F45" s="22"/>
    </row>
    <row r="46" spans="1:6" s="2" customFormat="1" ht="40.9" customHeight="1" x14ac:dyDescent="0.2">
      <c r="A46" s="56" t="s">
        <v>22</v>
      </c>
      <c r="B46" s="25" t="s">
        <v>42</v>
      </c>
      <c r="C46" s="57">
        <v>780000</v>
      </c>
      <c r="D46" s="57">
        <v>780000</v>
      </c>
      <c r="E46" s="57">
        <v>780000</v>
      </c>
      <c r="F46" s="22"/>
    </row>
    <row r="47" spans="1:6" s="2" customFormat="1" ht="42" customHeight="1" x14ac:dyDescent="0.2">
      <c r="A47" s="56" t="s">
        <v>95</v>
      </c>
      <c r="B47" s="25" t="s">
        <v>96</v>
      </c>
      <c r="C47" s="57">
        <f>C48</f>
        <v>43000</v>
      </c>
      <c r="D47" s="57">
        <f t="shared" ref="D47:E47" si="12">D48</f>
        <v>44000</v>
      </c>
      <c r="E47" s="57">
        <f t="shared" si="12"/>
        <v>44000</v>
      </c>
      <c r="F47" s="22"/>
    </row>
    <row r="48" spans="1:6" s="2" customFormat="1" ht="68.25" customHeight="1" x14ac:dyDescent="0.2">
      <c r="A48" s="56" t="s">
        <v>97</v>
      </c>
      <c r="B48" s="25" t="s">
        <v>98</v>
      </c>
      <c r="C48" s="57">
        <v>43000</v>
      </c>
      <c r="D48" s="57">
        <v>44000</v>
      </c>
      <c r="E48" s="57">
        <v>44000</v>
      </c>
      <c r="F48" s="22"/>
    </row>
    <row r="49" spans="1:6" s="3" customFormat="1" ht="42" customHeight="1" x14ac:dyDescent="0.25">
      <c r="A49" s="9" t="s">
        <v>11</v>
      </c>
      <c r="B49" s="26" t="s">
        <v>12</v>
      </c>
      <c r="C49" s="21">
        <f>C50+C57+C59</f>
        <v>7887640</v>
      </c>
      <c r="D49" s="21">
        <f>D50+D57+D59</f>
        <v>7887640</v>
      </c>
      <c r="E49" s="21">
        <f>E50+E57+E59</f>
        <v>7887640</v>
      </c>
      <c r="F49" s="23"/>
    </row>
    <row r="50" spans="1:6" s="2" customFormat="1" ht="77.25" customHeight="1" x14ac:dyDescent="0.2">
      <c r="A50" s="56" t="s">
        <v>13</v>
      </c>
      <c r="B50" s="25" t="s">
        <v>29</v>
      </c>
      <c r="C50" s="11">
        <f>C51+C53+C55</f>
        <v>5697640</v>
      </c>
      <c r="D50" s="11">
        <f t="shared" ref="D50:E50" si="13">D51+D53+D55</f>
        <v>5697640</v>
      </c>
      <c r="E50" s="11">
        <f t="shared" si="13"/>
        <v>5697640</v>
      </c>
      <c r="F50" s="22"/>
    </row>
    <row r="51" spans="1:6" s="2" customFormat="1" ht="53.25" customHeight="1" x14ac:dyDescent="0.2">
      <c r="A51" s="56" t="s">
        <v>108</v>
      </c>
      <c r="B51" s="25" t="s">
        <v>109</v>
      </c>
      <c r="C51" s="11">
        <f>C52</f>
        <v>4800690</v>
      </c>
      <c r="D51" s="11">
        <f t="shared" ref="D51:E51" si="14">D52</f>
        <v>4800690</v>
      </c>
      <c r="E51" s="11">
        <f t="shared" si="14"/>
        <v>4800690</v>
      </c>
      <c r="F51" s="22"/>
    </row>
    <row r="52" spans="1:6" s="2" customFormat="1" ht="81.75" customHeight="1" x14ac:dyDescent="0.2">
      <c r="A52" s="54" t="s">
        <v>99</v>
      </c>
      <c r="B52" s="27" t="s">
        <v>175</v>
      </c>
      <c r="C52" s="11">
        <v>4800690</v>
      </c>
      <c r="D52" s="11">
        <v>4800690</v>
      </c>
      <c r="E52" s="11">
        <v>4800690</v>
      </c>
      <c r="F52" s="22"/>
    </row>
    <row r="53" spans="1:6" s="2" customFormat="1" ht="76.5" customHeight="1" x14ac:dyDescent="0.2">
      <c r="A53" s="56" t="s">
        <v>54</v>
      </c>
      <c r="B53" s="25" t="s">
        <v>184</v>
      </c>
      <c r="C53" s="11">
        <f>C54</f>
        <v>335610</v>
      </c>
      <c r="D53" s="11">
        <f t="shared" ref="D53:E53" si="15">D54</f>
        <v>335610</v>
      </c>
      <c r="E53" s="11">
        <f t="shared" si="15"/>
        <v>335610</v>
      </c>
      <c r="F53" s="22"/>
    </row>
    <row r="54" spans="1:6" s="2" customFormat="1" ht="66.75" customHeight="1" x14ac:dyDescent="0.2">
      <c r="A54" s="54" t="s">
        <v>100</v>
      </c>
      <c r="B54" s="27" t="s">
        <v>101</v>
      </c>
      <c r="C54" s="11">
        <v>335610</v>
      </c>
      <c r="D54" s="11">
        <v>335610</v>
      </c>
      <c r="E54" s="11">
        <v>335610</v>
      </c>
      <c r="F54" s="22"/>
    </row>
    <row r="55" spans="1:6" s="2" customFormat="1" ht="38.25" x14ac:dyDescent="0.2">
      <c r="A55" s="20" t="s">
        <v>71</v>
      </c>
      <c r="B55" s="27" t="s">
        <v>72</v>
      </c>
      <c r="C55" s="11">
        <f>C56</f>
        <v>561340</v>
      </c>
      <c r="D55" s="11">
        <f t="shared" ref="D55:E55" si="16">D56</f>
        <v>561340</v>
      </c>
      <c r="E55" s="11">
        <f t="shared" si="16"/>
        <v>561340</v>
      </c>
      <c r="F55" s="22"/>
    </row>
    <row r="56" spans="1:6" s="2" customFormat="1" ht="40.5" customHeight="1" x14ac:dyDescent="0.2">
      <c r="A56" s="54" t="s">
        <v>102</v>
      </c>
      <c r="B56" s="27" t="s">
        <v>103</v>
      </c>
      <c r="C56" s="11">
        <v>561340</v>
      </c>
      <c r="D56" s="11">
        <v>561340</v>
      </c>
      <c r="E56" s="11">
        <v>561340</v>
      </c>
      <c r="F56" s="22"/>
    </row>
    <row r="57" spans="1:6" s="2" customFormat="1" ht="31.9" customHeight="1" x14ac:dyDescent="0.2">
      <c r="A57" s="54" t="s">
        <v>106</v>
      </c>
      <c r="B57" s="27" t="s">
        <v>107</v>
      </c>
      <c r="C57" s="11">
        <f>C58</f>
        <v>30000</v>
      </c>
      <c r="D57" s="11">
        <f t="shared" ref="D57:E57" si="17">D58</f>
        <v>30000</v>
      </c>
      <c r="E57" s="11">
        <f t="shared" si="17"/>
        <v>30000</v>
      </c>
      <c r="F57" s="22"/>
    </row>
    <row r="58" spans="1:6" s="2" customFormat="1" ht="54" customHeight="1" x14ac:dyDescent="0.2">
      <c r="A58" s="54" t="s">
        <v>104</v>
      </c>
      <c r="B58" s="27" t="s">
        <v>105</v>
      </c>
      <c r="C58" s="11">
        <v>30000</v>
      </c>
      <c r="D58" s="11">
        <v>30000</v>
      </c>
      <c r="E58" s="11">
        <v>30000</v>
      </c>
      <c r="F58" s="22"/>
    </row>
    <row r="59" spans="1:6" s="2" customFormat="1" ht="81.75" customHeight="1" x14ac:dyDescent="0.2">
      <c r="A59" s="56" t="s">
        <v>23</v>
      </c>
      <c r="B59" s="25" t="s">
        <v>30</v>
      </c>
      <c r="C59" s="11">
        <f>C60</f>
        <v>2160000</v>
      </c>
      <c r="D59" s="11">
        <f t="shared" ref="D59:E59" si="18">D60</f>
        <v>2160000</v>
      </c>
      <c r="E59" s="11">
        <f t="shared" si="18"/>
        <v>2160000</v>
      </c>
      <c r="F59" s="22"/>
    </row>
    <row r="60" spans="1:6" s="2" customFormat="1" ht="73.900000000000006" customHeight="1" x14ac:dyDescent="0.2">
      <c r="A60" s="56" t="s">
        <v>159</v>
      </c>
      <c r="B60" s="25" t="s">
        <v>160</v>
      </c>
      <c r="C60" s="11">
        <v>2160000</v>
      </c>
      <c r="D60" s="11">
        <v>2160000</v>
      </c>
      <c r="E60" s="11">
        <v>2160000</v>
      </c>
      <c r="F60" s="22"/>
    </row>
    <row r="61" spans="1:6" s="3" customFormat="1" ht="28.5" customHeight="1" x14ac:dyDescent="0.25">
      <c r="A61" s="9" t="s">
        <v>14</v>
      </c>
      <c r="B61" s="26" t="s">
        <v>15</v>
      </c>
      <c r="C61" s="21">
        <f>C62</f>
        <v>1237900</v>
      </c>
      <c r="D61" s="21">
        <f t="shared" ref="D61:E61" si="19">D62</f>
        <v>115000</v>
      </c>
      <c r="E61" s="21">
        <f t="shared" si="19"/>
        <v>115000</v>
      </c>
      <c r="F61" s="23"/>
    </row>
    <row r="62" spans="1:6" s="2" customFormat="1" ht="22.9" customHeight="1" x14ac:dyDescent="0.2">
      <c r="A62" s="10" t="s">
        <v>16</v>
      </c>
      <c r="B62" s="27" t="s">
        <v>17</v>
      </c>
      <c r="C62" s="58">
        <f>C63+C64+C65</f>
        <v>1237900</v>
      </c>
      <c r="D62" s="58">
        <f t="shared" ref="D62:E62" si="20">D63+D64+D65</f>
        <v>115000</v>
      </c>
      <c r="E62" s="58">
        <f t="shared" si="20"/>
        <v>115000</v>
      </c>
      <c r="F62" s="22"/>
    </row>
    <row r="63" spans="1:6" s="2" customFormat="1" ht="28.5" customHeight="1" x14ac:dyDescent="0.2">
      <c r="A63" s="20" t="s">
        <v>33</v>
      </c>
      <c r="B63" s="27" t="s">
        <v>34</v>
      </c>
      <c r="C63" s="11">
        <v>1157900</v>
      </c>
      <c r="D63" s="11">
        <v>35000</v>
      </c>
      <c r="E63" s="11">
        <v>35000</v>
      </c>
      <c r="F63" s="22"/>
    </row>
    <row r="64" spans="1:6" s="2" customFormat="1" ht="15" customHeight="1" x14ac:dyDescent="0.2">
      <c r="A64" s="20" t="s">
        <v>35</v>
      </c>
      <c r="B64" s="27" t="s">
        <v>36</v>
      </c>
      <c r="C64" s="11">
        <v>20000</v>
      </c>
      <c r="D64" s="11">
        <v>20000</v>
      </c>
      <c r="E64" s="11">
        <v>20000</v>
      </c>
      <c r="F64" s="22"/>
    </row>
    <row r="65" spans="1:6" s="2" customFormat="1" ht="15" customHeight="1" x14ac:dyDescent="0.2">
      <c r="A65" s="20" t="s">
        <v>37</v>
      </c>
      <c r="B65" s="27" t="s">
        <v>38</v>
      </c>
      <c r="C65" s="11">
        <f>C66+C67</f>
        <v>60000</v>
      </c>
      <c r="D65" s="11">
        <f t="shared" ref="D65:E65" si="21">D66+D67</f>
        <v>60000</v>
      </c>
      <c r="E65" s="11">
        <f t="shared" si="21"/>
        <v>60000</v>
      </c>
      <c r="F65" s="22"/>
    </row>
    <row r="66" spans="1:6" s="2" customFormat="1" ht="17.45" customHeight="1" x14ac:dyDescent="0.2">
      <c r="A66" s="20" t="s">
        <v>154</v>
      </c>
      <c r="B66" s="27" t="s">
        <v>70</v>
      </c>
      <c r="C66" s="11">
        <v>60000</v>
      </c>
      <c r="D66" s="11">
        <v>60000</v>
      </c>
      <c r="E66" s="11">
        <v>60000</v>
      </c>
      <c r="F66" s="22"/>
    </row>
    <row r="67" spans="1:6" s="2" customFormat="1" ht="18" hidden="1" customHeight="1" x14ac:dyDescent="0.2">
      <c r="A67" s="20" t="s">
        <v>110</v>
      </c>
      <c r="B67" s="27" t="s">
        <v>117</v>
      </c>
      <c r="C67" s="11"/>
      <c r="D67" s="11"/>
      <c r="E67" s="11"/>
      <c r="F67" s="22"/>
    </row>
    <row r="68" spans="1:6" s="2" customFormat="1" ht="34.9" customHeight="1" x14ac:dyDescent="0.2">
      <c r="A68" s="8" t="s">
        <v>27</v>
      </c>
      <c r="B68" s="34" t="s">
        <v>76</v>
      </c>
      <c r="C68" s="24">
        <f>C69</f>
        <v>9534540</v>
      </c>
      <c r="D68" s="24">
        <f>D69</f>
        <v>9535040</v>
      </c>
      <c r="E68" s="24">
        <f>E69</f>
        <v>9535540</v>
      </c>
      <c r="F68" s="22"/>
    </row>
    <row r="69" spans="1:6" s="2" customFormat="1" ht="32.450000000000003" customHeight="1" x14ac:dyDescent="0.2">
      <c r="A69" s="54" t="s">
        <v>111</v>
      </c>
      <c r="B69" s="59" t="s">
        <v>112</v>
      </c>
      <c r="C69" s="11">
        <v>9534540</v>
      </c>
      <c r="D69" s="11">
        <v>9535040</v>
      </c>
      <c r="E69" s="11">
        <v>9535540</v>
      </c>
      <c r="F69" s="22"/>
    </row>
    <row r="70" spans="1:6" s="2" customFormat="1" ht="34.9" customHeight="1" x14ac:dyDescent="0.2">
      <c r="A70" s="8" t="s">
        <v>24</v>
      </c>
      <c r="B70" s="34" t="s">
        <v>25</v>
      </c>
      <c r="C70" s="21">
        <f>C71</f>
        <v>120000</v>
      </c>
      <c r="D70" s="21">
        <f t="shared" ref="D70:E70" si="22">D71</f>
        <v>120000</v>
      </c>
      <c r="E70" s="21">
        <f t="shared" si="22"/>
        <v>120000</v>
      </c>
      <c r="F70" s="22"/>
    </row>
    <row r="71" spans="1:6" s="2" customFormat="1" ht="28.9" customHeight="1" x14ac:dyDescent="0.2">
      <c r="A71" s="10" t="s">
        <v>26</v>
      </c>
      <c r="B71" s="27" t="s">
        <v>56</v>
      </c>
      <c r="C71" s="11">
        <f t="shared" ref="C71:E71" si="23">C72</f>
        <v>120000</v>
      </c>
      <c r="D71" s="11">
        <f t="shared" si="23"/>
        <v>120000</v>
      </c>
      <c r="E71" s="11">
        <f t="shared" si="23"/>
        <v>120000</v>
      </c>
      <c r="F71" s="22"/>
    </row>
    <row r="72" spans="1:6" s="2" customFormat="1" ht="43.15" customHeight="1" x14ac:dyDescent="0.2">
      <c r="A72" s="54" t="s">
        <v>113</v>
      </c>
      <c r="B72" s="27" t="s">
        <v>114</v>
      </c>
      <c r="C72" s="11">
        <v>120000</v>
      </c>
      <c r="D72" s="11">
        <v>120000</v>
      </c>
      <c r="E72" s="11">
        <v>120000</v>
      </c>
      <c r="F72" s="22"/>
    </row>
    <row r="73" spans="1:6" s="2" customFormat="1" ht="18.600000000000001" customHeight="1" x14ac:dyDescent="0.2">
      <c r="A73" s="60" t="s">
        <v>73</v>
      </c>
      <c r="B73" s="26" t="s">
        <v>74</v>
      </c>
      <c r="C73" s="21">
        <f>C74+C81+C83</f>
        <v>143800</v>
      </c>
      <c r="D73" s="21">
        <f>D74+D81+D83</f>
        <v>142800</v>
      </c>
      <c r="E73" s="21">
        <f>E74+E81+E83</f>
        <v>142800</v>
      </c>
      <c r="F73" s="22"/>
    </row>
    <row r="74" spans="1:6" s="2" customFormat="1" ht="25.9" customHeight="1" x14ac:dyDescent="0.2">
      <c r="A74" s="20" t="s">
        <v>77</v>
      </c>
      <c r="B74" s="27" t="s">
        <v>78</v>
      </c>
      <c r="C74" s="11">
        <f>SUM(C75:C80)</f>
        <v>107800</v>
      </c>
      <c r="D74" s="11">
        <f>SUM(D75:D80)</f>
        <v>107800</v>
      </c>
      <c r="E74" s="11">
        <f>SUM(E75:E80)</f>
        <v>107800</v>
      </c>
      <c r="F74" s="22"/>
    </row>
    <row r="75" spans="1:6" s="2" customFormat="1" ht="80.25" customHeight="1" x14ac:dyDescent="0.2">
      <c r="A75" s="20" t="s">
        <v>79</v>
      </c>
      <c r="B75" s="27" t="s">
        <v>80</v>
      </c>
      <c r="C75" s="11">
        <v>2800</v>
      </c>
      <c r="D75" s="11">
        <v>2800</v>
      </c>
      <c r="E75" s="11">
        <v>2800</v>
      </c>
      <c r="F75" s="22"/>
    </row>
    <row r="76" spans="1:6" s="2" customFormat="1" ht="92.25" customHeight="1" x14ac:dyDescent="0.2">
      <c r="A76" s="20" t="s">
        <v>81</v>
      </c>
      <c r="B76" s="27" t="s">
        <v>82</v>
      </c>
      <c r="C76" s="11">
        <v>44000</v>
      </c>
      <c r="D76" s="11">
        <v>44000</v>
      </c>
      <c r="E76" s="11">
        <v>44000</v>
      </c>
      <c r="F76" s="22"/>
    </row>
    <row r="77" spans="1:6" s="2" customFormat="1" ht="74.25" customHeight="1" x14ac:dyDescent="0.2">
      <c r="A77" s="19" t="s">
        <v>170</v>
      </c>
      <c r="B77" s="61" t="s">
        <v>171</v>
      </c>
      <c r="C77" s="11">
        <v>37000</v>
      </c>
      <c r="D77" s="11">
        <v>37000</v>
      </c>
      <c r="E77" s="11">
        <v>37000</v>
      </c>
      <c r="F77" s="22"/>
    </row>
    <row r="78" spans="1:6" s="2" customFormat="1" ht="110.25" customHeight="1" x14ac:dyDescent="0.2">
      <c r="A78" s="19" t="s">
        <v>169</v>
      </c>
      <c r="B78" s="62" t="s">
        <v>172</v>
      </c>
      <c r="C78" s="11">
        <v>1000</v>
      </c>
      <c r="D78" s="11">
        <v>1000</v>
      </c>
      <c r="E78" s="11">
        <v>1000</v>
      </c>
      <c r="F78" s="22"/>
    </row>
    <row r="79" spans="1:6" s="2" customFormat="1" ht="87" customHeight="1" x14ac:dyDescent="0.2">
      <c r="A79" s="19" t="s">
        <v>173</v>
      </c>
      <c r="B79" s="61" t="s">
        <v>174</v>
      </c>
      <c r="C79" s="11">
        <v>500</v>
      </c>
      <c r="D79" s="11">
        <v>500</v>
      </c>
      <c r="E79" s="11">
        <v>500</v>
      </c>
      <c r="F79" s="22"/>
    </row>
    <row r="80" spans="1:6" s="2" customFormat="1" ht="80.45" customHeight="1" x14ac:dyDescent="0.2">
      <c r="A80" s="20" t="s">
        <v>115</v>
      </c>
      <c r="B80" s="27" t="s">
        <v>116</v>
      </c>
      <c r="C80" s="11">
        <v>22500</v>
      </c>
      <c r="D80" s="11">
        <v>22500</v>
      </c>
      <c r="E80" s="11">
        <v>22500</v>
      </c>
      <c r="F80" s="22"/>
    </row>
    <row r="81" spans="1:7" s="2" customFormat="1" ht="48.75" customHeight="1" x14ac:dyDescent="0.2">
      <c r="A81" s="20" t="s">
        <v>157</v>
      </c>
      <c r="B81" s="27" t="s">
        <v>158</v>
      </c>
      <c r="C81" s="11">
        <f>C82</f>
        <v>34000</v>
      </c>
      <c r="D81" s="11">
        <f t="shared" ref="D81:E81" si="24">D82</f>
        <v>33000</v>
      </c>
      <c r="E81" s="11">
        <f t="shared" si="24"/>
        <v>33000</v>
      </c>
      <c r="F81" s="22"/>
    </row>
    <row r="82" spans="1:7" s="2" customFormat="1" ht="42" customHeight="1" x14ac:dyDescent="0.2">
      <c r="A82" s="20" t="s">
        <v>155</v>
      </c>
      <c r="B82" s="27" t="s">
        <v>156</v>
      </c>
      <c r="C82" s="11">
        <v>34000</v>
      </c>
      <c r="D82" s="11">
        <v>33000</v>
      </c>
      <c r="E82" s="11">
        <v>33000</v>
      </c>
      <c r="F82" s="22"/>
    </row>
    <row r="83" spans="1:7" s="2" customFormat="1" ht="63.6" customHeight="1" x14ac:dyDescent="0.2">
      <c r="A83" s="75" t="s">
        <v>180</v>
      </c>
      <c r="B83" s="63" t="s">
        <v>181</v>
      </c>
      <c r="C83" s="11">
        <f>C84</f>
        <v>2000</v>
      </c>
      <c r="D83" s="11">
        <f t="shared" ref="D83:E83" si="25">D84</f>
        <v>2000</v>
      </c>
      <c r="E83" s="11">
        <f t="shared" si="25"/>
        <v>2000</v>
      </c>
      <c r="F83" s="22"/>
    </row>
    <row r="84" spans="1:7" s="2" customFormat="1" ht="50.25" customHeight="1" x14ac:dyDescent="0.2">
      <c r="A84" s="90" t="s">
        <v>188</v>
      </c>
      <c r="B84" s="89" t="s">
        <v>189</v>
      </c>
      <c r="C84" s="46">
        <v>2000</v>
      </c>
      <c r="D84" s="11">
        <v>2000</v>
      </c>
      <c r="E84" s="11">
        <v>2000</v>
      </c>
      <c r="F84" s="22"/>
    </row>
    <row r="85" spans="1:7" s="4" customFormat="1" ht="22.15" customHeight="1" x14ac:dyDescent="0.2">
      <c r="A85" s="64" t="s">
        <v>44</v>
      </c>
      <c r="B85" s="49" t="s">
        <v>45</v>
      </c>
      <c r="C85" s="21">
        <f>C86+C111</f>
        <v>999531665.18000007</v>
      </c>
      <c r="D85" s="21">
        <f>D86</f>
        <v>576725245.48000002</v>
      </c>
      <c r="E85" s="21">
        <f>E86</f>
        <v>590295414.95000005</v>
      </c>
      <c r="F85" s="28"/>
      <c r="G85" s="5"/>
    </row>
    <row r="86" spans="1:7" ht="26.25" customHeight="1" x14ac:dyDescent="0.2">
      <c r="A86" s="8" t="s">
        <v>46</v>
      </c>
      <c r="B86" s="34" t="s">
        <v>47</v>
      </c>
      <c r="C86" s="24">
        <f>C91+C99+C108+C87</f>
        <v>993805369.22000003</v>
      </c>
      <c r="D86" s="24">
        <f>D91+D99+D108+D87</f>
        <v>576725245.48000002</v>
      </c>
      <c r="E86" s="24">
        <f>E91+E99+E108+E87</f>
        <v>590295414.95000005</v>
      </c>
      <c r="F86" s="33"/>
      <c r="G86" s="1"/>
    </row>
    <row r="87" spans="1:7" ht="26.25" customHeight="1" x14ac:dyDescent="0.2">
      <c r="A87" s="29" t="s">
        <v>147</v>
      </c>
      <c r="B87" s="34" t="s">
        <v>148</v>
      </c>
      <c r="C87" s="24">
        <f>C88+C89+C90</f>
        <v>275838796</v>
      </c>
      <c r="D87" s="24">
        <f>D88</f>
        <v>199023677</v>
      </c>
      <c r="E87" s="24">
        <f>E88</f>
        <v>199023677</v>
      </c>
      <c r="F87" s="33"/>
      <c r="G87" s="1"/>
    </row>
    <row r="88" spans="1:7" ht="25.9" customHeight="1" x14ac:dyDescent="0.2">
      <c r="A88" s="10" t="s">
        <v>166</v>
      </c>
      <c r="B88" s="27" t="s">
        <v>165</v>
      </c>
      <c r="C88" s="11">
        <v>266807446</v>
      </c>
      <c r="D88" s="11">
        <v>199023677</v>
      </c>
      <c r="E88" s="11">
        <v>199023677</v>
      </c>
      <c r="F88" s="33"/>
      <c r="G88" s="1"/>
    </row>
    <row r="89" spans="1:7" ht="21.6" customHeight="1" x14ac:dyDescent="0.2">
      <c r="A89" s="38" t="s">
        <v>152</v>
      </c>
      <c r="B89" s="27" t="s">
        <v>151</v>
      </c>
      <c r="C89" s="11">
        <v>0</v>
      </c>
      <c r="D89" s="11">
        <v>0</v>
      </c>
      <c r="E89" s="11">
        <v>0</v>
      </c>
      <c r="F89" s="33"/>
      <c r="G89" s="1"/>
    </row>
    <row r="90" spans="1:7" ht="32.450000000000003" customHeight="1" x14ac:dyDescent="0.2">
      <c r="A90" s="38" t="s">
        <v>191</v>
      </c>
      <c r="B90" s="27" t="s">
        <v>192</v>
      </c>
      <c r="C90" s="11">
        <v>9031350</v>
      </c>
      <c r="D90" s="11"/>
      <c r="E90" s="11"/>
      <c r="F90" s="33"/>
      <c r="G90" s="1"/>
    </row>
    <row r="91" spans="1:7" ht="27" customHeight="1" x14ac:dyDescent="0.2">
      <c r="A91" s="20" t="s">
        <v>83</v>
      </c>
      <c r="B91" s="26" t="s">
        <v>59</v>
      </c>
      <c r="C91" s="24">
        <f>C92+C94+C98+C93+C96+C95+C97</f>
        <v>383950432.20999998</v>
      </c>
      <c r="D91" s="24">
        <f t="shared" ref="D91:E91" si="26">D92+D94+D98+D93</f>
        <v>31242453.899999999</v>
      </c>
      <c r="E91" s="24">
        <f t="shared" si="26"/>
        <v>31027688.729999997</v>
      </c>
      <c r="F91" s="33"/>
      <c r="G91" s="1"/>
    </row>
    <row r="92" spans="1:7" ht="41.45" customHeight="1" x14ac:dyDescent="0.2">
      <c r="A92" s="20" t="s">
        <v>164</v>
      </c>
      <c r="B92" s="27" t="s">
        <v>163</v>
      </c>
      <c r="C92" s="11">
        <v>127568221.48</v>
      </c>
      <c r="D92" s="11"/>
      <c r="E92" s="11"/>
      <c r="F92" s="33"/>
      <c r="G92" s="1"/>
    </row>
    <row r="93" spans="1:7" ht="42" customHeight="1" x14ac:dyDescent="0.2">
      <c r="A93" s="20" t="s">
        <v>168</v>
      </c>
      <c r="B93" s="27" t="s">
        <v>167</v>
      </c>
      <c r="C93" s="11">
        <v>0</v>
      </c>
      <c r="D93" s="11"/>
      <c r="E93" s="11"/>
      <c r="F93" s="33"/>
      <c r="G93" s="1"/>
    </row>
    <row r="94" spans="1:7" ht="31.9" customHeight="1" x14ac:dyDescent="0.2">
      <c r="A94" s="20" t="s">
        <v>128</v>
      </c>
      <c r="B94" s="27" t="s">
        <v>129</v>
      </c>
      <c r="C94" s="11">
        <v>4754823</v>
      </c>
      <c r="D94" s="11">
        <v>3378821.84</v>
      </c>
      <c r="E94" s="11">
        <v>3572008.24</v>
      </c>
      <c r="F94" s="33"/>
      <c r="G94" s="1"/>
    </row>
    <row r="95" spans="1:7" ht="31.9" customHeight="1" x14ac:dyDescent="0.2">
      <c r="A95" s="20" t="s">
        <v>178</v>
      </c>
      <c r="B95" s="27" t="s">
        <v>179</v>
      </c>
      <c r="C95" s="11">
        <v>9994591.8399999999</v>
      </c>
      <c r="D95" s="11"/>
      <c r="E95" s="11"/>
      <c r="F95" s="33"/>
      <c r="G95" s="1"/>
    </row>
    <row r="96" spans="1:7" ht="44.45" customHeight="1" x14ac:dyDescent="0.2">
      <c r="A96" s="20" t="s">
        <v>177</v>
      </c>
      <c r="B96" s="27" t="s">
        <v>176</v>
      </c>
      <c r="C96" s="11">
        <v>0</v>
      </c>
      <c r="D96" s="11"/>
      <c r="E96" s="11"/>
      <c r="F96" s="33"/>
      <c r="G96" s="1"/>
    </row>
    <row r="97" spans="1:8" ht="44.45" customHeight="1" x14ac:dyDescent="0.2">
      <c r="A97" s="20" t="s">
        <v>198</v>
      </c>
      <c r="B97" s="27" t="s">
        <v>199</v>
      </c>
      <c r="C97" s="11">
        <v>1500000</v>
      </c>
      <c r="D97" s="11"/>
      <c r="E97" s="11"/>
      <c r="F97" s="33"/>
      <c r="G97" s="1"/>
    </row>
    <row r="98" spans="1:8" ht="22.5" customHeight="1" x14ac:dyDescent="0.2">
      <c r="A98" s="20" t="s">
        <v>130</v>
      </c>
      <c r="B98" s="27" t="s">
        <v>131</v>
      </c>
      <c r="C98" s="11">
        <v>240132795.88999999</v>
      </c>
      <c r="D98" s="11">
        <v>27863632.059999999</v>
      </c>
      <c r="E98" s="11">
        <v>27455680.489999998</v>
      </c>
      <c r="F98" s="39"/>
      <c r="G98" s="41"/>
      <c r="H98" s="40"/>
    </row>
    <row r="99" spans="1:8" ht="29.45" customHeight="1" x14ac:dyDescent="0.2">
      <c r="A99" s="8" t="s">
        <v>84</v>
      </c>
      <c r="B99" s="34" t="s">
        <v>48</v>
      </c>
      <c r="C99" s="24">
        <f>C100+C101+C102+C103+C104+C105+C106+C107</f>
        <v>311080859.00999999</v>
      </c>
      <c r="D99" s="24">
        <f t="shared" ref="D99:E99" si="27">D100+D101+D102+D103+D104+D105+D106+D107</f>
        <v>324687172.10000002</v>
      </c>
      <c r="E99" s="24">
        <f t="shared" si="27"/>
        <v>337626392.57999998</v>
      </c>
      <c r="F99" s="33"/>
    </row>
    <row r="100" spans="1:8" ht="53.25" customHeight="1" x14ac:dyDescent="0.2">
      <c r="A100" s="10" t="s">
        <v>132</v>
      </c>
      <c r="B100" s="27" t="s">
        <v>161</v>
      </c>
      <c r="C100" s="11">
        <v>1435090</v>
      </c>
      <c r="D100" s="11">
        <v>1582464</v>
      </c>
      <c r="E100" s="11">
        <v>1732302</v>
      </c>
      <c r="F100" s="33"/>
    </row>
    <row r="101" spans="1:8" ht="59.25" customHeight="1" x14ac:dyDescent="0.2">
      <c r="A101" s="10" t="s">
        <v>133</v>
      </c>
      <c r="B101" s="27" t="s">
        <v>134</v>
      </c>
      <c r="C101" s="11">
        <v>8012</v>
      </c>
      <c r="D101" s="11">
        <v>8311</v>
      </c>
      <c r="E101" s="11">
        <v>102703</v>
      </c>
      <c r="F101" s="33"/>
    </row>
    <row r="102" spans="1:8" ht="63" customHeight="1" x14ac:dyDescent="0.2">
      <c r="A102" s="12" t="s">
        <v>135</v>
      </c>
      <c r="B102" s="27" t="s">
        <v>136</v>
      </c>
      <c r="C102" s="11">
        <v>10187250</v>
      </c>
      <c r="D102" s="11">
        <v>10187250</v>
      </c>
      <c r="E102" s="11">
        <v>9840450</v>
      </c>
      <c r="F102" s="33"/>
    </row>
    <row r="103" spans="1:8" ht="30.75" customHeight="1" x14ac:dyDescent="0.2">
      <c r="A103" s="12" t="s">
        <v>137</v>
      </c>
      <c r="B103" s="25" t="s">
        <v>138</v>
      </c>
      <c r="C103" s="57">
        <v>1232957</v>
      </c>
      <c r="D103" s="57">
        <v>1306622</v>
      </c>
      <c r="E103" s="57">
        <v>1348243</v>
      </c>
      <c r="F103" s="33"/>
    </row>
    <row r="104" spans="1:8" ht="48" customHeight="1" x14ac:dyDescent="0.2">
      <c r="A104" s="12" t="s">
        <v>139</v>
      </c>
      <c r="B104" s="25" t="s">
        <v>140</v>
      </c>
      <c r="C104" s="57">
        <v>291700449.00999999</v>
      </c>
      <c r="D104" s="57">
        <v>304801836.10000002</v>
      </c>
      <c r="E104" s="57">
        <v>317531156.57999998</v>
      </c>
      <c r="F104" s="65"/>
      <c r="G104" s="40"/>
      <c r="H104" s="40"/>
    </row>
    <row r="105" spans="1:8" ht="73.900000000000006" customHeight="1" x14ac:dyDescent="0.2">
      <c r="A105" s="12" t="s">
        <v>141</v>
      </c>
      <c r="B105" s="25" t="s">
        <v>142</v>
      </c>
      <c r="C105" s="57">
        <v>2791225</v>
      </c>
      <c r="D105" s="57">
        <v>2902169</v>
      </c>
      <c r="E105" s="57">
        <v>3018397</v>
      </c>
      <c r="F105" s="33"/>
    </row>
    <row r="106" spans="1:8" ht="31.15" customHeight="1" x14ac:dyDescent="0.2">
      <c r="A106" s="12" t="s">
        <v>146</v>
      </c>
      <c r="B106" s="25" t="s">
        <v>162</v>
      </c>
      <c r="C106" s="57">
        <v>3391954</v>
      </c>
      <c r="D106" s="57">
        <v>3561589</v>
      </c>
      <c r="E106" s="57">
        <v>3704052</v>
      </c>
      <c r="F106" s="33"/>
    </row>
    <row r="107" spans="1:8" ht="21.6" customHeight="1" x14ac:dyDescent="0.2">
      <c r="A107" s="12" t="s">
        <v>150</v>
      </c>
      <c r="B107" s="25" t="s">
        <v>149</v>
      </c>
      <c r="C107" s="57">
        <v>333922</v>
      </c>
      <c r="D107" s="57">
        <v>336931</v>
      </c>
      <c r="E107" s="57">
        <v>349089</v>
      </c>
      <c r="F107" s="33"/>
    </row>
    <row r="108" spans="1:8" ht="22.9" customHeight="1" x14ac:dyDescent="0.2">
      <c r="A108" s="9" t="s">
        <v>86</v>
      </c>
      <c r="B108" s="26" t="s">
        <v>85</v>
      </c>
      <c r="C108" s="21">
        <f>C110+C109</f>
        <v>22935282</v>
      </c>
      <c r="D108" s="21">
        <f>D110+D109</f>
        <v>21771942.48</v>
      </c>
      <c r="E108" s="21">
        <f>E110+E109</f>
        <v>22617656.640000001</v>
      </c>
      <c r="F108" s="33"/>
    </row>
    <row r="109" spans="1:8" ht="71.45" customHeight="1" x14ac:dyDescent="0.2">
      <c r="A109" s="12" t="s">
        <v>186</v>
      </c>
      <c r="B109" s="27" t="s">
        <v>185</v>
      </c>
      <c r="C109" s="11">
        <v>892482</v>
      </c>
      <c r="D109" s="11">
        <v>2537142.48</v>
      </c>
      <c r="E109" s="11">
        <v>3382856.64</v>
      </c>
      <c r="F109" s="33"/>
    </row>
    <row r="110" spans="1:8" ht="71.45" customHeight="1" x14ac:dyDescent="0.2">
      <c r="A110" s="12" t="s">
        <v>143</v>
      </c>
      <c r="B110" s="27" t="s">
        <v>144</v>
      </c>
      <c r="C110" s="11">
        <v>22042800</v>
      </c>
      <c r="D110" s="11">
        <v>19234800</v>
      </c>
      <c r="E110" s="11">
        <v>19234800</v>
      </c>
      <c r="F110" s="33"/>
    </row>
    <row r="111" spans="1:8" ht="20.45" customHeight="1" x14ac:dyDescent="0.2">
      <c r="A111" s="48" t="s">
        <v>193</v>
      </c>
      <c r="B111" s="49" t="s">
        <v>194</v>
      </c>
      <c r="C111" s="73">
        <f>C112</f>
        <v>5726295.96</v>
      </c>
      <c r="D111" s="21"/>
      <c r="E111" s="21"/>
      <c r="F111" s="33"/>
    </row>
    <row r="112" spans="1:8" ht="33" customHeight="1" x14ac:dyDescent="0.2">
      <c r="A112" s="71" t="s">
        <v>195</v>
      </c>
      <c r="B112" s="51" t="s">
        <v>196</v>
      </c>
      <c r="C112" s="72">
        <v>5726295.96</v>
      </c>
      <c r="D112" s="11"/>
      <c r="E112" s="11"/>
      <c r="F112" s="33"/>
    </row>
    <row r="113" spans="1:6" ht="22.15" customHeight="1" x14ac:dyDescent="0.2">
      <c r="A113" s="30"/>
      <c r="B113" s="35" t="s">
        <v>49</v>
      </c>
      <c r="C113" s="14">
        <f>C18+C85</f>
        <v>1126390545.1800001</v>
      </c>
      <c r="D113" s="13">
        <f>D18+D85</f>
        <v>706549725.48000002</v>
      </c>
      <c r="E113" s="13">
        <f>E18+E85</f>
        <v>737400394.95000005</v>
      </c>
      <c r="F113" s="33"/>
    </row>
    <row r="114" spans="1:6" ht="28.9" customHeight="1" x14ac:dyDescent="0.25">
      <c r="A114" s="31"/>
      <c r="B114" s="70"/>
      <c r="C114" s="68"/>
      <c r="D114" s="31"/>
      <c r="E114" s="32"/>
      <c r="F114" s="33"/>
    </row>
    <row r="115" spans="1:6" ht="18" customHeight="1" x14ac:dyDescent="0.25">
      <c r="A115" s="31"/>
      <c r="B115" s="36"/>
      <c r="C115" s="32"/>
      <c r="D115" s="31"/>
      <c r="E115" s="32"/>
      <c r="F115" s="33"/>
    </row>
    <row r="116" spans="1:6" ht="15" customHeight="1" x14ac:dyDescent="0.25">
      <c r="A116" s="31"/>
      <c r="B116" s="36"/>
      <c r="C116" s="32"/>
      <c r="D116" s="31"/>
      <c r="E116" s="32"/>
      <c r="F116" s="33"/>
    </row>
    <row r="117" spans="1:6" ht="15" customHeight="1" x14ac:dyDescent="0.25">
      <c r="A117" s="31"/>
      <c r="B117" s="36"/>
      <c r="C117" s="32"/>
      <c r="D117" s="31"/>
      <c r="E117" s="32"/>
      <c r="F117" s="33"/>
    </row>
    <row r="118" spans="1:6" x14ac:dyDescent="0.2">
      <c r="A118" s="33"/>
      <c r="B118" s="37"/>
      <c r="C118" s="32"/>
      <c r="D118" s="33"/>
      <c r="E118" s="33"/>
      <c r="F118" s="33"/>
    </row>
    <row r="119" spans="1:6" x14ac:dyDescent="0.2">
      <c r="A119" s="33"/>
      <c r="B119" s="37"/>
      <c r="C119" s="32"/>
      <c r="D119" s="33"/>
      <c r="E119" s="33"/>
      <c r="F119" s="33"/>
    </row>
    <row r="120" spans="1:6" x14ac:dyDescent="0.2">
      <c r="A120" s="33"/>
      <c r="B120" s="33"/>
      <c r="C120" s="32"/>
      <c r="D120" s="33"/>
      <c r="E120" s="33"/>
      <c r="F120" s="33"/>
    </row>
    <row r="121" spans="1:6" x14ac:dyDescent="0.2">
      <c r="A121" s="33"/>
      <c r="B121" s="33"/>
      <c r="C121" s="32"/>
      <c r="D121" s="33"/>
      <c r="E121" s="33"/>
      <c r="F121" s="33"/>
    </row>
    <row r="122" spans="1:6" x14ac:dyDescent="0.2">
      <c r="A122" s="1"/>
      <c r="B122" s="1"/>
      <c r="C122" s="32"/>
      <c r="D122" s="1"/>
      <c r="E122" s="1"/>
      <c r="F122" s="1"/>
    </row>
    <row r="123" spans="1:6" x14ac:dyDescent="0.2">
      <c r="A123" s="1"/>
      <c r="B123" s="1"/>
      <c r="C123" s="32"/>
      <c r="D123" s="1"/>
      <c r="E123" s="1"/>
      <c r="F123" s="1"/>
    </row>
    <row r="124" spans="1:6" x14ac:dyDescent="0.2">
      <c r="A124" s="1"/>
      <c r="B124" s="1"/>
      <c r="C124" s="32"/>
      <c r="D124" s="1"/>
      <c r="E124" s="1"/>
      <c r="F124" s="1"/>
    </row>
    <row r="125" spans="1:6" x14ac:dyDescent="0.2">
      <c r="A125" s="1"/>
      <c r="B125" s="1"/>
      <c r="C125" s="32"/>
      <c r="D125" s="1"/>
      <c r="E125" s="1"/>
      <c r="F125" s="1"/>
    </row>
    <row r="126" spans="1:6" x14ac:dyDescent="0.2">
      <c r="A126" s="1"/>
      <c r="B126" s="1"/>
      <c r="C126" s="32"/>
      <c r="D126" s="1"/>
      <c r="E126" s="1"/>
      <c r="F126" s="1"/>
    </row>
    <row r="127" spans="1:6" ht="19.899999999999999" customHeight="1" x14ac:dyDescent="0.2">
      <c r="A127" s="1"/>
      <c r="B127" s="1"/>
      <c r="C127" s="69"/>
      <c r="D127" s="1"/>
      <c r="E127" s="1"/>
      <c r="F127" s="1"/>
    </row>
    <row r="128" spans="1:6" x14ac:dyDescent="0.2">
      <c r="A128" s="1"/>
      <c r="B128" s="1"/>
      <c r="D128" s="1"/>
      <c r="E128" s="1"/>
      <c r="F128" s="1"/>
    </row>
    <row r="129" spans="1:6" x14ac:dyDescent="0.2">
      <c r="A129" s="1"/>
      <c r="B129" s="1"/>
      <c r="C129" s="32"/>
      <c r="D129" s="1"/>
      <c r="E129" s="1"/>
      <c r="F129" s="1"/>
    </row>
    <row r="130" spans="1:6" x14ac:dyDescent="0.2">
      <c r="A130" s="1"/>
      <c r="B130" s="1"/>
      <c r="D130" s="1"/>
      <c r="E130" s="1"/>
      <c r="F130" s="1"/>
    </row>
    <row r="131" spans="1:6" x14ac:dyDescent="0.2">
      <c r="A131" s="1"/>
      <c r="B131" s="1"/>
      <c r="D131" s="1"/>
      <c r="E131" s="1"/>
      <c r="F131" s="1"/>
    </row>
    <row r="132" spans="1:6" x14ac:dyDescent="0.2">
      <c r="A132" s="1"/>
      <c r="B132" s="1"/>
      <c r="C132" s="32"/>
      <c r="D132" s="1"/>
      <c r="E132" s="1"/>
      <c r="F132" s="1"/>
    </row>
    <row r="133" spans="1:6" x14ac:dyDescent="0.2">
      <c r="A133" s="1"/>
      <c r="B133" s="1"/>
      <c r="C133" s="66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67">
        <f>C114-C133</f>
        <v>0</v>
      </c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  <c r="F988" s="1"/>
    </row>
    <row r="989" spans="1:6" x14ac:dyDescent="0.2">
      <c r="A989" s="1"/>
      <c r="B989" s="1"/>
      <c r="C989" s="1"/>
      <c r="D989" s="1"/>
      <c r="E989" s="1"/>
      <c r="F989" s="1"/>
    </row>
    <row r="990" spans="1:6" x14ac:dyDescent="0.2">
      <c r="A990" s="1"/>
      <c r="B990" s="1"/>
      <c r="C990" s="1"/>
      <c r="D990" s="1"/>
      <c r="E990" s="1"/>
    </row>
    <row r="991" spans="1:6" x14ac:dyDescent="0.2">
      <c r="A991" s="1"/>
      <c r="B991" s="1"/>
      <c r="C991" s="1"/>
      <c r="D991" s="1"/>
      <c r="E991" s="1"/>
    </row>
    <row r="992" spans="1:6" x14ac:dyDescent="0.2">
      <c r="A992" s="1"/>
      <c r="B992" s="1"/>
      <c r="C992" s="1"/>
      <c r="D992" s="1"/>
      <c r="E992" s="1"/>
    </row>
    <row r="993" spans="1:5" x14ac:dyDescent="0.2">
      <c r="A993" s="1"/>
      <c r="B993" s="1"/>
      <c r="C993" s="1"/>
      <c r="D993" s="1"/>
      <c r="E993" s="1"/>
    </row>
    <row r="994" spans="1:5" x14ac:dyDescent="0.2">
      <c r="A994" s="1"/>
      <c r="B994" s="1"/>
      <c r="C994" s="1"/>
      <c r="D994" s="1"/>
      <c r="E994" s="1"/>
    </row>
    <row r="995" spans="1:5" x14ac:dyDescent="0.2">
      <c r="A995" s="1"/>
      <c r="B995" s="1"/>
      <c r="C995" s="1"/>
      <c r="D995" s="1"/>
      <c r="E995" s="1"/>
    </row>
    <row r="996" spans="1:5" x14ac:dyDescent="0.2">
      <c r="A996" s="1"/>
      <c r="B996" s="1"/>
      <c r="C996" s="1"/>
      <c r="D996" s="1"/>
      <c r="E996" s="1"/>
    </row>
    <row r="997" spans="1:5" x14ac:dyDescent="0.2">
      <c r="A997" s="1"/>
      <c r="B997" s="1"/>
      <c r="C997" s="1"/>
      <c r="D997" s="1"/>
      <c r="E997" s="1"/>
    </row>
    <row r="998" spans="1:5" x14ac:dyDescent="0.2">
      <c r="C998" s="1"/>
    </row>
  </sheetData>
  <mergeCells count="16">
    <mergeCell ref="A15:A16"/>
    <mergeCell ref="D7:E7"/>
    <mergeCell ref="A12:C12"/>
    <mergeCell ref="D11:E11"/>
    <mergeCell ref="D10:E10"/>
    <mergeCell ref="A13:E13"/>
    <mergeCell ref="B5:C5"/>
    <mergeCell ref="D8:E8"/>
    <mergeCell ref="D9:E9"/>
    <mergeCell ref="C15:E15"/>
    <mergeCell ref="B15:B16"/>
    <mergeCell ref="D2:E2"/>
    <mergeCell ref="D3:E3"/>
    <mergeCell ref="D4:E4"/>
    <mergeCell ref="D5:E5"/>
    <mergeCell ref="D6:E6"/>
  </mergeCells>
  <phoneticPr fontId="0" type="noConversion"/>
  <hyperlinks>
    <hyperlink ref="B77" r:id="rId1" display="consultantplus://offline/ref=134F8B31F30A74068B1EE82E93468F4A359AA621C544104346E9917605D8C697A1ED7362D3E832DEFA38319AAA9B99EA5CD6EA33793F6426p3A7X"/>
    <hyperlink ref="B79" r:id="rId2" display="consultantplus://offline/ref=134F8B31F30A74068B1EE82E93468F4A359AA621C544104346E9917605D8C697A1ED7362D3ED35D2FC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2024-07-15T02:38:32Z</cp:lastPrinted>
  <dcterms:created xsi:type="dcterms:W3CDTF">2007-09-25T22:11:31Z</dcterms:created>
  <dcterms:modified xsi:type="dcterms:W3CDTF">2024-07-30T03:20:59Z</dcterms:modified>
</cp:coreProperties>
</file>