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 решения в Думу,КСК\Проект решения\"/>
    </mc:Choice>
  </mc:AlternateContent>
  <xr:revisionPtr revIDLastSave="0" documentId="13_ncr:1_{2F5B56E2-3016-479D-9649-F464C92705C0}" xr6:coauthVersionLast="47" xr6:coauthVersionMax="47" xr10:uidLastSave="{00000000-0000-0000-0000-000000000000}"/>
  <bookViews>
    <workbookView xWindow="300" yWindow="24" windowWidth="22740" windowHeight="12336" xr2:uid="{00000000-000D-0000-FFFF-FFFF00000000}"/>
  </bookViews>
  <sheets>
    <sheet name="Документ" sheetId="2" r:id="rId1"/>
  </sheets>
  <definedNames>
    <definedName name="_xlnm._FilterDatabase" localSheetId="0" hidden="1">Документ!$A$12:$I$66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" l="1"/>
  <c r="G32" i="2"/>
  <c r="H32" i="2"/>
  <c r="I32" i="2"/>
  <c r="E32" i="2"/>
  <c r="D32" i="2"/>
  <c r="E127" i="2" l="1"/>
  <c r="F127" i="2"/>
  <c r="G127" i="2"/>
  <c r="H127" i="2"/>
  <c r="I127" i="2"/>
  <c r="D127" i="2"/>
  <c r="E130" i="2"/>
  <c r="F130" i="2"/>
  <c r="G130" i="2"/>
  <c r="H130" i="2"/>
  <c r="I130" i="2"/>
  <c r="D130" i="2"/>
  <c r="E118" i="2"/>
  <c r="F118" i="2"/>
  <c r="G118" i="2"/>
  <c r="H118" i="2"/>
  <c r="I118" i="2"/>
  <c r="D118" i="2"/>
  <c r="F110" i="2"/>
  <c r="G110" i="2"/>
  <c r="H110" i="2"/>
  <c r="I110" i="2"/>
  <c r="D110" i="2"/>
  <c r="E107" i="2"/>
  <c r="F107" i="2"/>
  <c r="G107" i="2"/>
  <c r="H107" i="2"/>
  <c r="I107" i="2"/>
  <c r="D107" i="2"/>
  <c r="E80" i="2" l="1"/>
  <c r="F80" i="2"/>
  <c r="G80" i="2"/>
  <c r="H80" i="2"/>
  <c r="I80" i="2"/>
  <c r="D80" i="2"/>
  <c r="E64" i="2" l="1"/>
  <c r="E63" i="2" s="1"/>
  <c r="F64" i="2"/>
  <c r="G64" i="2"/>
  <c r="H64" i="2"/>
  <c r="I64" i="2"/>
  <c r="D64" i="2"/>
  <c r="E61" i="2"/>
  <c r="F61" i="2"/>
  <c r="G61" i="2"/>
  <c r="H61" i="2"/>
  <c r="I61" i="2"/>
  <c r="D61" i="2"/>
  <c r="E52" i="2"/>
  <c r="F52" i="2"/>
  <c r="G52" i="2"/>
  <c r="H52" i="2"/>
  <c r="I52" i="2"/>
  <c r="D52" i="2"/>
  <c r="E57" i="2"/>
  <c r="F57" i="2"/>
  <c r="G57" i="2"/>
  <c r="H57" i="2"/>
  <c r="I57" i="2"/>
  <c r="D57" i="2"/>
  <c r="E50" i="2"/>
  <c r="F50" i="2"/>
  <c r="G50" i="2"/>
  <c r="H50" i="2"/>
  <c r="I50" i="2"/>
  <c r="D50" i="2"/>
  <c r="E41" i="2"/>
  <c r="F41" i="2"/>
  <c r="G41" i="2"/>
  <c r="H41" i="2"/>
  <c r="I41" i="2"/>
  <c r="D41" i="2"/>
  <c r="E43" i="2"/>
  <c r="F43" i="2"/>
  <c r="G43" i="2"/>
  <c r="H43" i="2"/>
  <c r="I43" i="2"/>
  <c r="D43" i="2"/>
  <c r="E45" i="2"/>
  <c r="F45" i="2"/>
  <c r="G45" i="2"/>
  <c r="H45" i="2"/>
  <c r="I45" i="2"/>
  <c r="D45" i="2"/>
  <c r="G17" i="2"/>
  <c r="H17" i="2"/>
  <c r="I17" i="2"/>
  <c r="E17" i="2"/>
  <c r="F17" i="2"/>
  <c r="D17" i="2"/>
  <c r="F114" i="2"/>
  <c r="E126" i="2"/>
  <c r="F126" i="2"/>
  <c r="G126" i="2"/>
  <c r="H126" i="2"/>
  <c r="I126" i="2"/>
  <c r="D126" i="2"/>
  <c r="F48" i="2"/>
  <c r="F47" i="2" l="1"/>
  <c r="E94" i="2"/>
  <c r="F94" i="2"/>
  <c r="G94" i="2"/>
  <c r="H94" i="2"/>
  <c r="I94" i="2"/>
  <c r="D94" i="2"/>
  <c r="E36" i="2"/>
  <c r="F36" i="2"/>
  <c r="G36" i="2"/>
  <c r="H36" i="2"/>
  <c r="I36" i="2"/>
  <c r="D36" i="2"/>
  <c r="D24" i="2" l="1"/>
  <c r="F24" i="2"/>
  <c r="H24" i="2"/>
  <c r="D63" i="2"/>
  <c r="E16" i="2" l="1"/>
  <c r="F16" i="2"/>
  <c r="G16" i="2"/>
  <c r="H16" i="2"/>
  <c r="I16" i="2"/>
  <c r="D16" i="2"/>
  <c r="E71" i="2" l="1"/>
  <c r="F71" i="2"/>
  <c r="G71" i="2"/>
  <c r="H71" i="2"/>
  <c r="I71" i="2"/>
  <c r="D71" i="2"/>
  <c r="E110" i="2"/>
  <c r="F63" i="2" l="1"/>
  <c r="G63" i="2"/>
  <c r="H63" i="2"/>
  <c r="I63" i="2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70" i="2" l="1"/>
  <c r="E70" i="2"/>
  <c r="H70" i="2"/>
  <c r="G70" i="2"/>
  <c r="F70" i="2"/>
  <c r="D70" i="2" l="1"/>
  <c r="F34" i="2"/>
  <c r="G34" i="2"/>
  <c r="H34" i="2"/>
  <c r="I34" i="2"/>
  <c r="D34" i="2"/>
  <c r="E34" i="2"/>
  <c r="E48" i="2"/>
  <c r="E47" i="2" s="1"/>
  <c r="G48" i="2"/>
  <c r="G47" i="2" s="1"/>
  <c r="H48" i="2"/>
  <c r="H47" i="2" s="1"/>
  <c r="I48" i="2"/>
  <c r="I47" i="2" s="1"/>
  <c r="D48" i="2"/>
  <c r="D47" i="2" s="1"/>
  <c r="F20" i="2" l="1"/>
  <c r="H20" i="2"/>
  <c r="D20" i="2"/>
  <c r="F39" i="2"/>
  <c r="H39" i="2"/>
  <c r="D39" i="2"/>
  <c r="D19" i="2" s="1"/>
  <c r="I39" i="2"/>
  <c r="G39" i="2"/>
  <c r="E39" i="2"/>
  <c r="I26" i="2"/>
  <c r="I24" i="2" s="1"/>
  <c r="G26" i="2"/>
  <c r="G24" i="2" s="1"/>
  <c r="F19" i="2" l="1"/>
  <c r="H19" i="2"/>
  <c r="E24" i="2"/>
  <c r="E20" i="2"/>
  <c r="G20" i="2"/>
  <c r="G19" i="2" s="1"/>
  <c r="I20" i="2"/>
  <c r="I19" i="2" s="1"/>
  <c r="E19" i="2" l="1"/>
  <c r="E124" i="2"/>
  <c r="E123" i="2" s="1"/>
  <c r="F123" i="2"/>
  <c r="G123" i="2"/>
  <c r="H123" i="2"/>
  <c r="I124" i="2"/>
  <c r="I123" i="2" s="1"/>
  <c r="D124" i="2"/>
  <c r="D123" i="2" s="1"/>
  <c r="E121" i="2"/>
  <c r="E117" i="2" s="1"/>
  <c r="F121" i="2"/>
  <c r="F117" i="2" s="1"/>
  <c r="G121" i="2"/>
  <c r="G117" i="2" s="1"/>
  <c r="H121" i="2"/>
  <c r="H117" i="2" s="1"/>
  <c r="I121" i="2"/>
  <c r="I117" i="2" s="1"/>
  <c r="D121" i="2"/>
  <c r="E114" i="2"/>
  <c r="G114" i="2"/>
  <c r="H114" i="2"/>
  <c r="I114" i="2"/>
  <c r="D114" i="2"/>
  <c r="E105" i="2"/>
  <c r="F105" i="2"/>
  <c r="G105" i="2"/>
  <c r="H105" i="2"/>
  <c r="I105" i="2"/>
  <c r="D105" i="2"/>
  <c r="E103" i="2"/>
  <c r="F103" i="2"/>
  <c r="G103" i="2"/>
  <c r="H103" i="2"/>
  <c r="I103" i="2"/>
  <c r="D103" i="2"/>
  <c r="D102" i="2" l="1"/>
  <c r="I102" i="2"/>
  <c r="H102" i="2"/>
  <c r="F102" i="2"/>
  <c r="G102" i="2"/>
  <c r="E102" i="2"/>
  <c r="D117" i="2"/>
  <c r="E68" i="2"/>
  <c r="E67" i="2" s="1"/>
  <c r="F68" i="2"/>
  <c r="F67" i="2" s="1"/>
  <c r="G68" i="2"/>
  <c r="G67" i="2" s="1"/>
  <c r="H68" i="2"/>
  <c r="H67" i="2" s="1"/>
  <c r="I68" i="2"/>
  <c r="I67" i="2" s="1"/>
  <c r="D68" i="2"/>
  <c r="D67" i="2" s="1"/>
  <c r="E60" i="2"/>
  <c r="E132" i="2" s="1"/>
  <c r="F60" i="2"/>
  <c r="F132" i="2" s="1"/>
  <c r="G60" i="2"/>
  <c r="H60" i="2"/>
  <c r="I60" i="2"/>
  <c r="D60" i="2"/>
  <c r="D132" i="2" s="1"/>
  <c r="H132" i="2" l="1"/>
  <c r="I132" i="2"/>
  <c r="G132" i="2"/>
</calcChain>
</file>

<file path=xl/sharedStrings.xml><?xml version="1.0" encoding="utf-8"?>
<sst xmlns="http://schemas.openxmlformats.org/spreadsheetml/2006/main" count="210" uniqueCount="206">
  <si>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</si>
  <si>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</si>
  <si>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</si>
  <si>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</si>
  <si>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</si>
  <si>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</si>
  <si>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</si>
  <si>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</si>
  <si>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</si>
  <si>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</si>
  <si>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</si>
  <si>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</si>
  <si>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</si>
  <si>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</si>
  <si>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</si>
  <si>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</si>
  <si>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</si>
  <si>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</si>
  <si>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</si>
  <si>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</si>
  <si>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</si>
  <si>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</si>
  <si>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</si>
  <si>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</si>
  <si>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</si>
  <si>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</si>
  <si>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</si>
  <si>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</si>
  <si>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</si>
  <si>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</si>
  <si>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</si>
  <si>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</si>
  <si>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</si>
  <si>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</si>
  <si>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</si>
  <si>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</si>
  <si>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</si>
  <si>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</si>
  <si>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</si>
  <si>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</si>
  <si>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</si>
  <si>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</si>
  <si>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</si>
  <si>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</si>
  <si>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</si>
  <si>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</si>
  <si>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</si>
  <si>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</si>
  <si>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</si>
  <si>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</si>
  <si>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</si>
  <si>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</si>
  <si>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</si>
  <si>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</si>
  <si>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</si>
  <si>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</si>
  <si>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</si>
  <si>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</si>
  <si>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</si>
  <si>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</si>
  <si>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</si>
  <si>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</si>
  <si>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</si>
  <si>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</si>
  <si>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</si>
  <si>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</si>
  <si>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</si>
  <si>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</si>
  <si>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</si>
  <si>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</si>
  <si>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</si>
  <si>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</si>
  <si>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</si>
  <si>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</si>
  <si>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</si>
  <si>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</si>
  <si>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</si>
  <si>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</si>
  <si>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</si>
  <si>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</si>
  <si>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</si>
  <si>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</si>
  <si>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</si>
  <si>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</si>
  <si>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</si>
  <si>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</si>
  <si>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</si>
  <si>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</si>
  <si>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</si>
  <si>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</si>
  <si>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</si>
  <si>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</si>
  <si>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</si>
  <si>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</si>
  <si>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</si>
  <si>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</si>
  <si>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</si>
  <si>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</si>
  <si>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</si>
  <si>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</si>
  <si>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</si>
  <si>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</si>
  <si>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</si>
  <si>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</si>
  <si>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</si>
  <si>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</si>
  <si>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</si>
  <si>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</si>
  <si>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</si>
  <si>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</si>
  <si>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</si>
  <si>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</si>
  <si>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</si>
  <si>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</si>
  <si>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</si>
  <si>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</si>
  <si>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</si>
  <si>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</si>
  <si>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</si>
  <si>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</si>
  <si>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</si>
  <si>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</si>
  <si>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</si>
  <si>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</si>
  <si>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</si>
  <si>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</si>
  <si>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</si>
  <si>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</si>
  <si>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</si>
  <si>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</si>
  <si>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</si>
  <si>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</si>
  <si>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</si>
  <si>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</si>
  <si>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</si>
  <si>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</si>
  <si>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</si>
  <si>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</si>
  <si>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</si>
  <si>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</si>
  <si>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</si>
  <si>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</si>
  <si>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</si>
  <si>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</si>
  <si>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</si>
  <si>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</si>
  <si>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</si>
  <si>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</si>
  <si>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</si>
  <si>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</si>
  <si>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</si>
  <si>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</si>
  <si>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</si>
  <si>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</si>
  <si>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</si>
  <si>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</si>
  <si>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</si>
  <si>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</si>
  <si>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</si>
  <si>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</si>
  <si>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</si>
  <si>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</si>
  <si>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</si>
  <si>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</si>
  <si>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</si>
  <si>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</si>
  <si>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</si>
  <si>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</si>
  <si>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</si>
  <si>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</si>
  <si>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</si>
  <si>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</si>
  <si>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</si>
  <si>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</si>
  <si>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</si>
  <si>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</si>
  <si>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</si>
  <si>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</si>
  <si>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</si>
  <si>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</si>
  <si>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</si>
  <si>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</si>
  <si>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</si>
  <si>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</si>
  <si>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</si>
  <si>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Участие творческих коллективов в краевых и региональных мероприятиях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</si>
  <si>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</si>
  <si>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</si>
  <si>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</si>
  <si>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</si>
  <si>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</si>
  <si>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</si>
  <si>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</si>
  <si>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</si>
  <si>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</si>
  <si>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</si>
  <si>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</si>
  <si>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</si>
  <si>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</si>
  <si>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</si>
  <si>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</si>
  <si>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</si>
  <si>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 xml:space="preserve">от     .12.2024 г. № </t>
  </si>
  <si>
    <t>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</si>
  <si>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</si>
  <si>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>15003S2301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</si>
</sst>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26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1" fontId="12" fillId="0" borderId="8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2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2" fillId="0" borderId="20" xfId="6" applyNumberFormat="1" applyFont="1" applyFill="1" applyBorder="1" applyAlignment="1" applyProtection="1">
      <alignment vertical="center" wrapText="1"/>
    </xf>
    <xf numFmtId="0" fontId="7" fillId="0" borderId="20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top" wrapText="1"/>
    </xf>
    <xf numFmtId="0" fontId="12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12" fillId="0" borderId="8" xfId="9" applyNumberFormat="1" applyFont="1" applyFill="1" applyBorder="1" applyProtection="1">
      <alignment horizontal="right" vertical="top" shrinkToFit="1"/>
    </xf>
    <xf numFmtId="4" fontId="12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0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7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2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11" fillId="6" borderId="14" xfId="5" applyNumberFormat="1" applyFont="1" applyFill="1" applyBorder="1" applyAlignment="1" applyProtection="1">
      <alignment horizontal="left" vertical="center" wrapText="1"/>
    </xf>
    <xf numFmtId="0" fontId="11" fillId="6" borderId="5" xfId="5" applyNumberFormat="1" applyFont="1" applyFill="1" applyBorder="1" applyProtection="1">
      <alignment horizontal="center" vertical="center" wrapText="1"/>
    </xf>
    <xf numFmtId="4" fontId="11" fillId="6" borderId="2" xfId="5" applyNumberFormat="1" applyFont="1" applyFill="1" applyProtection="1">
      <alignment horizontal="center" vertical="center" wrapText="1"/>
    </xf>
    <xf numFmtId="0" fontId="11" fillId="6" borderId="4" xfId="6" applyFont="1" applyFill="1" applyBorder="1">
      <alignment vertical="top" wrapText="1"/>
    </xf>
    <xf numFmtId="4" fontId="7" fillId="6" borderId="2" xfId="5" applyNumberFormat="1" applyFont="1" applyFill="1" applyProtection="1">
      <alignment horizontal="center" vertical="center" wrapText="1"/>
    </xf>
    <xf numFmtId="0" fontId="11" fillId="6" borderId="13" xfId="6" applyNumberFormat="1" applyFont="1" applyFill="1" applyBorder="1" applyAlignment="1" applyProtection="1">
      <alignment vertical="center" wrapText="1"/>
    </xf>
    <xf numFmtId="1" fontId="11" fillId="6" borderId="2" xfId="7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4" fontId="12" fillId="0" borderId="22" xfId="9" applyNumberFormat="1" applyFont="1" applyFill="1" applyBorder="1" applyProtection="1">
      <alignment horizontal="right" vertical="top" shrinkToFit="1"/>
    </xf>
    <xf numFmtId="0" fontId="7" fillId="0" borderId="23" xfId="6" applyNumberFormat="1" applyFont="1" applyFill="1" applyBorder="1" applyAlignment="1" applyProtection="1">
      <alignment vertical="center" wrapText="1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23" xfId="9" applyNumberFormat="1" applyFont="1" applyFill="1" applyBorder="1" applyProtection="1">
      <alignment horizontal="right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4" fontId="7" fillId="0" borderId="22" xfId="9" applyNumberFormat="1" applyFont="1" applyFill="1" applyBorder="1" applyProtection="1">
      <alignment horizontal="right" vertical="top" shrinkToFit="1"/>
    </xf>
    <xf numFmtId="4" fontId="5" fillId="0" borderId="11" xfId="0" applyNumberFormat="1" applyFont="1" applyFill="1" applyBorder="1" applyAlignment="1" applyProtection="1">
      <alignment vertical="top"/>
      <protection locked="0"/>
    </xf>
    <xf numFmtId="4" fontId="7" fillId="0" borderId="2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center" wrapTex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" fontId="11" fillId="6" borderId="4" xfId="7" applyNumberFormat="1" applyFont="1" applyFill="1" applyBorder="1" applyProtection="1">
      <alignment horizontal="center" vertical="top" shrinkToFit="1"/>
    </xf>
    <xf numFmtId="0" fontId="11" fillId="6" borderId="14" xfId="6" applyNumberFormat="1" applyFont="1" applyFill="1" applyBorder="1" applyAlignment="1" applyProtection="1">
      <alignment vertical="center" wrapText="1"/>
    </xf>
    <xf numFmtId="1" fontId="11" fillId="6" borderId="5" xfId="7" applyNumberFormat="1" applyFont="1" applyFill="1" applyBorder="1" applyProtection="1">
      <alignment horizontal="center" vertical="top" shrinkToFit="1"/>
    </xf>
    <xf numFmtId="4" fontId="11" fillId="6" borderId="5" xfId="9" applyNumberFormat="1" applyFont="1" applyFill="1" applyBorder="1" applyProtection="1">
      <alignment horizontal="right" vertical="top" shrinkToFit="1"/>
    </xf>
    <xf numFmtId="0" fontId="7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1" fontId="7" fillId="7" borderId="2" xfId="7" applyNumberFormat="1" applyFont="1" applyFill="1" applyProtection="1">
      <alignment horizontal="center" vertical="top" shrinkToFit="1"/>
    </xf>
    <xf numFmtId="1" fontId="12" fillId="7" borderId="2" xfId="7" applyNumberFormat="1" applyFont="1" applyFill="1" applyProtection="1">
      <alignment horizontal="center" vertical="top" shrinkToFit="1"/>
    </xf>
    <xf numFmtId="1" fontId="7" fillId="7" borderId="4" xfId="7" applyNumberFormat="1" applyFont="1" applyFill="1" applyBorder="1" applyAlignment="1" applyProtection="1">
      <alignment horizontal="center" vertical="top" shrinkToFit="1"/>
    </xf>
    <xf numFmtId="1" fontId="7" fillId="7" borderId="9" xfId="7" applyNumberFormat="1" applyFont="1" applyFill="1" applyBorder="1" applyProtection="1">
      <alignment horizontal="center" vertical="top" shrinkToFit="1"/>
    </xf>
    <xf numFmtId="1" fontId="7" fillId="7" borderId="4" xfId="7" applyNumberFormat="1" applyFont="1" applyFill="1" applyBorder="1" applyProtection="1">
      <alignment horizontal="center" vertical="top" shrinkToFit="1"/>
    </xf>
    <xf numFmtId="0" fontId="0" fillId="7" borderId="0" xfId="0" applyFill="1" applyProtection="1">
      <protection locked="0"/>
    </xf>
    <xf numFmtId="0" fontId="1" fillId="7" borderId="1" xfId="2" applyNumberFormat="1" applyFill="1" applyProtection="1"/>
    <xf numFmtId="1" fontId="8" fillId="7" borderId="1" xfId="20" applyNumberFormat="1" applyFont="1" applyFill="1" applyAlignment="1" applyProtection="1">
      <alignment horizontal="center" vertical="top" shrinkToFit="1"/>
    </xf>
    <xf numFmtId="0" fontId="7" fillId="7" borderId="5" xfId="5" applyNumberFormat="1" applyFont="1" applyFill="1" applyBorder="1" applyProtection="1">
      <alignment horizontal="center" vertical="center" wrapText="1"/>
    </xf>
    <xf numFmtId="1" fontId="7" fillId="7" borderId="4" xfId="7" applyFont="1" applyFill="1" applyBorder="1">
      <alignment horizontal="center" vertical="top" shrinkToFit="1"/>
    </xf>
    <xf numFmtId="1" fontId="12" fillId="7" borderId="4" xfId="7" applyNumberFormat="1" applyFont="1" applyFill="1" applyBorder="1" applyProtection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showGridLines="0" tabSelected="1" zoomScale="90" zoomScaleNormal="90" zoomScaleSheetLayoutView="100" workbookViewId="0">
      <pane ySplit="11" topLeftCell="A126" activePane="bottomLeft" state="frozen"/>
      <selection pane="bottomLeft" activeCell="A130" sqref="A130"/>
    </sheetView>
  </sheetViews>
  <sheetFormatPr defaultColWidth="9.109375" defaultRowHeight="14.4" outlineLevelRow="7" x14ac:dyDescent="0.3"/>
  <cols>
    <col min="1" max="1" width="4.33203125" style="1" customWidth="1"/>
    <col min="2" max="2" width="79" style="2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04" customWidth="1"/>
    <col min="11" max="16384" width="9.109375" style="1"/>
  </cols>
  <sheetData>
    <row r="1" spans="1:10" ht="0.6" customHeight="1" x14ac:dyDescent="0.3">
      <c r="B1" s="4"/>
      <c r="C1" s="4"/>
      <c r="D1" s="4"/>
      <c r="E1" s="4"/>
      <c r="F1" s="4"/>
      <c r="G1" s="4"/>
      <c r="H1" s="4"/>
      <c r="I1" s="4"/>
    </row>
    <row r="2" spans="1:10" ht="15.6" x14ac:dyDescent="0.3">
      <c r="B2" s="4"/>
      <c r="C2" s="4"/>
      <c r="D2" s="18"/>
      <c r="E2" s="3"/>
      <c r="F2" s="5"/>
      <c r="G2" s="5"/>
      <c r="H2" s="15" t="s">
        <v>113</v>
      </c>
      <c r="I2" s="6"/>
    </row>
    <row r="3" spans="1:10" ht="12.6" customHeight="1" x14ac:dyDescent="0.3">
      <c r="B3" s="4"/>
      <c r="C3" s="4"/>
      <c r="D3" s="3"/>
      <c r="E3" s="3"/>
      <c r="F3" s="5"/>
      <c r="G3" s="5"/>
      <c r="H3" s="15" t="s">
        <v>12</v>
      </c>
      <c r="I3" s="6"/>
    </row>
    <row r="4" spans="1:10" ht="12" customHeight="1" x14ac:dyDescent="0.3">
      <c r="B4" s="4"/>
      <c r="C4" s="4"/>
      <c r="D4" s="3"/>
      <c r="E4" s="3"/>
      <c r="F4" s="5"/>
      <c r="G4" s="5"/>
      <c r="H4" s="15" t="s">
        <v>13</v>
      </c>
      <c r="I4" s="6"/>
    </row>
    <row r="5" spans="1:10" ht="12.6" customHeight="1" x14ac:dyDescent="0.3">
      <c r="B5" s="4"/>
      <c r="C5" s="4"/>
      <c r="D5" s="3"/>
      <c r="E5" s="3"/>
      <c r="F5" s="5"/>
      <c r="G5" s="5"/>
      <c r="H5" s="15" t="s">
        <v>91</v>
      </c>
      <c r="I5" s="6"/>
    </row>
    <row r="6" spans="1:10" ht="12.6" customHeight="1" x14ac:dyDescent="0.3">
      <c r="B6" s="4"/>
      <c r="C6" s="4"/>
      <c r="D6" s="3"/>
      <c r="E6" s="3"/>
      <c r="F6" s="5"/>
      <c r="G6" s="5"/>
      <c r="H6" s="15" t="s">
        <v>202</v>
      </c>
      <c r="I6" s="6"/>
    </row>
    <row r="7" spans="1:10" x14ac:dyDescent="0.3">
      <c r="B7" s="4"/>
      <c r="C7" s="4"/>
      <c r="D7" s="4"/>
      <c r="E7" s="4"/>
      <c r="F7" s="4"/>
      <c r="G7" s="4"/>
      <c r="H7" s="4"/>
      <c r="I7" s="4"/>
    </row>
    <row r="8" spans="1:10" ht="15.6" customHeight="1" x14ac:dyDescent="0.3">
      <c r="B8" s="119" t="s">
        <v>201</v>
      </c>
      <c r="C8" s="119"/>
      <c r="D8" s="119"/>
      <c r="E8" s="119"/>
      <c r="F8" s="119"/>
      <c r="G8" s="119"/>
      <c r="H8" s="119"/>
      <c r="I8" s="21"/>
    </row>
    <row r="9" spans="1:10" x14ac:dyDescent="0.3">
      <c r="B9" s="22"/>
      <c r="C9" s="22"/>
      <c r="D9" s="22"/>
      <c r="E9" s="22"/>
      <c r="F9" s="22"/>
      <c r="G9" s="22"/>
      <c r="H9" s="23" t="s">
        <v>14</v>
      </c>
      <c r="I9" s="23"/>
    </row>
    <row r="10" spans="1:10" ht="18" customHeight="1" x14ac:dyDescent="0.3">
      <c r="A10" s="115" t="s">
        <v>78</v>
      </c>
      <c r="B10" s="124" t="s">
        <v>10</v>
      </c>
      <c r="C10" s="122" t="s">
        <v>11</v>
      </c>
      <c r="D10" s="117" t="s">
        <v>81</v>
      </c>
      <c r="E10" s="118"/>
      <c r="F10" s="117" t="s">
        <v>95</v>
      </c>
      <c r="G10" s="118"/>
      <c r="H10" s="117" t="s">
        <v>122</v>
      </c>
      <c r="I10" s="118"/>
      <c r="J10" s="105"/>
    </row>
    <row r="11" spans="1:10" ht="43.2" customHeight="1" x14ac:dyDescent="0.3">
      <c r="A11" s="116"/>
      <c r="B11" s="125"/>
      <c r="C11" s="123"/>
      <c r="D11" s="46" t="s">
        <v>25</v>
      </c>
      <c r="E11" s="16" t="s">
        <v>31</v>
      </c>
      <c r="F11" s="46" t="s">
        <v>25</v>
      </c>
      <c r="G11" s="16" t="s">
        <v>31</v>
      </c>
      <c r="H11" s="46" t="s">
        <v>25</v>
      </c>
      <c r="I11" s="16" t="s">
        <v>31</v>
      </c>
      <c r="J11" s="105"/>
    </row>
    <row r="12" spans="1:10" ht="16.2" customHeight="1" x14ac:dyDescent="0.3">
      <c r="A12" s="39"/>
      <c r="B12" s="34">
        <v>1</v>
      </c>
      <c r="C12" s="16">
        <v>2</v>
      </c>
      <c r="D12" s="47">
        <v>3</v>
      </c>
      <c r="E12" s="17">
        <v>4</v>
      </c>
      <c r="F12" s="47">
        <v>5</v>
      </c>
      <c r="G12" s="17">
        <v>6</v>
      </c>
      <c r="H12" s="47">
        <v>7</v>
      </c>
      <c r="I12" s="16">
        <v>8</v>
      </c>
      <c r="J12" s="105"/>
    </row>
    <row r="13" spans="1:10" ht="27.75" customHeight="1" x14ac:dyDescent="0.3">
      <c r="A13" s="110">
        <v>1</v>
      </c>
      <c r="B13" s="73" t="s">
        <v>87</v>
      </c>
      <c r="C13" s="74">
        <v>1200000000</v>
      </c>
      <c r="D13" s="75">
        <f>D14</f>
        <v>100000</v>
      </c>
      <c r="E13" s="75">
        <f t="shared" ref="E13:I13" si="0">E14</f>
        <v>100000</v>
      </c>
      <c r="F13" s="75">
        <f t="shared" si="0"/>
        <v>0</v>
      </c>
      <c r="G13" s="75">
        <f t="shared" si="0"/>
        <v>0</v>
      </c>
      <c r="H13" s="75">
        <f t="shared" si="0"/>
        <v>0</v>
      </c>
      <c r="I13" s="75">
        <f t="shared" si="0"/>
        <v>0</v>
      </c>
      <c r="J13" s="105"/>
    </row>
    <row r="14" spans="1:10" ht="25.5" customHeight="1" x14ac:dyDescent="0.3">
      <c r="A14" s="114"/>
      <c r="B14" s="42" t="s">
        <v>88</v>
      </c>
      <c r="C14" s="53">
        <v>1200100000</v>
      </c>
      <c r="D14" s="43">
        <f>D15</f>
        <v>100000</v>
      </c>
      <c r="E14" s="43">
        <f t="shared" ref="E14:I14" si="1">E15</f>
        <v>100000</v>
      </c>
      <c r="F14" s="43">
        <f t="shared" si="1"/>
        <v>0</v>
      </c>
      <c r="G14" s="43">
        <f t="shared" si="1"/>
        <v>0</v>
      </c>
      <c r="H14" s="43">
        <f t="shared" si="1"/>
        <v>0</v>
      </c>
      <c r="I14" s="43">
        <f t="shared" si="1"/>
        <v>0</v>
      </c>
      <c r="J14" s="105"/>
    </row>
    <row r="15" spans="1:10" ht="32.25" customHeight="1" x14ac:dyDescent="0.3">
      <c r="A15" s="113"/>
      <c r="B15" s="41" t="s">
        <v>89</v>
      </c>
      <c r="C15" s="107">
        <v>1200112010</v>
      </c>
      <c r="D15" s="44">
        <v>100000</v>
      </c>
      <c r="E15" s="44">
        <v>100000</v>
      </c>
      <c r="F15" s="44">
        <v>0</v>
      </c>
      <c r="G15" s="44">
        <v>0</v>
      </c>
      <c r="H15" s="44">
        <v>0</v>
      </c>
      <c r="I15" s="45">
        <v>0</v>
      </c>
      <c r="J15" s="105"/>
    </row>
    <row r="16" spans="1:10" ht="35.4" customHeight="1" x14ac:dyDescent="0.3">
      <c r="A16" s="48">
        <v>2</v>
      </c>
      <c r="B16" s="76" t="s">
        <v>101</v>
      </c>
      <c r="C16" s="74">
        <v>1400000000</v>
      </c>
      <c r="D16" s="77">
        <f>D17</f>
        <v>2708192.6</v>
      </c>
      <c r="E16" s="77">
        <f t="shared" ref="E16:I17" si="2">E17</f>
        <v>1354096.3</v>
      </c>
      <c r="F16" s="77">
        <f t="shared" si="2"/>
        <v>0</v>
      </c>
      <c r="G16" s="77">
        <f t="shared" si="2"/>
        <v>0</v>
      </c>
      <c r="H16" s="77">
        <f t="shared" si="2"/>
        <v>0</v>
      </c>
      <c r="I16" s="77">
        <f t="shared" si="2"/>
        <v>0</v>
      </c>
      <c r="J16" s="105"/>
    </row>
    <row r="17" spans="1:10" ht="21" customHeight="1" x14ac:dyDescent="0.3">
      <c r="A17" s="48"/>
      <c r="B17" s="54" t="s">
        <v>102</v>
      </c>
      <c r="C17" s="53">
        <v>1400100000</v>
      </c>
      <c r="D17" s="44">
        <f>D18</f>
        <v>2708192.6</v>
      </c>
      <c r="E17" s="44">
        <f t="shared" si="2"/>
        <v>1354096.3</v>
      </c>
      <c r="F17" s="44">
        <f t="shared" si="2"/>
        <v>0</v>
      </c>
      <c r="G17" s="44">
        <f>G18</f>
        <v>0</v>
      </c>
      <c r="H17" s="44">
        <f t="shared" si="2"/>
        <v>0</v>
      </c>
      <c r="I17" s="44">
        <f t="shared" si="2"/>
        <v>0</v>
      </c>
      <c r="J17" s="105"/>
    </row>
    <row r="18" spans="1:10" ht="43.2" customHeight="1" x14ac:dyDescent="0.3">
      <c r="A18" s="48"/>
      <c r="B18" s="54" t="s">
        <v>120</v>
      </c>
      <c r="C18" s="107" t="s">
        <v>103</v>
      </c>
      <c r="D18" s="44">
        <v>2708192.6</v>
      </c>
      <c r="E18" s="44">
        <v>1354096.3</v>
      </c>
      <c r="F18" s="44">
        <v>0</v>
      </c>
      <c r="G18" s="44">
        <v>0</v>
      </c>
      <c r="H18" s="44">
        <v>0</v>
      </c>
      <c r="I18" s="45">
        <v>0</v>
      </c>
      <c r="J18" s="105"/>
    </row>
    <row r="19" spans="1:10" ht="28.2" customHeight="1" x14ac:dyDescent="0.3">
      <c r="A19" s="110">
        <v>3</v>
      </c>
      <c r="B19" s="78" t="s">
        <v>80</v>
      </c>
      <c r="C19" s="79">
        <v>1500000000</v>
      </c>
      <c r="D19" s="80">
        <f>D20+D24+D34+D36+D39+D43+D45+D41+D32</f>
        <v>544855753.67999995</v>
      </c>
      <c r="E19" s="80">
        <f>E20+E24+E34+E36+E39+E43+E45+E41+E32</f>
        <v>215474245.68000001</v>
      </c>
      <c r="F19" s="80">
        <f t="shared" ref="F19:I19" si="3">F20+F24+F34+F36+F39+F43+F45+F41</f>
        <v>524031512.63999999</v>
      </c>
      <c r="G19" s="80">
        <f t="shared" si="3"/>
        <v>156204910</v>
      </c>
      <c r="H19" s="80">
        <f t="shared" si="3"/>
        <v>552083356.63999999</v>
      </c>
      <c r="I19" s="80">
        <f t="shared" si="3"/>
        <v>153786910</v>
      </c>
      <c r="J19" s="105"/>
    </row>
    <row r="20" spans="1:10" ht="30" customHeight="1" outlineLevel="1" x14ac:dyDescent="0.3">
      <c r="A20" s="111"/>
      <c r="B20" s="35" t="s">
        <v>32</v>
      </c>
      <c r="C20" s="28" t="s">
        <v>33</v>
      </c>
      <c r="D20" s="29">
        <f>D21+D22+D23</f>
        <v>145343104</v>
      </c>
      <c r="E20" s="29">
        <f t="shared" ref="E20:I20" si="4">E21+E22+E23</f>
        <v>64078350</v>
      </c>
      <c r="F20" s="29">
        <f t="shared" si="4"/>
        <v>138971316</v>
      </c>
      <c r="G20" s="29">
        <f t="shared" si="4"/>
        <v>47195690</v>
      </c>
      <c r="H20" s="29">
        <f t="shared" si="4"/>
        <v>146747219</v>
      </c>
      <c r="I20" s="29">
        <f t="shared" si="4"/>
        <v>46632690</v>
      </c>
      <c r="J20" s="105"/>
    </row>
    <row r="21" spans="1:10" ht="26.4" customHeight="1" outlineLevel="2" x14ac:dyDescent="0.3">
      <c r="A21" s="111"/>
      <c r="B21" s="36" t="s">
        <v>1</v>
      </c>
      <c r="C21" s="8" t="s">
        <v>34</v>
      </c>
      <c r="D21" s="7">
        <v>8012550</v>
      </c>
      <c r="E21" s="7">
        <v>8012550</v>
      </c>
      <c r="F21" s="7">
        <v>8012550</v>
      </c>
      <c r="G21" s="7">
        <v>8012550</v>
      </c>
      <c r="H21" s="7">
        <v>8012550</v>
      </c>
      <c r="I21" s="7">
        <v>8012550</v>
      </c>
      <c r="J21" s="105"/>
    </row>
    <row r="22" spans="1:10" ht="28.2" customHeight="1" outlineLevel="3" x14ac:dyDescent="0.3">
      <c r="A22" s="111"/>
      <c r="B22" s="36" t="s">
        <v>35</v>
      </c>
      <c r="C22" s="8" t="s">
        <v>36</v>
      </c>
      <c r="D22" s="7">
        <v>56065800</v>
      </c>
      <c r="E22" s="7">
        <v>56065800</v>
      </c>
      <c r="F22" s="7">
        <v>39183140</v>
      </c>
      <c r="G22" s="7">
        <v>39183140</v>
      </c>
      <c r="H22" s="7">
        <v>38620140</v>
      </c>
      <c r="I22" s="7">
        <v>38620140</v>
      </c>
      <c r="J22" s="105"/>
    </row>
    <row r="23" spans="1:10" ht="42.6" customHeight="1" outlineLevel="4" x14ac:dyDescent="0.3">
      <c r="A23" s="111"/>
      <c r="B23" s="36" t="s">
        <v>16</v>
      </c>
      <c r="C23" s="8" t="s">
        <v>37</v>
      </c>
      <c r="D23" s="7">
        <v>81264754</v>
      </c>
      <c r="E23" s="7">
        <v>0</v>
      </c>
      <c r="F23" s="7">
        <v>91775626</v>
      </c>
      <c r="G23" s="7">
        <v>0</v>
      </c>
      <c r="H23" s="7">
        <v>100114529</v>
      </c>
      <c r="I23" s="7">
        <v>0</v>
      </c>
      <c r="J23" s="105"/>
    </row>
    <row r="24" spans="1:10" ht="26.4" outlineLevel="5" x14ac:dyDescent="0.3">
      <c r="A24" s="111"/>
      <c r="B24" s="35" t="s">
        <v>79</v>
      </c>
      <c r="C24" s="28" t="s">
        <v>38</v>
      </c>
      <c r="D24" s="29">
        <f>D25+D26+D28+D29+D30+D31+D27</f>
        <v>321698412</v>
      </c>
      <c r="E24" s="29">
        <f t="shared" ref="E24:I24" si="5">E25+E26+E28+E29+E30+E31+E27</f>
        <v>77004140</v>
      </c>
      <c r="F24" s="29">
        <f t="shared" si="5"/>
        <v>323218760</v>
      </c>
      <c r="G24" s="29">
        <f t="shared" si="5"/>
        <v>50550640</v>
      </c>
      <c r="H24" s="29">
        <f t="shared" si="5"/>
        <v>344219701</v>
      </c>
      <c r="I24" s="29">
        <f t="shared" si="5"/>
        <v>49420640</v>
      </c>
      <c r="J24" s="105"/>
    </row>
    <row r="25" spans="1:10" ht="26.4" outlineLevel="6" x14ac:dyDescent="0.3">
      <c r="A25" s="111"/>
      <c r="B25" s="36" t="s">
        <v>2</v>
      </c>
      <c r="C25" s="8" t="s">
        <v>39</v>
      </c>
      <c r="D25" s="7">
        <v>200000</v>
      </c>
      <c r="E25" s="7">
        <v>200000</v>
      </c>
      <c r="F25" s="7">
        <v>0</v>
      </c>
      <c r="G25" s="7">
        <v>0</v>
      </c>
      <c r="H25" s="7">
        <v>0</v>
      </c>
      <c r="I25" s="7">
        <v>0</v>
      </c>
      <c r="J25" s="105"/>
    </row>
    <row r="26" spans="1:10" ht="26.4" outlineLevel="7" x14ac:dyDescent="0.3">
      <c r="A26" s="111"/>
      <c r="B26" s="36" t="s">
        <v>40</v>
      </c>
      <c r="C26" s="8" t="s">
        <v>41</v>
      </c>
      <c r="D26" s="7">
        <v>76604140</v>
      </c>
      <c r="E26" s="7">
        <v>76604140</v>
      </c>
      <c r="F26" s="7">
        <v>50520640</v>
      </c>
      <c r="G26" s="7">
        <f>F26</f>
        <v>50520640</v>
      </c>
      <c r="H26" s="7">
        <v>49420640</v>
      </c>
      <c r="I26" s="7">
        <f>H26</f>
        <v>49420640</v>
      </c>
      <c r="J26" s="105"/>
    </row>
    <row r="27" spans="1:10" ht="58.2" customHeight="1" outlineLevel="7" x14ac:dyDescent="0.3">
      <c r="A27" s="111"/>
      <c r="B27" s="54" t="s">
        <v>104</v>
      </c>
      <c r="C27" s="8">
        <v>1500221993</v>
      </c>
      <c r="D27" s="7">
        <v>200000</v>
      </c>
      <c r="E27" s="7">
        <v>200000</v>
      </c>
      <c r="F27" s="7">
        <v>30000</v>
      </c>
      <c r="G27" s="7">
        <v>30000</v>
      </c>
      <c r="H27" s="7">
        <v>0</v>
      </c>
      <c r="I27" s="7">
        <v>0</v>
      </c>
      <c r="J27" s="105"/>
    </row>
    <row r="28" spans="1:10" ht="42.75" customHeight="1" outlineLevel="2" x14ac:dyDescent="0.3">
      <c r="A28" s="111"/>
      <c r="B28" s="36" t="s">
        <v>15</v>
      </c>
      <c r="C28" s="8" t="s">
        <v>42</v>
      </c>
      <c r="D28" s="7">
        <v>22464000</v>
      </c>
      <c r="E28" s="7">
        <v>0</v>
      </c>
      <c r="F28" s="7">
        <v>22464000</v>
      </c>
      <c r="G28" s="7">
        <v>0</v>
      </c>
      <c r="H28" s="7">
        <v>22464000</v>
      </c>
      <c r="I28" s="7">
        <v>0</v>
      </c>
      <c r="J28" s="105"/>
    </row>
    <row r="29" spans="1:10" ht="49.2" customHeight="1" outlineLevel="3" x14ac:dyDescent="0.3">
      <c r="A29" s="111"/>
      <c r="B29" s="36" t="s">
        <v>43</v>
      </c>
      <c r="C29" s="8" t="s">
        <v>44</v>
      </c>
      <c r="D29" s="7">
        <v>211436972</v>
      </c>
      <c r="E29" s="7">
        <v>0</v>
      </c>
      <c r="F29" s="7">
        <v>239410820</v>
      </c>
      <c r="G29" s="7">
        <v>0</v>
      </c>
      <c r="H29" s="7">
        <v>261541761</v>
      </c>
      <c r="I29" s="7">
        <v>0</v>
      </c>
      <c r="J29" s="105"/>
    </row>
    <row r="30" spans="1:10" ht="42.6" customHeight="1" outlineLevel="4" x14ac:dyDescent="0.3">
      <c r="A30" s="111"/>
      <c r="B30" s="36" t="s">
        <v>3</v>
      </c>
      <c r="C30" s="8" t="s">
        <v>45</v>
      </c>
      <c r="D30" s="7">
        <v>3267400</v>
      </c>
      <c r="E30" s="7">
        <v>0</v>
      </c>
      <c r="F30" s="7">
        <v>3267400</v>
      </c>
      <c r="G30" s="7">
        <v>0</v>
      </c>
      <c r="H30" s="7">
        <v>3267400</v>
      </c>
      <c r="I30" s="7">
        <v>0</v>
      </c>
      <c r="J30" s="105"/>
    </row>
    <row r="31" spans="1:10" ht="42" customHeight="1" outlineLevel="4" x14ac:dyDescent="0.3">
      <c r="A31" s="111"/>
      <c r="B31" s="36" t="s">
        <v>46</v>
      </c>
      <c r="C31" s="8" t="s">
        <v>47</v>
      </c>
      <c r="D31" s="7">
        <v>7525900</v>
      </c>
      <c r="E31" s="7">
        <v>0</v>
      </c>
      <c r="F31" s="7">
        <v>7525900</v>
      </c>
      <c r="G31" s="7">
        <v>0</v>
      </c>
      <c r="H31" s="7">
        <v>7525900</v>
      </c>
      <c r="I31" s="7">
        <v>0</v>
      </c>
      <c r="J31" s="105"/>
    </row>
    <row r="32" spans="1:10" ht="33" customHeight="1" outlineLevel="4" x14ac:dyDescent="0.3">
      <c r="A32" s="111"/>
      <c r="B32" s="36" t="s">
        <v>203</v>
      </c>
      <c r="C32" s="8">
        <v>1500300000</v>
      </c>
      <c r="D32" s="7">
        <f>D33</f>
        <v>427135.68</v>
      </c>
      <c r="E32" s="7">
        <f>E33</f>
        <v>427135.68</v>
      </c>
      <c r="F32" s="7">
        <f t="shared" ref="F32:I32" si="6">F33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105"/>
    </row>
    <row r="33" spans="1:10" ht="34.5" customHeight="1" outlineLevel="4" x14ac:dyDescent="0.3">
      <c r="A33" s="111"/>
      <c r="B33" s="36" t="s">
        <v>204</v>
      </c>
      <c r="C33" s="8" t="s">
        <v>205</v>
      </c>
      <c r="D33" s="7">
        <v>427135.68</v>
      </c>
      <c r="E33" s="7">
        <v>427135.68</v>
      </c>
      <c r="F33" s="7">
        <v>0</v>
      </c>
      <c r="G33" s="7">
        <v>0</v>
      </c>
      <c r="H33" s="7">
        <v>0</v>
      </c>
      <c r="I33" s="7">
        <v>0</v>
      </c>
      <c r="J33" s="105"/>
    </row>
    <row r="34" spans="1:10" ht="27" customHeight="1" outlineLevel="4" x14ac:dyDescent="0.3">
      <c r="A34" s="111"/>
      <c r="B34" s="35" t="s">
        <v>65</v>
      </c>
      <c r="C34" s="28" t="s">
        <v>67</v>
      </c>
      <c r="D34" s="29">
        <f>D35</f>
        <v>136240</v>
      </c>
      <c r="E34" s="29">
        <f t="shared" ref="E34:I34" si="7">E35</f>
        <v>136240</v>
      </c>
      <c r="F34" s="29">
        <f t="shared" si="7"/>
        <v>20000</v>
      </c>
      <c r="G34" s="29">
        <f t="shared" si="7"/>
        <v>20000</v>
      </c>
      <c r="H34" s="29">
        <f t="shared" si="7"/>
        <v>0</v>
      </c>
      <c r="I34" s="29">
        <f t="shared" si="7"/>
        <v>0</v>
      </c>
      <c r="J34" s="105"/>
    </row>
    <row r="35" spans="1:10" ht="27.75" customHeight="1" outlineLevel="4" x14ac:dyDescent="0.3">
      <c r="A35" s="111"/>
      <c r="B35" s="36" t="s">
        <v>66</v>
      </c>
      <c r="C35" s="8" t="s">
        <v>68</v>
      </c>
      <c r="D35" s="7">
        <v>136240</v>
      </c>
      <c r="E35" s="7">
        <v>136240</v>
      </c>
      <c r="F35" s="7">
        <v>20000</v>
      </c>
      <c r="G35" s="7">
        <v>20000</v>
      </c>
      <c r="H35" s="7">
        <v>0</v>
      </c>
      <c r="I35" s="7">
        <v>0</v>
      </c>
      <c r="J35" s="105"/>
    </row>
    <row r="36" spans="1:10" ht="27.6" customHeight="1" outlineLevel="5" x14ac:dyDescent="0.3">
      <c r="A36" s="111"/>
      <c r="B36" s="35" t="s">
        <v>48</v>
      </c>
      <c r="C36" s="28" t="s">
        <v>50</v>
      </c>
      <c r="D36" s="29">
        <f>D37+D38</f>
        <v>48059540</v>
      </c>
      <c r="E36" s="29">
        <f t="shared" ref="E36:I36" si="8">E37+E38</f>
        <v>48059540</v>
      </c>
      <c r="F36" s="29">
        <f t="shared" si="8"/>
        <v>37360750</v>
      </c>
      <c r="G36" s="29">
        <f t="shared" si="8"/>
        <v>37360750</v>
      </c>
      <c r="H36" s="29">
        <f t="shared" si="8"/>
        <v>36875750</v>
      </c>
      <c r="I36" s="29">
        <f t="shared" si="8"/>
        <v>36875750</v>
      </c>
      <c r="J36" s="105"/>
    </row>
    <row r="37" spans="1:10" ht="26.4" outlineLevel="6" x14ac:dyDescent="0.3">
      <c r="A37" s="111"/>
      <c r="B37" s="36" t="s">
        <v>49</v>
      </c>
      <c r="C37" s="8" t="s">
        <v>51</v>
      </c>
      <c r="D37" s="7">
        <v>556200</v>
      </c>
      <c r="E37" s="57">
        <v>556200</v>
      </c>
      <c r="F37" s="7">
        <v>556200</v>
      </c>
      <c r="G37" s="7">
        <v>556200</v>
      </c>
      <c r="H37" s="7">
        <v>556200</v>
      </c>
      <c r="I37" s="7">
        <v>556200</v>
      </c>
      <c r="J37" s="105"/>
    </row>
    <row r="38" spans="1:10" ht="26.4" outlineLevel="7" x14ac:dyDescent="0.3">
      <c r="A38" s="111"/>
      <c r="B38" s="36" t="s">
        <v>52</v>
      </c>
      <c r="C38" s="8" t="s">
        <v>53</v>
      </c>
      <c r="D38" s="55">
        <v>47503340</v>
      </c>
      <c r="E38" s="24">
        <v>47503340</v>
      </c>
      <c r="F38" s="56">
        <v>36804550</v>
      </c>
      <c r="G38" s="7">
        <v>36804550</v>
      </c>
      <c r="H38" s="7">
        <v>36319550</v>
      </c>
      <c r="I38" s="7">
        <v>36319550</v>
      </c>
      <c r="J38" s="105"/>
    </row>
    <row r="39" spans="1:10" ht="26.4" outlineLevel="6" x14ac:dyDescent="0.3">
      <c r="A39" s="111"/>
      <c r="B39" s="35" t="s">
        <v>54</v>
      </c>
      <c r="C39" s="28" t="s">
        <v>56</v>
      </c>
      <c r="D39" s="58">
        <f>D40</f>
        <v>25668840</v>
      </c>
      <c r="E39" s="51">
        <f t="shared" ref="E39:I39" si="9">E40</f>
        <v>25668840</v>
      </c>
      <c r="F39" s="59">
        <f t="shared" si="9"/>
        <v>21077830</v>
      </c>
      <c r="G39" s="29">
        <f t="shared" si="9"/>
        <v>21077830</v>
      </c>
      <c r="H39" s="29">
        <f t="shared" si="9"/>
        <v>20857830</v>
      </c>
      <c r="I39" s="29">
        <f t="shared" si="9"/>
        <v>20857830</v>
      </c>
      <c r="J39" s="105"/>
    </row>
    <row r="40" spans="1:10" ht="26.4" outlineLevel="7" x14ac:dyDescent="0.3">
      <c r="A40" s="111"/>
      <c r="B40" s="82" t="s">
        <v>55</v>
      </c>
      <c r="C40" s="12" t="s">
        <v>57</v>
      </c>
      <c r="D40" s="65">
        <v>25668840</v>
      </c>
      <c r="E40" s="83">
        <v>25668840</v>
      </c>
      <c r="F40" s="84">
        <v>21077830</v>
      </c>
      <c r="G40" s="11">
        <v>21077830</v>
      </c>
      <c r="H40" s="11">
        <v>20857830</v>
      </c>
      <c r="I40" s="11">
        <v>20857830</v>
      </c>
      <c r="J40" s="105"/>
    </row>
    <row r="41" spans="1:10" ht="42.75" customHeight="1" outlineLevel="7" x14ac:dyDescent="0.3">
      <c r="A41" s="70"/>
      <c r="B41" s="89" t="s">
        <v>86</v>
      </c>
      <c r="C41" s="33">
        <v>1500900000</v>
      </c>
      <c r="D41" s="51">
        <f>D42</f>
        <v>100000</v>
      </c>
      <c r="E41" s="51">
        <f t="shared" ref="E41:I41" si="10">E42</f>
        <v>100000</v>
      </c>
      <c r="F41" s="51">
        <f t="shared" si="10"/>
        <v>0</v>
      </c>
      <c r="G41" s="51">
        <f t="shared" si="10"/>
        <v>0</v>
      </c>
      <c r="H41" s="51">
        <f t="shared" si="10"/>
        <v>0</v>
      </c>
      <c r="I41" s="51">
        <f t="shared" si="10"/>
        <v>0</v>
      </c>
      <c r="J41" s="105"/>
    </row>
    <row r="42" spans="1:10" ht="26.4" outlineLevel="7" x14ac:dyDescent="0.3">
      <c r="A42" s="70"/>
      <c r="B42" s="85" t="s">
        <v>121</v>
      </c>
      <c r="C42" s="19">
        <v>1500921556</v>
      </c>
      <c r="D42" s="86">
        <v>100000</v>
      </c>
      <c r="E42" s="87">
        <v>100000</v>
      </c>
      <c r="F42" s="88">
        <v>0</v>
      </c>
      <c r="G42" s="62">
        <v>0</v>
      </c>
      <c r="H42" s="86">
        <v>0</v>
      </c>
      <c r="I42" s="9">
        <v>0</v>
      </c>
      <c r="J42" s="105"/>
    </row>
    <row r="43" spans="1:10" ht="26.4" outlineLevel="7" x14ac:dyDescent="0.3">
      <c r="A43" s="71"/>
      <c r="B43" s="35" t="s">
        <v>108</v>
      </c>
      <c r="C43" s="28" t="s">
        <v>59</v>
      </c>
      <c r="D43" s="58">
        <f>D44</f>
        <v>2530000</v>
      </c>
      <c r="E43" s="81">
        <f t="shared" ref="E43:I43" si="11">E44</f>
        <v>0</v>
      </c>
      <c r="F43" s="58">
        <f t="shared" si="11"/>
        <v>0</v>
      </c>
      <c r="G43" s="58">
        <f t="shared" si="11"/>
        <v>0</v>
      </c>
      <c r="H43" s="58">
        <f t="shared" si="11"/>
        <v>0</v>
      </c>
      <c r="I43" s="51">
        <f t="shared" si="11"/>
        <v>0</v>
      </c>
      <c r="J43" s="105"/>
    </row>
    <row r="44" spans="1:10" ht="45.75" customHeight="1" outlineLevel="7" x14ac:dyDescent="0.3">
      <c r="A44" s="71"/>
      <c r="B44" s="36" t="s">
        <v>58</v>
      </c>
      <c r="C44" s="8" t="s">
        <v>60</v>
      </c>
      <c r="D44" s="55">
        <v>2530000</v>
      </c>
      <c r="E44" s="24">
        <v>0</v>
      </c>
      <c r="F44" s="56">
        <v>0</v>
      </c>
      <c r="G44" s="7">
        <v>0</v>
      </c>
      <c r="H44" s="7">
        <v>0</v>
      </c>
      <c r="I44" s="60">
        <v>0</v>
      </c>
      <c r="J44" s="105"/>
    </row>
    <row r="45" spans="1:10" ht="26.4" outlineLevel="7" x14ac:dyDescent="0.3">
      <c r="A45" s="71"/>
      <c r="B45" s="35" t="s">
        <v>109</v>
      </c>
      <c r="C45" s="28" t="s">
        <v>107</v>
      </c>
      <c r="D45" s="58">
        <f>D46</f>
        <v>892482</v>
      </c>
      <c r="E45" s="58">
        <f t="shared" ref="E45:I45" si="12">E46</f>
        <v>0</v>
      </c>
      <c r="F45" s="58">
        <f t="shared" si="12"/>
        <v>3382856.64</v>
      </c>
      <c r="G45" s="58">
        <f t="shared" si="12"/>
        <v>0</v>
      </c>
      <c r="H45" s="58">
        <f t="shared" si="12"/>
        <v>3382856.64</v>
      </c>
      <c r="I45" s="51">
        <f t="shared" si="12"/>
        <v>0</v>
      </c>
      <c r="J45" s="105"/>
    </row>
    <row r="46" spans="1:10" ht="39.6" outlineLevel="7" x14ac:dyDescent="0.3">
      <c r="A46" s="71"/>
      <c r="B46" s="36" t="s">
        <v>94</v>
      </c>
      <c r="C46" s="8" t="s">
        <v>105</v>
      </c>
      <c r="D46" s="55">
        <v>892482</v>
      </c>
      <c r="E46" s="24">
        <v>0</v>
      </c>
      <c r="F46" s="56">
        <v>3382856.64</v>
      </c>
      <c r="G46" s="7">
        <v>0</v>
      </c>
      <c r="H46" s="7">
        <v>3382856.64</v>
      </c>
      <c r="I46" s="62">
        <v>0</v>
      </c>
      <c r="J46" s="105"/>
    </row>
    <row r="47" spans="1:10" ht="30.6" customHeight="1" outlineLevel="7" x14ac:dyDescent="0.3">
      <c r="A47" s="110">
        <v>4</v>
      </c>
      <c r="B47" s="78" t="s">
        <v>74</v>
      </c>
      <c r="C47" s="79">
        <v>1700000000</v>
      </c>
      <c r="D47" s="80">
        <f>D48+D50+D52+D57</f>
        <v>725757.58</v>
      </c>
      <c r="E47" s="80">
        <f t="shared" ref="E47:I47" si="13">E48+E50+E52+E57</f>
        <v>725757.58</v>
      </c>
      <c r="F47" s="80">
        <f t="shared" si="13"/>
        <v>6922065.8899999997</v>
      </c>
      <c r="G47" s="80">
        <f t="shared" si="13"/>
        <v>446046.83</v>
      </c>
      <c r="H47" s="80">
        <f t="shared" si="13"/>
        <v>6752065.8899999997</v>
      </c>
      <c r="I47" s="80">
        <f t="shared" si="13"/>
        <v>276046.83</v>
      </c>
      <c r="J47" s="105"/>
    </row>
    <row r="48" spans="1:10" ht="26.4" outlineLevel="4" x14ac:dyDescent="0.3">
      <c r="A48" s="111"/>
      <c r="B48" s="37" t="s">
        <v>63</v>
      </c>
      <c r="C48" s="30" t="s">
        <v>30</v>
      </c>
      <c r="D48" s="31">
        <f>D49</f>
        <v>650000</v>
      </c>
      <c r="E48" s="31">
        <f t="shared" ref="E48:I48" si="14">E49</f>
        <v>650000</v>
      </c>
      <c r="F48" s="31">
        <f>F49</f>
        <v>170000</v>
      </c>
      <c r="G48" s="31">
        <f t="shared" si="14"/>
        <v>170000</v>
      </c>
      <c r="H48" s="31">
        <f t="shared" si="14"/>
        <v>0</v>
      </c>
      <c r="I48" s="31">
        <f t="shared" si="14"/>
        <v>0</v>
      </c>
      <c r="J48" s="105"/>
    </row>
    <row r="49" spans="1:10" ht="17.399999999999999" customHeight="1" outlineLevel="5" x14ac:dyDescent="0.3">
      <c r="A49" s="111"/>
      <c r="B49" s="36" t="s">
        <v>64</v>
      </c>
      <c r="C49" s="19">
        <v>1700217021</v>
      </c>
      <c r="D49" s="60">
        <v>650000</v>
      </c>
      <c r="E49" s="61">
        <v>650000</v>
      </c>
      <c r="F49" s="60">
        <v>170000</v>
      </c>
      <c r="G49" s="62">
        <v>170000</v>
      </c>
      <c r="H49" s="60">
        <v>0</v>
      </c>
      <c r="I49" s="62">
        <v>0</v>
      </c>
      <c r="J49" s="105"/>
    </row>
    <row r="50" spans="1:10" ht="26.4" outlineLevel="5" x14ac:dyDescent="0.3">
      <c r="A50" s="111"/>
      <c r="B50" s="35" t="s">
        <v>61</v>
      </c>
      <c r="C50" s="32" t="s">
        <v>62</v>
      </c>
      <c r="D50" s="51">
        <f>D51</f>
        <v>0</v>
      </c>
      <c r="E50" s="51">
        <f t="shared" ref="E50:I50" si="15">E51</f>
        <v>0</v>
      </c>
      <c r="F50" s="51">
        <f t="shared" si="15"/>
        <v>2717401.55</v>
      </c>
      <c r="G50" s="51">
        <f t="shared" si="15"/>
        <v>81522.05</v>
      </c>
      <c r="H50" s="51">
        <f t="shared" si="15"/>
        <v>0</v>
      </c>
      <c r="I50" s="51">
        <f t="shared" si="15"/>
        <v>0</v>
      </c>
      <c r="J50" s="105"/>
    </row>
    <row r="51" spans="1:10" ht="26.4" outlineLevel="5" x14ac:dyDescent="0.3">
      <c r="A51" s="111"/>
      <c r="B51" s="49" t="s">
        <v>123</v>
      </c>
      <c r="C51" s="50" t="s">
        <v>85</v>
      </c>
      <c r="D51" s="63">
        <v>0</v>
      </c>
      <c r="E51" s="9">
        <v>0</v>
      </c>
      <c r="F51" s="9">
        <v>2717401.55</v>
      </c>
      <c r="G51" s="9">
        <v>81522.05</v>
      </c>
      <c r="H51" s="9">
        <v>0</v>
      </c>
      <c r="I51" s="9">
        <v>0</v>
      </c>
      <c r="J51" s="105"/>
    </row>
    <row r="52" spans="1:10" ht="19.5" customHeight="1" outlineLevel="5" x14ac:dyDescent="0.3">
      <c r="A52" s="111"/>
      <c r="B52" s="52" t="s">
        <v>110</v>
      </c>
      <c r="C52" s="92">
        <v>1700400000</v>
      </c>
      <c r="D52" s="51">
        <f>D53+D54+D55+D56</f>
        <v>0</v>
      </c>
      <c r="E52" s="51">
        <f t="shared" ref="E52:I52" si="16">E53+E54+E55+E56</f>
        <v>0</v>
      </c>
      <c r="F52" s="51">
        <f t="shared" si="16"/>
        <v>3958906.76</v>
      </c>
      <c r="G52" s="51">
        <f t="shared" si="16"/>
        <v>118767.2</v>
      </c>
      <c r="H52" s="51">
        <f t="shared" si="16"/>
        <v>6676308.3099999996</v>
      </c>
      <c r="I52" s="51">
        <f t="shared" si="16"/>
        <v>200289.25</v>
      </c>
      <c r="J52" s="105"/>
    </row>
    <row r="53" spans="1:10" ht="26.4" outlineLevel="5" x14ac:dyDescent="0.3">
      <c r="A53" s="111"/>
      <c r="B53" s="49" t="s">
        <v>124</v>
      </c>
      <c r="C53" s="50" t="s">
        <v>114</v>
      </c>
      <c r="D53" s="9">
        <v>0</v>
      </c>
      <c r="E53" s="9">
        <v>0</v>
      </c>
      <c r="F53" s="9">
        <v>1892659.28</v>
      </c>
      <c r="G53" s="9">
        <v>56779.78</v>
      </c>
      <c r="H53" s="9">
        <v>0</v>
      </c>
      <c r="I53" s="9">
        <v>0</v>
      </c>
      <c r="J53" s="105"/>
    </row>
    <row r="54" spans="1:10" ht="26.4" outlineLevel="5" x14ac:dyDescent="0.3">
      <c r="A54" s="111"/>
      <c r="B54" s="49" t="s">
        <v>125</v>
      </c>
      <c r="C54" s="50" t="s">
        <v>115</v>
      </c>
      <c r="D54" s="9">
        <v>0</v>
      </c>
      <c r="E54" s="9">
        <v>0</v>
      </c>
      <c r="F54" s="9">
        <v>0</v>
      </c>
      <c r="G54" s="9">
        <v>0</v>
      </c>
      <c r="H54" s="9">
        <v>5462374.6699999999</v>
      </c>
      <c r="I54" s="9">
        <v>163871.24</v>
      </c>
      <c r="J54" s="105"/>
    </row>
    <row r="55" spans="1:10" ht="26.4" outlineLevel="5" x14ac:dyDescent="0.3">
      <c r="A55" s="111"/>
      <c r="B55" s="49" t="s">
        <v>126</v>
      </c>
      <c r="C55" s="50" t="s">
        <v>116</v>
      </c>
      <c r="D55" s="9">
        <v>0</v>
      </c>
      <c r="E55" s="9">
        <v>0</v>
      </c>
      <c r="F55" s="9">
        <v>2066247.48</v>
      </c>
      <c r="G55" s="9">
        <v>61987.42</v>
      </c>
      <c r="H55" s="9">
        <v>0</v>
      </c>
      <c r="I55" s="9">
        <v>0</v>
      </c>
      <c r="J55" s="105"/>
    </row>
    <row r="56" spans="1:10" ht="26.4" outlineLevel="5" x14ac:dyDescent="0.3">
      <c r="A56" s="111"/>
      <c r="B56" s="49" t="s">
        <v>127</v>
      </c>
      <c r="C56" s="50" t="s">
        <v>117</v>
      </c>
      <c r="D56" s="9">
        <v>0</v>
      </c>
      <c r="E56" s="9">
        <v>0</v>
      </c>
      <c r="F56" s="9">
        <v>0</v>
      </c>
      <c r="G56" s="9">
        <v>0</v>
      </c>
      <c r="H56" s="9">
        <v>1213933.6399999999</v>
      </c>
      <c r="I56" s="9">
        <v>36418.01</v>
      </c>
      <c r="J56" s="105"/>
    </row>
    <row r="57" spans="1:10" outlineLevel="5" x14ac:dyDescent="0.3">
      <c r="A57" s="111"/>
      <c r="B57" s="52" t="s">
        <v>128</v>
      </c>
      <c r="C57" s="90">
        <v>1700500000</v>
      </c>
      <c r="D57" s="51">
        <f>D58+D59</f>
        <v>75757.58</v>
      </c>
      <c r="E57" s="51">
        <f t="shared" ref="E57:I57" si="17">E58+E59</f>
        <v>75757.58</v>
      </c>
      <c r="F57" s="51">
        <f t="shared" si="17"/>
        <v>75757.58</v>
      </c>
      <c r="G57" s="51">
        <f t="shared" si="17"/>
        <v>75757.58</v>
      </c>
      <c r="H57" s="51">
        <f t="shared" si="17"/>
        <v>75757.58</v>
      </c>
      <c r="I57" s="51">
        <f t="shared" si="17"/>
        <v>75757.58</v>
      </c>
      <c r="J57" s="105"/>
    </row>
    <row r="58" spans="1:10" ht="26.4" outlineLevel="5" x14ac:dyDescent="0.3">
      <c r="A58" s="111"/>
      <c r="B58" s="49" t="s">
        <v>111</v>
      </c>
      <c r="C58" s="50" t="s">
        <v>112</v>
      </c>
      <c r="D58" s="9">
        <v>15151.52</v>
      </c>
      <c r="E58" s="9">
        <v>15151.52</v>
      </c>
      <c r="F58" s="9">
        <v>15151.52</v>
      </c>
      <c r="G58" s="9">
        <v>15151.52</v>
      </c>
      <c r="H58" s="9">
        <v>15151.52</v>
      </c>
      <c r="I58" s="9">
        <v>15151.52</v>
      </c>
      <c r="J58" s="105"/>
    </row>
    <row r="59" spans="1:10" ht="26.4" outlineLevel="5" x14ac:dyDescent="0.3">
      <c r="A59" s="70"/>
      <c r="B59" s="91" t="s">
        <v>130</v>
      </c>
      <c r="C59" s="50" t="s">
        <v>129</v>
      </c>
      <c r="D59" s="9">
        <v>60606.06</v>
      </c>
      <c r="E59" s="9">
        <v>60606.06</v>
      </c>
      <c r="F59" s="9">
        <v>60606.06</v>
      </c>
      <c r="G59" s="9">
        <v>60606.06</v>
      </c>
      <c r="H59" s="9">
        <v>60606.06</v>
      </c>
      <c r="I59" s="9">
        <v>60606.06</v>
      </c>
      <c r="J59" s="105"/>
    </row>
    <row r="60" spans="1:10" ht="34.200000000000003" customHeight="1" outlineLevel="3" x14ac:dyDescent="0.3">
      <c r="A60" s="110">
        <v>5</v>
      </c>
      <c r="B60" s="78" t="s">
        <v>100</v>
      </c>
      <c r="C60" s="79">
        <v>1900000000</v>
      </c>
      <c r="D60" s="80">
        <f>D61</f>
        <v>4147475.89</v>
      </c>
      <c r="E60" s="80">
        <f t="shared" ref="E60:I61" si="18">E61</f>
        <v>41474.76</v>
      </c>
      <c r="F60" s="80">
        <f t="shared" si="18"/>
        <v>0</v>
      </c>
      <c r="G60" s="80">
        <f t="shared" si="18"/>
        <v>0</v>
      </c>
      <c r="H60" s="80">
        <f t="shared" si="18"/>
        <v>0</v>
      </c>
      <c r="I60" s="80">
        <f t="shared" si="18"/>
        <v>0</v>
      </c>
      <c r="J60" s="105"/>
    </row>
    <row r="61" spans="1:10" ht="44.25" customHeight="1" outlineLevel="4" x14ac:dyDescent="0.3">
      <c r="A61" s="111"/>
      <c r="B61" s="35" t="s">
        <v>21</v>
      </c>
      <c r="C61" s="28">
        <v>1900100000</v>
      </c>
      <c r="D61" s="29">
        <f>D62</f>
        <v>4147475.89</v>
      </c>
      <c r="E61" s="29">
        <f t="shared" si="18"/>
        <v>41474.76</v>
      </c>
      <c r="F61" s="29">
        <f t="shared" si="18"/>
        <v>0</v>
      </c>
      <c r="G61" s="29">
        <f t="shared" si="18"/>
        <v>0</v>
      </c>
      <c r="H61" s="29">
        <f t="shared" si="18"/>
        <v>0</v>
      </c>
      <c r="I61" s="29">
        <f t="shared" si="18"/>
        <v>0</v>
      </c>
      <c r="J61" s="105"/>
    </row>
    <row r="62" spans="1:10" ht="39.6" outlineLevel="6" x14ac:dyDescent="0.3">
      <c r="A62" s="112"/>
      <c r="B62" s="36" t="s">
        <v>131</v>
      </c>
      <c r="C62" s="8" t="s">
        <v>22</v>
      </c>
      <c r="D62" s="7">
        <v>4147475.89</v>
      </c>
      <c r="E62" s="7">
        <v>41474.76</v>
      </c>
      <c r="F62" s="7">
        <v>0</v>
      </c>
      <c r="G62" s="7">
        <v>0</v>
      </c>
      <c r="H62" s="7">
        <v>0</v>
      </c>
      <c r="I62" s="7">
        <v>0</v>
      </c>
      <c r="J62" s="105"/>
    </row>
    <row r="63" spans="1:10" ht="31.95" customHeight="1" outlineLevel="6" x14ac:dyDescent="0.3">
      <c r="A63" s="110">
        <v>6</v>
      </c>
      <c r="B63" s="78" t="s">
        <v>28</v>
      </c>
      <c r="C63" s="93">
        <v>2000000000</v>
      </c>
      <c r="D63" s="80">
        <f>D64</f>
        <v>546500</v>
      </c>
      <c r="E63" s="80">
        <f>E64</f>
        <v>200000</v>
      </c>
      <c r="F63" s="80">
        <f t="shared" ref="F63:I63" si="19">F64</f>
        <v>0</v>
      </c>
      <c r="G63" s="80">
        <f t="shared" si="19"/>
        <v>0</v>
      </c>
      <c r="H63" s="80">
        <f t="shared" si="19"/>
        <v>0</v>
      </c>
      <c r="I63" s="80">
        <f t="shared" si="19"/>
        <v>0</v>
      </c>
      <c r="J63" s="105"/>
    </row>
    <row r="64" spans="1:10" ht="29.4" customHeight="1" outlineLevel="6" x14ac:dyDescent="0.3">
      <c r="A64" s="111"/>
      <c r="B64" s="35" t="s">
        <v>29</v>
      </c>
      <c r="C64" s="33">
        <v>2000100000</v>
      </c>
      <c r="D64" s="29">
        <f>D65+D66</f>
        <v>546500</v>
      </c>
      <c r="E64" s="29">
        <f t="shared" ref="E64:I64" si="20">E65+E66</f>
        <v>200000</v>
      </c>
      <c r="F64" s="29">
        <f t="shared" si="20"/>
        <v>0</v>
      </c>
      <c r="G64" s="29">
        <f t="shared" si="20"/>
        <v>0</v>
      </c>
      <c r="H64" s="29">
        <f t="shared" si="20"/>
        <v>0</v>
      </c>
      <c r="I64" s="29">
        <f t="shared" si="20"/>
        <v>0</v>
      </c>
      <c r="J64" s="105"/>
    </row>
    <row r="65" spans="1:10" ht="39.6" outlineLevel="6" x14ac:dyDescent="0.3">
      <c r="A65" s="111"/>
      <c r="B65" s="36" t="s">
        <v>93</v>
      </c>
      <c r="C65" s="14">
        <v>2000120001</v>
      </c>
      <c r="D65" s="7">
        <v>200000</v>
      </c>
      <c r="E65" s="7">
        <v>200000</v>
      </c>
      <c r="F65" s="7">
        <v>0</v>
      </c>
      <c r="G65" s="7">
        <v>0</v>
      </c>
      <c r="H65" s="7">
        <v>0</v>
      </c>
      <c r="I65" s="7">
        <v>0</v>
      </c>
      <c r="J65" s="105"/>
    </row>
    <row r="66" spans="1:10" ht="39.6" outlineLevel="6" x14ac:dyDescent="0.3">
      <c r="A66" s="113"/>
      <c r="B66" s="36" t="s">
        <v>132</v>
      </c>
      <c r="C66" s="8" t="s">
        <v>90</v>
      </c>
      <c r="D66" s="7">
        <v>346500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105"/>
    </row>
    <row r="67" spans="1:10" ht="29.4" customHeight="1" outlineLevel="7" x14ac:dyDescent="0.3">
      <c r="A67" s="110">
        <v>7</v>
      </c>
      <c r="B67" s="78" t="s">
        <v>23</v>
      </c>
      <c r="C67" s="79">
        <v>3300000000</v>
      </c>
      <c r="D67" s="80">
        <f>D68</f>
        <v>6945835.1600000001</v>
      </c>
      <c r="E67" s="80">
        <f t="shared" ref="E67:I67" si="21">E68</f>
        <v>1200000</v>
      </c>
      <c r="F67" s="80">
        <f t="shared" si="21"/>
        <v>4743899.59</v>
      </c>
      <c r="G67" s="80">
        <f t="shared" si="21"/>
        <v>1200000</v>
      </c>
      <c r="H67" s="80">
        <f t="shared" si="21"/>
        <v>4657464.76</v>
      </c>
      <c r="I67" s="80">
        <f t="shared" si="21"/>
        <v>1200000</v>
      </c>
      <c r="J67" s="105"/>
    </row>
    <row r="68" spans="1:10" ht="38.25" customHeight="1" outlineLevel="2" x14ac:dyDescent="0.3">
      <c r="A68" s="111"/>
      <c r="B68" s="35" t="s">
        <v>133</v>
      </c>
      <c r="C68" s="28">
        <v>3000100000</v>
      </c>
      <c r="D68" s="29">
        <f>D69</f>
        <v>6945835.1600000001</v>
      </c>
      <c r="E68" s="29">
        <f t="shared" ref="E68:I68" si="22">E69</f>
        <v>1200000</v>
      </c>
      <c r="F68" s="29">
        <f t="shared" si="22"/>
        <v>4743899.59</v>
      </c>
      <c r="G68" s="29">
        <f t="shared" si="22"/>
        <v>1200000</v>
      </c>
      <c r="H68" s="29">
        <f t="shared" si="22"/>
        <v>4657464.76</v>
      </c>
      <c r="I68" s="29">
        <f t="shared" si="22"/>
        <v>1200000</v>
      </c>
      <c r="J68" s="105"/>
    </row>
    <row r="69" spans="1:10" ht="37.950000000000003" customHeight="1" outlineLevel="3" x14ac:dyDescent="0.3">
      <c r="A69" s="112"/>
      <c r="B69" s="36" t="s">
        <v>134</v>
      </c>
      <c r="C69" s="8" t="s">
        <v>9</v>
      </c>
      <c r="D69" s="7">
        <v>6945835.1600000001</v>
      </c>
      <c r="E69" s="7">
        <v>1200000</v>
      </c>
      <c r="F69" s="7">
        <v>4743899.59</v>
      </c>
      <c r="G69" s="7">
        <v>1200000</v>
      </c>
      <c r="H69" s="7">
        <v>4657464.76</v>
      </c>
      <c r="I69" s="7">
        <v>1200000</v>
      </c>
      <c r="J69" s="105"/>
    </row>
    <row r="70" spans="1:10" ht="39.6" outlineLevel="4" x14ac:dyDescent="0.3">
      <c r="A70" s="110">
        <v>8</v>
      </c>
      <c r="B70" s="78" t="s">
        <v>119</v>
      </c>
      <c r="C70" s="79">
        <v>4000000000</v>
      </c>
      <c r="D70" s="80">
        <f t="shared" ref="D70:I70" si="23">D71+D80+D94</f>
        <v>212899204.73000002</v>
      </c>
      <c r="E70" s="80">
        <f t="shared" si="23"/>
        <v>37586000</v>
      </c>
      <c r="F70" s="80">
        <f t="shared" si="23"/>
        <v>39342000</v>
      </c>
      <c r="G70" s="80">
        <f t="shared" si="23"/>
        <v>39342000</v>
      </c>
      <c r="H70" s="80">
        <f t="shared" si="23"/>
        <v>52899000.000000007</v>
      </c>
      <c r="I70" s="80">
        <f t="shared" si="23"/>
        <v>52899000.000000007</v>
      </c>
      <c r="J70" s="105"/>
    </row>
    <row r="71" spans="1:10" ht="31.2" customHeight="1" outlineLevel="5" x14ac:dyDescent="0.3">
      <c r="A71" s="111"/>
      <c r="B71" s="35" t="s">
        <v>0</v>
      </c>
      <c r="C71" s="28">
        <v>4000100000</v>
      </c>
      <c r="D71" s="29">
        <f>D72+D73+D74+D75+D76+D77+D78+D79</f>
        <v>17181888.460000001</v>
      </c>
      <c r="E71" s="29">
        <f t="shared" ref="E71:I71" si="24">E72+E73+E74+E75+E76+E77+E78+E79</f>
        <v>17181888.460000001</v>
      </c>
      <c r="F71" s="29">
        <f t="shared" si="24"/>
        <v>19389266.670000002</v>
      </c>
      <c r="G71" s="29">
        <f t="shared" si="24"/>
        <v>19389266.670000002</v>
      </c>
      <c r="H71" s="29">
        <f t="shared" si="24"/>
        <v>22985260.280000001</v>
      </c>
      <c r="I71" s="29">
        <f t="shared" si="24"/>
        <v>22985260.280000001</v>
      </c>
      <c r="J71" s="105"/>
    </row>
    <row r="72" spans="1:10" ht="26.4" outlineLevel="6" x14ac:dyDescent="0.3">
      <c r="A72" s="111"/>
      <c r="B72" s="36" t="s">
        <v>136</v>
      </c>
      <c r="C72" s="99" t="s">
        <v>135</v>
      </c>
      <c r="D72" s="7">
        <v>3000000</v>
      </c>
      <c r="E72" s="7">
        <v>3000000</v>
      </c>
      <c r="F72" s="7">
        <v>3500000</v>
      </c>
      <c r="G72" s="7">
        <v>3500000</v>
      </c>
      <c r="H72" s="7">
        <v>3700000</v>
      </c>
      <c r="I72" s="7">
        <v>3700000</v>
      </c>
      <c r="J72" s="105"/>
    </row>
    <row r="73" spans="1:10" ht="26.4" outlineLevel="7" x14ac:dyDescent="0.3">
      <c r="A73" s="111"/>
      <c r="B73" s="36" t="s">
        <v>138</v>
      </c>
      <c r="C73" s="99" t="s">
        <v>137</v>
      </c>
      <c r="D73" s="7">
        <v>3300000</v>
      </c>
      <c r="E73" s="7">
        <v>3300000</v>
      </c>
      <c r="F73" s="7">
        <v>3500000</v>
      </c>
      <c r="G73" s="7">
        <v>3500000</v>
      </c>
      <c r="H73" s="7">
        <v>3700000</v>
      </c>
      <c r="I73" s="7">
        <v>3700000</v>
      </c>
      <c r="J73" s="105"/>
    </row>
    <row r="74" spans="1:10" ht="26.4" outlineLevel="3" x14ac:dyDescent="0.3">
      <c r="A74" s="111"/>
      <c r="B74" s="36" t="s">
        <v>145</v>
      </c>
      <c r="C74" s="99" t="s">
        <v>139</v>
      </c>
      <c r="D74" s="7">
        <v>500000</v>
      </c>
      <c r="E74" s="7">
        <v>500000</v>
      </c>
      <c r="F74" s="7">
        <v>524000</v>
      </c>
      <c r="G74" s="7">
        <v>524000</v>
      </c>
      <c r="H74" s="7">
        <v>549152</v>
      </c>
      <c r="I74" s="7">
        <v>549152</v>
      </c>
      <c r="J74" s="105"/>
    </row>
    <row r="75" spans="1:10" ht="34.200000000000003" customHeight="1" outlineLevel="4" x14ac:dyDescent="0.3">
      <c r="A75" s="111"/>
      <c r="B75" s="36" t="s">
        <v>146</v>
      </c>
      <c r="C75" s="99" t="s">
        <v>140</v>
      </c>
      <c r="D75" s="7">
        <v>5656828.4699999997</v>
      </c>
      <c r="E75" s="7">
        <v>5656828.4699999997</v>
      </c>
      <c r="F75" s="7">
        <v>5928356.2400000002</v>
      </c>
      <c r="G75" s="7">
        <v>5928356.2400000002</v>
      </c>
      <c r="H75" s="7">
        <v>6212917.3399999999</v>
      </c>
      <c r="I75" s="7">
        <v>6212917.3399999999</v>
      </c>
      <c r="J75" s="105"/>
    </row>
    <row r="76" spans="1:10" ht="28.95" customHeight="1" outlineLevel="5" x14ac:dyDescent="0.3">
      <c r="A76" s="111"/>
      <c r="B76" s="36" t="s">
        <v>147</v>
      </c>
      <c r="C76" s="99" t="s">
        <v>141</v>
      </c>
      <c r="D76" s="7">
        <v>300000</v>
      </c>
      <c r="E76" s="7">
        <v>300000</v>
      </c>
      <c r="F76" s="7">
        <v>524000</v>
      </c>
      <c r="G76" s="7">
        <v>524000</v>
      </c>
      <c r="H76" s="7">
        <v>549152</v>
      </c>
      <c r="I76" s="7">
        <v>549152</v>
      </c>
      <c r="J76" s="105"/>
    </row>
    <row r="77" spans="1:10" ht="40.950000000000003" customHeight="1" outlineLevel="6" x14ac:dyDescent="0.3">
      <c r="A77" s="111"/>
      <c r="B77" s="36" t="s">
        <v>148</v>
      </c>
      <c r="C77" s="99" t="s">
        <v>142</v>
      </c>
      <c r="D77" s="7">
        <v>300000</v>
      </c>
      <c r="E77" s="7">
        <v>300000</v>
      </c>
      <c r="F77" s="7">
        <v>314400</v>
      </c>
      <c r="G77" s="7">
        <v>314400</v>
      </c>
      <c r="H77" s="7">
        <v>329491.20000000001</v>
      </c>
      <c r="I77" s="7">
        <v>329491.20000000001</v>
      </c>
      <c r="J77" s="105"/>
    </row>
    <row r="78" spans="1:10" ht="31.95" customHeight="1" outlineLevel="6" x14ac:dyDescent="0.3">
      <c r="A78" s="111"/>
      <c r="B78" s="36" t="s">
        <v>69</v>
      </c>
      <c r="C78" s="99" t="s">
        <v>143</v>
      </c>
      <c r="D78" s="7">
        <v>2025059.99</v>
      </c>
      <c r="E78" s="25">
        <v>2025059.99</v>
      </c>
      <c r="F78" s="7">
        <v>2898510.43</v>
      </c>
      <c r="G78" s="7">
        <v>2898510.43</v>
      </c>
      <c r="H78" s="7">
        <v>5644547.7400000002</v>
      </c>
      <c r="I78" s="7">
        <v>5644547.7400000002</v>
      </c>
      <c r="J78" s="105"/>
    </row>
    <row r="79" spans="1:10" ht="31.95" customHeight="1" outlineLevel="6" x14ac:dyDescent="0.3">
      <c r="A79" s="111"/>
      <c r="B79" s="36" t="s">
        <v>82</v>
      </c>
      <c r="C79" s="99" t="s">
        <v>144</v>
      </c>
      <c r="D79" s="55">
        <v>2100000</v>
      </c>
      <c r="E79" s="24">
        <v>2100000</v>
      </c>
      <c r="F79" s="56">
        <v>2200000</v>
      </c>
      <c r="G79" s="7">
        <v>2200000</v>
      </c>
      <c r="H79" s="7">
        <v>2300000</v>
      </c>
      <c r="I79" s="7">
        <v>2300000</v>
      </c>
      <c r="J79" s="105"/>
    </row>
    <row r="80" spans="1:10" ht="39.6" outlineLevel="7" x14ac:dyDescent="0.3">
      <c r="A80" s="111"/>
      <c r="B80" s="35" t="s">
        <v>149</v>
      </c>
      <c r="C80" s="100">
        <v>4000200000</v>
      </c>
      <c r="D80" s="29">
        <f>D81+D82+D83+D93+D84+D85+D86+D87+D88+D89+D90+D91+D92</f>
        <v>188517316.27000001</v>
      </c>
      <c r="E80" s="29">
        <f t="shared" ref="E80:I80" si="25">E81+E82+E83+E93+E84+E85+E86+E87+E88+E89+E90+E91+E92</f>
        <v>13204111.540000001</v>
      </c>
      <c r="F80" s="29">
        <f t="shared" si="25"/>
        <v>11512733.330000002</v>
      </c>
      <c r="G80" s="29">
        <f t="shared" si="25"/>
        <v>11512733.330000002</v>
      </c>
      <c r="H80" s="29">
        <f t="shared" si="25"/>
        <v>21338385.620000001</v>
      </c>
      <c r="I80" s="29">
        <f t="shared" si="25"/>
        <v>21338385.620000001</v>
      </c>
      <c r="J80" s="105"/>
    </row>
    <row r="81" spans="1:13" ht="26.4" outlineLevel="6" x14ac:dyDescent="0.3">
      <c r="A81" s="111"/>
      <c r="B81" s="36" t="s">
        <v>163</v>
      </c>
      <c r="C81" s="99" t="s">
        <v>150</v>
      </c>
      <c r="D81" s="7">
        <v>5832802.4000000004</v>
      </c>
      <c r="E81" s="7">
        <v>5832802.4000000004</v>
      </c>
      <c r="F81" s="7">
        <v>5382947.9400000004</v>
      </c>
      <c r="G81" s="7">
        <v>5382947.9400000004</v>
      </c>
      <c r="H81" s="7">
        <v>16933643.219999999</v>
      </c>
      <c r="I81" s="7">
        <v>16933643.219999999</v>
      </c>
      <c r="J81" s="105"/>
    </row>
    <row r="82" spans="1:13" ht="26.4" outlineLevel="6" x14ac:dyDescent="0.3">
      <c r="A82" s="111"/>
      <c r="B82" s="36" t="s">
        <v>83</v>
      </c>
      <c r="C82" s="99" t="s">
        <v>151</v>
      </c>
      <c r="D82" s="7">
        <v>1000000</v>
      </c>
      <c r="E82" s="7">
        <v>1000000</v>
      </c>
      <c r="F82" s="7">
        <v>1024000</v>
      </c>
      <c r="G82" s="7">
        <v>1024000</v>
      </c>
      <c r="H82" s="7">
        <v>1049152</v>
      </c>
      <c r="I82" s="7">
        <v>1049152</v>
      </c>
      <c r="J82" s="105"/>
    </row>
    <row r="83" spans="1:13" ht="26.4" outlineLevel="7" x14ac:dyDescent="0.3">
      <c r="A83" s="111"/>
      <c r="B83" s="36" t="s">
        <v>84</v>
      </c>
      <c r="C83" s="99" t="s">
        <v>152</v>
      </c>
      <c r="D83" s="7">
        <v>1000000</v>
      </c>
      <c r="E83" s="7">
        <v>1000000</v>
      </c>
      <c r="F83" s="7">
        <v>1024000</v>
      </c>
      <c r="G83" s="7">
        <v>1024000</v>
      </c>
      <c r="H83" s="7">
        <v>1049152</v>
      </c>
      <c r="I83" s="7">
        <v>1049152</v>
      </c>
      <c r="J83" s="105"/>
    </row>
    <row r="84" spans="1:13" ht="39.6" outlineLevel="7" x14ac:dyDescent="0.3">
      <c r="A84" s="111"/>
      <c r="B84" s="36" t="s">
        <v>164</v>
      </c>
      <c r="C84" s="99" t="s">
        <v>153</v>
      </c>
      <c r="D84" s="7">
        <v>300000</v>
      </c>
      <c r="E84" s="7">
        <v>300000</v>
      </c>
      <c r="F84" s="7">
        <v>314400</v>
      </c>
      <c r="G84" s="7">
        <v>314400</v>
      </c>
      <c r="H84" s="7">
        <v>329491.20000000001</v>
      </c>
      <c r="I84" s="7">
        <v>329491.20000000001</v>
      </c>
      <c r="J84" s="105"/>
    </row>
    <row r="85" spans="1:13" ht="26.4" outlineLevel="7" x14ac:dyDescent="0.3">
      <c r="A85" s="111"/>
      <c r="B85" s="36" t="s">
        <v>165</v>
      </c>
      <c r="C85" s="99" t="s">
        <v>154</v>
      </c>
      <c r="D85" s="7">
        <v>0</v>
      </c>
      <c r="E85" s="7">
        <v>0</v>
      </c>
      <c r="F85" s="7">
        <v>524000</v>
      </c>
      <c r="G85" s="7">
        <v>524000</v>
      </c>
      <c r="H85" s="7">
        <v>549152</v>
      </c>
      <c r="I85" s="7">
        <v>549152</v>
      </c>
      <c r="J85" s="105"/>
    </row>
    <row r="86" spans="1:13" ht="33.6" customHeight="1" outlineLevel="7" x14ac:dyDescent="0.3">
      <c r="A86" s="111"/>
      <c r="B86" s="36" t="s">
        <v>166</v>
      </c>
      <c r="C86" s="99" t="s">
        <v>155</v>
      </c>
      <c r="D86" s="7">
        <v>500000</v>
      </c>
      <c r="E86" s="7">
        <v>500000</v>
      </c>
      <c r="F86" s="7">
        <v>524000</v>
      </c>
      <c r="G86" s="7">
        <v>524000</v>
      </c>
      <c r="H86" s="7">
        <v>549152</v>
      </c>
      <c r="I86" s="7">
        <v>549152</v>
      </c>
      <c r="J86" s="105"/>
    </row>
    <row r="87" spans="1:13" ht="33.6" customHeight="1" outlineLevel="7" x14ac:dyDescent="0.3">
      <c r="A87" s="111"/>
      <c r="B87" s="36" t="s">
        <v>167</v>
      </c>
      <c r="C87" s="101" t="s">
        <v>156</v>
      </c>
      <c r="D87" s="7">
        <v>400000</v>
      </c>
      <c r="E87" s="7">
        <v>400000</v>
      </c>
      <c r="F87" s="7">
        <v>419200</v>
      </c>
      <c r="G87" s="7">
        <v>419200</v>
      </c>
      <c r="H87" s="7">
        <v>439321.59999999998</v>
      </c>
      <c r="I87" s="7">
        <v>439321.59999999998</v>
      </c>
      <c r="J87" s="105"/>
    </row>
    <row r="88" spans="1:13" ht="19.5" customHeight="1" outlineLevel="7" x14ac:dyDescent="0.3">
      <c r="A88" s="111"/>
      <c r="B88" s="49" t="s">
        <v>97</v>
      </c>
      <c r="C88" s="99" t="s">
        <v>157</v>
      </c>
      <c r="D88" s="7">
        <v>300000</v>
      </c>
      <c r="E88" s="7">
        <v>300000</v>
      </c>
      <c r="F88" s="7">
        <v>350000</v>
      </c>
      <c r="G88" s="7">
        <v>350000</v>
      </c>
      <c r="H88" s="7">
        <v>219660.79999999999</v>
      </c>
      <c r="I88" s="7">
        <v>219660.79999999999</v>
      </c>
      <c r="J88" s="105"/>
    </row>
    <row r="89" spans="1:13" ht="21" customHeight="1" outlineLevel="7" x14ac:dyDescent="0.3">
      <c r="A89" s="111"/>
      <c r="B89" s="36" t="s">
        <v>98</v>
      </c>
      <c r="C89" s="99" t="s">
        <v>158</v>
      </c>
      <c r="D89" s="7">
        <v>300000</v>
      </c>
      <c r="E89" s="7">
        <v>300000</v>
      </c>
      <c r="F89" s="7">
        <v>350000</v>
      </c>
      <c r="G89" s="7">
        <v>350000</v>
      </c>
      <c r="H89" s="7">
        <v>219660.79999999999</v>
      </c>
      <c r="I89" s="7">
        <v>219660.79999999999</v>
      </c>
      <c r="J89" s="105"/>
    </row>
    <row r="90" spans="1:13" ht="33.6" customHeight="1" outlineLevel="7" x14ac:dyDescent="0.3">
      <c r="A90" s="111"/>
      <c r="B90" s="36" t="s">
        <v>168</v>
      </c>
      <c r="C90" s="99" t="s">
        <v>159</v>
      </c>
      <c r="D90" s="7">
        <v>1526894.46</v>
      </c>
      <c r="E90" s="7">
        <v>1526894.46</v>
      </c>
      <c r="F90" s="7">
        <v>1600185.39</v>
      </c>
      <c r="G90" s="7">
        <v>1600185.39</v>
      </c>
      <c r="H90" s="7">
        <v>0</v>
      </c>
      <c r="I90" s="7">
        <v>0</v>
      </c>
      <c r="J90" s="105"/>
    </row>
    <row r="91" spans="1:13" ht="51" customHeight="1" outlineLevel="7" x14ac:dyDescent="0.3">
      <c r="A91" s="111"/>
      <c r="B91" s="36" t="s">
        <v>169</v>
      </c>
      <c r="C91" s="99" t="s">
        <v>160</v>
      </c>
      <c r="D91" s="7">
        <v>177084045.18000001</v>
      </c>
      <c r="E91" s="7">
        <v>1770840.45</v>
      </c>
      <c r="F91" s="7">
        <v>0</v>
      </c>
      <c r="G91" s="7">
        <v>0</v>
      </c>
      <c r="H91" s="7">
        <v>0</v>
      </c>
      <c r="I91" s="7">
        <v>0</v>
      </c>
      <c r="J91" s="105"/>
    </row>
    <row r="92" spans="1:13" ht="43.5" customHeight="1" outlineLevel="7" x14ac:dyDescent="0.3">
      <c r="A92" s="111"/>
      <c r="B92" s="36" t="s">
        <v>170</v>
      </c>
      <c r="C92" s="99" t="s">
        <v>161</v>
      </c>
      <c r="D92" s="7">
        <v>158039.42000000001</v>
      </c>
      <c r="E92" s="7">
        <v>158039.42000000001</v>
      </c>
      <c r="F92" s="7">
        <v>0</v>
      </c>
      <c r="G92" s="7">
        <v>0</v>
      </c>
      <c r="H92" s="7">
        <v>0</v>
      </c>
      <c r="I92" s="7">
        <v>0</v>
      </c>
      <c r="J92" s="105"/>
    </row>
    <row r="93" spans="1:13" ht="29.25" customHeight="1" outlineLevel="7" x14ac:dyDescent="0.3">
      <c r="A93" s="111"/>
      <c r="B93" s="54" t="s">
        <v>171</v>
      </c>
      <c r="C93" s="99" t="s">
        <v>162</v>
      </c>
      <c r="D93" s="7">
        <v>115534.81</v>
      </c>
      <c r="E93" s="7">
        <v>115534.81</v>
      </c>
      <c r="F93" s="7">
        <v>0</v>
      </c>
      <c r="G93" s="7">
        <v>0</v>
      </c>
      <c r="H93" s="7">
        <v>0</v>
      </c>
      <c r="I93" s="7">
        <v>0</v>
      </c>
      <c r="J93" s="105"/>
    </row>
    <row r="94" spans="1:13" ht="26.4" outlineLevel="7" x14ac:dyDescent="0.3">
      <c r="A94" s="111"/>
      <c r="B94" s="35" t="s">
        <v>92</v>
      </c>
      <c r="C94" s="100">
        <v>4000300000</v>
      </c>
      <c r="D94" s="29">
        <f>D95+D96+D97+D98+D99+D100+D101</f>
        <v>7200000</v>
      </c>
      <c r="E94" s="29">
        <f t="shared" ref="E94:I94" si="26">E95+E96+E97+E98+E99+E100+E101</f>
        <v>7200000</v>
      </c>
      <c r="F94" s="29">
        <f t="shared" si="26"/>
        <v>8440000</v>
      </c>
      <c r="G94" s="29">
        <f t="shared" si="26"/>
        <v>8440000</v>
      </c>
      <c r="H94" s="29">
        <f t="shared" si="26"/>
        <v>8575354.0999999996</v>
      </c>
      <c r="I94" s="29">
        <f t="shared" si="26"/>
        <v>8575354.0999999996</v>
      </c>
      <c r="J94" s="105"/>
    </row>
    <row r="95" spans="1:13" ht="26.4" outlineLevel="7" x14ac:dyDescent="0.3">
      <c r="A95" s="111"/>
      <c r="B95" s="36" t="s">
        <v>179</v>
      </c>
      <c r="C95" s="102" t="s">
        <v>172</v>
      </c>
      <c r="D95" s="11">
        <v>1300000</v>
      </c>
      <c r="E95" s="11">
        <v>1300000</v>
      </c>
      <c r="F95" s="11">
        <v>1320000</v>
      </c>
      <c r="G95" s="11">
        <v>1320000</v>
      </c>
      <c r="H95" s="65">
        <v>1339512.3700000001</v>
      </c>
      <c r="I95" s="9">
        <v>1339512.3700000001</v>
      </c>
      <c r="J95" s="105"/>
    </row>
    <row r="96" spans="1:13" ht="26.4" outlineLevel="7" x14ac:dyDescent="0.3">
      <c r="A96" s="111"/>
      <c r="B96" s="66" t="s">
        <v>180</v>
      </c>
      <c r="C96" s="102" t="s">
        <v>173</v>
      </c>
      <c r="D96" s="11">
        <v>1300000</v>
      </c>
      <c r="E96" s="11">
        <v>1300000</v>
      </c>
      <c r="F96" s="11">
        <v>1320000</v>
      </c>
      <c r="G96" s="11">
        <v>1320000</v>
      </c>
      <c r="H96" s="65">
        <v>1339512.3700000001</v>
      </c>
      <c r="I96" s="9">
        <v>1339512.3700000001</v>
      </c>
      <c r="J96" s="106"/>
      <c r="K96" s="10"/>
      <c r="L96" s="10"/>
      <c r="M96" s="10"/>
    </row>
    <row r="97" spans="1:13" ht="26.4" outlineLevel="7" x14ac:dyDescent="0.3">
      <c r="A97" s="111"/>
      <c r="B97" s="66" t="s">
        <v>181</v>
      </c>
      <c r="C97" s="102" t="s">
        <v>174</v>
      </c>
      <c r="D97" s="11">
        <v>1000000</v>
      </c>
      <c r="E97" s="11">
        <v>1000000</v>
      </c>
      <c r="F97" s="11">
        <v>1100000</v>
      </c>
      <c r="G97" s="11">
        <v>1100000</v>
      </c>
      <c r="H97" s="65">
        <v>1148164.68</v>
      </c>
      <c r="I97" s="9">
        <v>1148164.68</v>
      </c>
      <c r="J97" s="106"/>
      <c r="K97" s="10"/>
      <c r="L97" s="10"/>
      <c r="M97" s="10"/>
    </row>
    <row r="98" spans="1:13" ht="30" customHeight="1" outlineLevel="7" x14ac:dyDescent="0.3">
      <c r="A98" s="111"/>
      <c r="B98" s="67" t="s">
        <v>182</v>
      </c>
      <c r="C98" s="102" t="s">
        <v>175</v>
      </c>
      <c r="D98" s="20">
        <v>1000000</v>
      </c>
      <c r="E98" s="20">
        <v>1000000</v>
      </c>
      <c r="F98" s="20">
        <v>1100000</v>
      </c>
      <c r="G98" s="20">
        <v>1100000</v>
      </c>
      <c r="H98" s="68">
        <v>1148164.68</v>
      </c>
      <c r="I98" s="20">
        <v>1148164.68</v>
      </c>
      <c r="J98" s="106"/>
      <c r="K98" s="10"/>
      <c r="L98" s="10"/>
      <c r="M98" s="10"/>
    </row>
    <row r="99" spans="1:13" ht="17.399999999999999" customHeight="1" outlineLevel="7" x14ac:dyDescent="0.3">
      <c r="A99" s="114"/>
      <c r="B99" s="69" t="s">
        <v>99</v>
      </c>
      <c r="C99" s="102" t="s">
        <v>176</v>
      </c>
      <c r="D99" s="20">
        <v>800000</v>
      </c>
      <c r="E99" s="20">
        <v>800000</v>
      </c>
      <c r="F99" s="20">
        <v>1300000</v>
      </c>
      <c r="G99" s="20">
        <v>1300000</v>
      </c>
      <c r="H99" s="68">
        <v>1300000</v>
      </c>
      <c r="I99" s="20">
        <v>1300000</v>
      </c>
      <c r="J99" s="106"/>
      <c r="K99" s="10"/>
      <c r="L99" s="10"/>
      <c r="M99" s="10"/>
    </row>
    <row r="100" spans="1:13" ht="18.600000000000001" customHeight="1" outlineLevel="7" x14ac:dyDescent="0.3">
      <c r="A100" s="114"/>
      <c r="B100" s="69" t="s">
        <v>183</v>
      </c>
      <c r="C100" s="102" t="s">
        <v>177</v>
      </c>
      <c r="D100" s="20">
        <v>800000</v>
      </c>
      <c r="E100" s="20">
        <v>800000</v>
      </c>
      <c r="F100" s="20">
        <v>1300000</v>
      </c>
      <c r="G100" s="20">
        <v>1300000</v>
      </c>
      <c r="H100" s="68">
        <v>1300000</v>
      </c>
      <c r="I100" s="20">
        <v>1300000</v>
      </c>
      <c r="J100" s="106"/>
      <c r="K100" s="10"/>
      <c r="L100" s="10"/>
      <c r="M100" s="10"/>
    </row>
    <row r="101" spans="1:13" ht="19.2" customHeight="1" outlineLevel="7" x14ac:dyDescent="0.3">
      <c r="A101" s="114"/>
      <c r="B101" s="66" t="s">
        <v>184</v>
      </c>
      <c r="C101" s="103" t="s">
        <v>178</v>
      </c>
      <c r="D101" s="9">
        <v>1000000</v>
      </c>
      <c r="E101" s="9">
        <v>1000000</v>
      </c>
      <c r="F101" s="9">
        <v>1000000</v>
      </c>
      <c r="G101" s="9">
        <v>1000000</v>
      </c>
      <c r="H101" s="9">
        <v>1000000</v>
      </c>
      <c r="I101" s="9">
        <v>1000000</v>
      </c>
      <c r="J101" s="106"/>
      <c r="K101" s="10"/>
      <c r="L101" s="10"/>
      <c r="M101" s="10"/>
    </row>
    <row r="102" spans="1:13" ht="33" customHeight="1" outlineLevel="6" x14ac:dyDescent="0.3">
      <c r="A102" s="110">
        <v>9</v>
      </c>
      <c r="B102" s="94" t="s">
        <v>75</v>
      </c>
      <c r="C102" s="95">
        <v>5600000000</v>
      </c>
      <c r="D102" s="96">
        <f>D103+D105+D107+D110+D114</f>
        <v>38740158.079999998</v>
      </c>
      <c r="E102" s="96">
        <f t="shared" ref="E102:I102" si="27">E103+E105+E107+E110+E114</f>
        <v>32572153.080000002</v>
      </c>
      <c r="F102" s="96">
        <f t="shared" si="27"/>
        <v>26983608.870000001</v>
      </c>
      <c r="G102" s="96">
        <f t="shared" si="27"/>
        <v>25815603.869999997</v>
      </c>
      <c r="H102" s="96">
        <f t="shared" si="27"/>
        <v>26508608.870000001</v>
      </c>
      <c r="I102" s="96">
        <f t="shared" si="27"/>
        <v>25340603.869999997</v>
      </c>
      <c r="J102" s="105"/>
    </row>
    <row r="103" spans="1:13" ht="26.4" outlineLevel="7" x14ac:dyDescent="0.3">
      <c r="A103" s="111"/>
      <c r="B103" s="35" t="s">
        <v>185</v>
      </c>
      <c r="C103" s="28">
        <v>5600100000</v>
      </c>
      <c r="D103" s="29">
        <f>D104</f>
        <v>100000</v>
      </c>
      <c r="E103" s="29">
        <f t="shared" ref="E103:I103" si="28">E104</f>
        <v>100000</v>
      </c>
      <c r="F103" s="29">
        <f t="shared" si="28"/>
        <v>0</v>
      </c>
      <c r="G103" s="29">
        <f t="shared" si="28"/>
        <v>0</v>
      </c>
      <c r="H103" s="29">
        <f t="shared" si="28"/>
        <v>0</v>
      </c>
      <c r="I103" s="29">
        <f t="shared" si="28"/>
        <v>0</v>
      </c>
      <c r="J103" s="105"/>
    </row>
    <row r="104" spans="1:13" ht="23.4" customHeight="1" outlineLevel="6" x14ac:dyDescent="0.3">
      <c r="A104" s="111"/>
      <c r="B104" s="36" t="s">
        <v>7</v>
      </c>
      <c r="C104" s="8">
        <v>5600108010</v>
      </c>
      <c r="D104" s="7">
        <v>100000</v>
      </c>
      <c r="E104" s="7">
        <v>100000</v>
      </c>
      <c r="F104" s="7">
        <v>0</v>
      </c>
      <c r="G104" s="7">
        <v>0</v>
      </c>
      <c r="H104" s="7">
        <v>0</v>
      </c>
      <c r="I104" s="7">
        <v>0</v>
      </c>
      <c r="J104" s="105"/>
    </row>
    <row r="105" spans="1:13" ht="26.4" outlineLevel="7" x14ac:dyDescent="0.3">
      <c r="A105" s="111"/>
      <c r="B105" s="35" t="s">
        <v>186</v>
      </c>
      <c r="C105" s="28" t="s">
        <v>71</v>
      </c>
      <c r="D105" s="29">
        <f>D106</f>
        <v>100000</v>
      </c>
      <c r="E105" s="29">
        <f t="shared" ref="E105:I105" si="29">E106</f>
        <v>100000</v>
      </c>
      <c r="F105" s="29">
        <f t="shared" si="29"/>
        <v>0</v>
      </c>
      <c r="G105" s="29">
        <f t="shared" si="29"/>
        <v>0</v>
      </c>
      <c r="H105" s="29">
        <f t="shared" si="29"/>
        <v>0</v>
      </c>
      <c r="I105" s="29">
        <f t="shared" si="29"/>
        <v>0</v>
      </c>
      <c r="J105" s="105"/>
    </row>
    <row r="106" spans="1:13" ht="26.4" outlineLevel="6" x14ac:dyDescent="0.3">
      <c r="A106" s="111"/>
      <c r="B106" s="36" t="s">
        <v>70</v>
      </c>
      <c r="C106" s="8" t="s">
        <v>72</v>
      </c>
      <c r="D106" s="7">
        <v>100000</v>
      </c>
      <c r="E106" s="7">
        <v>100000</v>
      </c>
      <c r="F106" s="7">
        <v>0</v>
      </c>
      <c r="G106" s="7">
        <v>0</v>
      </c>
      <c r="H106" s="7">
        <v>0</v>
      </c>
      <c r="I106" s="7">
        <v>0</v>
      </c>
      <c r="J106" s="105"/>
    </row>
    <row r="107" spans="1:13" ht="21" customHeight="1" outlineLevel="7" x14ac:dyDescent="0.3">
      <c r="A107" s="111"/>
      <c r="B107" s="35" t="s">
        <v>4</v>
      </c>
      <c r="C107" s="28">
        <v>5600400000</v>
      </c>
      <c r="D107" s="29">
        <f>D108+D109</f>
        <v>5220207.0699999994</v>
      </c>
      <c r="E107" s="29">
        <f t="shared" ref="E107:I107" si="30">E108+E109</f>
        <v>52202.07</v>
      </c>
      <c r="F107" s="29">
        <f t="shared" si="30"/>
        <v>173201.03</v>
      </c>
      <c r="G107" s="29">
        <f t="shared" si="30"/>
        <v>5196.03</v>
      </c>
      <c r="H107" s="29">
        <f t="shared" si="30"/>
        <v>173201.03</v>
      </c>
      <c r="I107" s="29">
        <f t="shared" si="30"/>
        <v>5196.03</v>
      </c>
      <c r="J107" s="105"/>
    </row>
    <row r="108" spans="1:13" ht="24" customHeight="1" outlineLevel="7" x14ac:dyDescent="0.3">
      <c r="A108" s="111"/>
      <c r="B108" s="36" t="s">
        <v>189</v>
      </c>
      <c r="C108" s="8" t="s">
        <v>188</v>
      </c>
      <c r="D108" s="7">
        <v>5050505.05</v>
      </c>
      <c r="E108" s="7">
        <v>50505.05</v>
      </c>
      <c r="F108" s="7">
        <v>0</v>
      </c>
      <c r="G108" s="7">
        <v>0</v>
      </c>
      <c r="H108" s="7">
        <v>0</v>
      </c>
      <c r="I108" s="7">
        <v>0</v>
      </c>
      <c r="J108" s="105"/>
    </row>
    <row r="109" spans="1:13" ht="29.25" customHeight="1" outlineLevel="7" x14ac:dyDescent="0.3">
      <c r="A109" s="111"/>
      <c r="B109" s="36" t="s">
        <v>187</v>
      </c>
      <c r="C109" s="8" t="s">
        <v>8</v>
      </c>
      <c r="D109" s="7">
        <v>169702.02</v>
      </c>
      <c r="E109" s="7">
        <v>1697.02</v>
      </c>
      <c r="F109" s="7">
        <v>173201.03</v>
      </c>
      <c r="G109" s="7">
        <v>5196.03</v>
      </c>
      <c r="H109" s="7">
        <v>173201.03</v>
      </c>
      <c r="I109" s="7">
        <v>5196.03</v>
      </c>
      <c r="J109" s="105"/>
    </row>
    <row r="110" spans="1:13" ht="31.2" customHeight="1" outlineLevel="6" x14ac:dyDescent="0.3">
      <c r="A110" s="111"/>
      <c r="B110" s="35" t="s">
        <v>76</v>
      </c>
      <c r="C110" s="28">
        <v>5600700000</v>
      </c>
      <c r="D110" s="29">
        <f>D111+D112+D113</f>
        <v>22027191.010000002</v>
      </c>
      <c r="E110" s="29">
        <f t="shared" ref="E110:I110" si="31">E111+E112+E113</f>
        <v>21027191.010000002</v>
      </c>
      <c r="F110" s="29">
        <f t="shared" si="31"/>
        <v>17455957.84</v>
      </c>
      <c r="G110" s="29">
        <f t="shared" si="31"/>
        <v>16455957.84</v>
      </c>
      <c r="H110" s="29">
        <f t="shared" si="31"/>
        <v>17140957.84</v>
      </c>
      <c r="I110" s="29">
        <f t="shared" si="31"/>
        <v>16140957.84</v>
      </c>
      <c r="J110" s="105"/>
    </row>
    <row r="111" spans="1:13" ht="24" customHeight="1" outlineLevel="7" x14ac:dyDescent="0.3">
      <c r="A111" s="111"/>
      <c r="B111" s="36" t="s">
        <v>18</v>
      </c>
      <c r="C111" s="8">
        <v>5600740700</v>
      </c>
      <c r="D111" s="7">
        <v>96000</v>
      </c>
      <c r="E111" s="7">
        <v>96000</v>
      </c>
      <c r="F111" s="7">
        <v>96000</v>
      </c>
      <c r="G111" s="7">
        <v>96000</v>
      </c>
      <c r="H111" s="7">
        <v>96000</v>
      </c>
      <c r="I111" s="7">
        <v>96000</v>
      </c>
      <c r="J111" s="105"/>
    </row>
    <row r="112" spans="1:13" ht="27.6" customHeight="1" outlineLevel="6" x14ac:dyDescent="0.3">
      <c r="A112" s="111"/>
      <c r="B112" s="36" t="s">
        <v>17</v>
      </c>
      <c r="C112" s="8">
        <v>5600740990</v>
      </c>
      <c r="D112" s="7">
        <v>20921090</v>
      </c>
      <c r="E112" s="7">
        <v>20921090</v>
      </c>
      <c r="F112" s="7">
        <v>16329030</v>
      </c>
      <c r="G112" s="7">
        <v>16329030</v>
      </c>
      <c r="H112" s="7">
        <v>16014030</v>
      </c>
      <c r="I112" s="7">
        <v>16014030</v>
      </c>
      <c r="J112" s="105"/>
    </row>
    <row r="113" spans="1:10" ht="36.75" customHeight="1" outlineLevel="6" x14ac:dyDescent="0.3">
      <c r="A113" s="111"/>
      <c r="B113" s="36" t="s">
        <v>190</v>
      </c>
      <c r="C113" s="8" t="s">
        <v>24</v>
      </c>
      <c r="D113" s="7">
        <v>1010101.01</v>
      </c>
      <c r="E113" s="7">
        <v>10101.01</v>
      </c>
      <c r="F113" s="7">
        <v>1030927.84</v>
      </c>
      <c r="G113" s="7">
        <v>30927.84</v>
      </c>
      <c r="H113" s="7">
        <v>1030927.84</v>
      </c>
      <c r="I113" s="7">
        <v>30927.84</v>
      </c>
      <c r="J113" s="105"/>
    </row>
    <row r="114" spans="1:10" ht="23.4" customHeight="1" outlineLevel="6" x14ac:dyDescent="0.3">
      <c r="A114" s="111"/>
      <c r="B114" s="35" t="s">
        <v>77</v>
      </c>
      <c r="C114" s="28">
        <v>5600800000</v>
      </c>
      <c r="D114" s="29">
        <f>D115+D116</f>
        <v>11292760</v>
      </c>
      <c r="E114" s="29">
        <f t="shared" ref="E114:I114" si="32">E115+E116</f>
        <v>11292760</v>
      </c>
      <c r="F114" s="29">
        <f>F115+F116</f>
        <v>9354450</v>
      </c>
      <c r="G114" s="29">
        <f t="shared" si="32"/>
        <v>9354450</v>
      </c>
      <c r="H114" s="29">
        <f t="shared" si="32"/>
        <v>9194450</v>
      </c>
      <c r="I114" s="29">
        <f t="shared" si="32"/>
        <v>9194450</v>
      </c>
      <c r="J114" s="105"/>
    </row>
    <row r="115" spans="1:10" ht="29.4" customHeight="1" outlineLevel="7" x14ac:dyDescent="0.3">
      <c r="A115" s="111"/>
      <c r="B115" s="36" t="s">
        <v>19</v>
      </c>
      <c r="C115" s="8">
        <v>5600842990</v>
      </c>
      <c r="D115" s="7">
        <v>11285760</v>
      </c>
      <c r="E115" s="7">
        <v>11285760</v>
      </c>
      <c r="F115" s="7">
        <v>9346950</v>
      </c>
      <c r="G115" s="7">
        <v>9346950</v>
      </c>
      <c r="H115" s="7">
        <v>9186950</v>
      </c>
      <c r="I115" s="7">
        <v>9186950</v>
      </c>
      <c r="J115" s="105"/>
    </row>
    <row r="116" spans="1:10" ht="26.4" outlineLevel="7" x14ac:dyDescent="0.3">
      <c r="A116" s="111"/>
      <c r="B116" s="38" t="s">
        <v>20</v>
      </c>
      <c r="C116" s="13" t="s">
        <v>26</v>
      </c>
      <c r="D116" s="7">
        <v>7000</v>
      </c>
      <c r="E116" s="7">
        <v>7000</v>
      </c>
      <c r="F116" s="7">
        <v>7500</v>
      </c>
      <c r="G116" s="7">
        <v>7500</v>
      </c>
      <c r="H116" s="7">
        <v>7500</v>
      </c>
      <c r="I116" s="7">
        <v>7500</v>
      </c>
      <c r="J116" s="105"/>
    </row>
    <row r="117" spans="1:10" ht="30.75" customHeight="1" outlineLevel="7" x14ac:dyDescent="0.3">
      <c r="A117" s="110">
        <v>10</v>
      </c>
      <c r="B117" s="78" t="s">
        <v>118</v>
      </c>
      <c r="C117" s="79">
        <v>6200000000</v>
      </c>
      <c r="D117" s="80">
        <f t="shared" ref="D117:I117" si="33">D118+D121</f>
        <v>3603161.25</v>
      </c>
      <c r="E117" s="80">
        <f t="shared" si="33"/>
        <v>1730000</v>
      </c>
      <c r="F117" s="80">
        <f t="shared" si="33"/>
        <v>4779900</v>
      </c>
      <c r="G117" s="80">
        <f t="shared" si="33"/>
        <v>0</v>
      </c>
      <c r="H117" s="80">
        <f t="shared" si="33"/>
        <v>4779900</v>
      </c>
      <c r="I117" s="80">
        <f t="shared" si="33"/>
        <v>0</v>
      </c>
      <c r="J117" s="105"/>
    </row>
    <row r="118" spans="1:10" ht="30" customHeight="1" outlineLevel="7" x14ac:dyDescent="0.3">
      <c r="A118" s="111"/>
      <c r="B118" s="35" t="s">
        <v>5</v>
      </c>
      <c r="C118" s="28">
        <v>6200100000</v>
      </c>
      <c r="D118" s="29">
        <f>D119+D120</f>
        <v>2818161.25</v>
      </c>
      <c r="E118" s="29">
        <f t="shared" ref="E118:I118" si="34">E119+E120</f>
        <v>945000</v>
      </c>
      <c r="F118" s="29">
        <f t="shared" si="34"/>
        <v>4779900</v>
      </c>
      <c r="G118" s="29">
        <f t="shared" si="34"/>
        <v>0</v>
      </c>
      <c r="H118" s="29">
        <f t="shared" si="34"/>
        <v>4779900</v>
      </c>
      <c r="I118" s="29">
        <f t="shared" si="34"/>
        <v>0</v>
      </c>
      <c r="J118" s="105"/>
    </row>
    <row r="119" spans="1:10" ht="24.75" customHeight="1" outlineLevel="7" x14ac:dyDescent="0.3">
      <c r="A119" s="111"/>
      <c r="B119" s="36" t="s">
        <v>191</v>
      </c>
      <c r="C119" s="8">
        <v>6200100001</v>
      </c>
      <c r="D119" s="7">
        <v>945000</v>
      </c>
      <c r="E119" s="7">
        <v>945000</v>
      </c>
      <c r="F119" s="7">
        <v>0</v>
      </c>
      <c r="G119" s="7">
        <v>0</v>
      </c>
      <c r="H119" s="7">
        <v>0</v>
      </c>
      <c r="I119" s="7">
        <v>0</v>
      </c>
      <c r="J119" s="105"/>
    </row>
    <row r="120" spans="1:10" ht="66" outlineLevel="7" x14ac:dyDescent="0.3">
      <c r="A120" s="111"/>
      <c r="B120" s="36" t="s">
        <v>106</v>
      </c>
      <c r="C120" s="8">
        <v>6200193080</v>
      </c>
      <c r="D120" s="7">
        <v>1873161.25</v>
      </c>
      <c r="E120" s="7">
        <v>0</v>
      </c>
      <c r="F120" s="7">
        <v>4779900</v>
      </c>
      <c r="G120" s="7">
        <v>0</v>
      </c>
      <c r="H120" s="7">
        <v>4779900</v>
      </c>
      <c r="I120" s="7">
        <v>0</v>
      </c>
      <c r="J120" s="105"/>
    </row>
    <row r="121" spans="1:10" ht="31.2" customHeight="1" outlineLevel="1" x14ac:dyDescent="0.3">
      <c r="A121" s="111"/>
      <c r="B121" s="35" t="s">
        <v>192</v>
      </c>
      <c r="C121" s="28">
        <v>6200200000</v>
      </c>
      <c r="D121" s="29">
        <f>D122</f>
        <v>785000</v>
      </c>
      <c r="E121" s="29">
        <f t="shared" ref="E121:I121" si="35">E122</f>
        <v>785000</v>
      </c>
      <c r="F121" s="29">
        <f t="shared" si="35"/>
        <v>0</v>
      </c>
      <c r="G121" s="29">
        <f t="shared" si="35"/>
        <v>0</v>
      </c>
      <c r="H121" s="29">
        <f t="shared" si="35"/>
        <v>0</v>
      </c>
      <c r="I121" s="29">
        <f t="shared" si="35"/>
        <v>0</v>
      </c>
      <c r="J121" s="105"/>
    </row>
    <row r="122" spans="1:10" ht="21" customHeight="1" outlineLevel="2" x14ac:dyDescent="0.3">
      <c r="A122" s="112"/>
      <c r="B122" s="36" t="s">
        <v>6</v>
      </c>
      <c r="C122" s="8">
        <v>6200200001</v>
      </c>
      <c r="D122" s="7">
        <v>785000</v>
      </c>
      <c r="E122" s="7">
        <v>785000</v>
      </c>
      <c r="F122" s="7">
        <v>0</v>
      </c>
      <c r="G122" s="7">
        <v>0</v>
      </c>
      <c r="H122" s="7">
        <v>0</v>
      </c>
      <c r="I122" s="7">
        <v>0</v>
      </c>
      <c r="J122" s="105"/>
    </row>
    <row r="123" spans="1:10" ht="29.4" customHeight="1" outlineLevel="3" x14ac:dyDescent="0.3">
      <c r="A123" s="110">
        <v>11</v>
      </c>
      <c r="B123" s="78" t="s">
        <v>96</v>
      </c>
      <c r="C123" s="79">
        <v>6300000000</v>
      </c>
      <c r="D123" s="80">
        <f>D124</f>
        <v>346641.41</v>
      </c>
      <c r="E123" s="80">
        <f t="shared" ref="E123:I123" si="36">E124</f>
        <v>3466.41</v>
      </c>
      <c r="F123" s="80">
        <f t="shared" si="36"/>
        <v>0</v>
      </c>
      <c r="G123" s="80">
        <f t="shared" si="36"/>
        <v>0</v>
      </c>
      <c r="H123" s="80">
        <f t="shared" si="36"/>
        <v>0</v>
      </c>
      <c r="I123" s="80">
        <f t="shared" si="36"/>
        <v>0</v>
      </c>
      <c r="J123" s="105"/>
    </row>
    <row r="124" spans="1:10" ht="60.75" customHeight="1" outlineLevel="4" x14ac:dyDescent="0.3">
      <c r="A124" s="111"/>
      <c r="B124" s="35" t="s">
        <v>193</v>
      </c>
      <c r="C124" s="28">
        <v>6300100000</v>
      </c>
      <c r="D124" s="29">
        <f>D125</f>
        <v>346641.41</v>
      </c>
      <c r="E124" s="29">
        <f t="shared" ref="E124" si="37">E125</f>
        <v>3466.41</v>
      </c>
      <c r="F124" s="29">
        <v>0</v>
      </c>
      <c r="G124" s="29">
        <v>0</v>
      </c>
      <c r="H124" s="29">
        <v>0</v>
      </c>
      <c r="I124" s="29">
        <f t="shared" ref="I124" si="38">I125</f>
        <v>0</v>
      </c>
      <c r="J124" s="105"/>
    </row>
    <row r="125" spans="1:10" ht="51" customHeight="1" outlineLevel="5" x14ac:dyDescent="0.3">
      <c r="A125" s="112"/>
      <c r="B125" s="36" t="s">
        <v>194</v>
      </c>
      <c r="C125" s="99">
        <v>6300155180</v>
      </c>
      <c r="D125" s="7">
        <v>346641.41</v>
      </c>
      <c r="E125" s="7">
        <v>3466.41</v>
      </c>
      <c r="F125" s="7">
        <v>0</v>
      </c>
      <c r="G125" s="7">
        <v>0</v>
      </c>
      <c r="H125" s="7">
        <v>0</v>
      </c>
      <c r="I125" s="7">
        <v>0</v>
      </c>
      <c r="J125" s="105"/>
    </row>
    <row r="126" spans="1:10" ht="30" customHeight="1" outlineLevel="6" x14ac:dyDescent="0.3">
      <c r="A126" s="110">
        <v>12</v>
      </c>
      <c r="B126" s="78" t="s">
        <v>195</v>
      </c>
      <c r="C126" s="79">
        <v>6700000000</v>
      </c>
      <c r="D126" s="80">
        <f t="shared" ref="D126:I126" si="39">D127+D130</f>
        <v>1910810</v>
      </c>
      <c r="E126" s="80">
        <f t="shared" si="39"/>
        <v>1910810</v>
      </c>
      <c r="F126" s="80">
        <f t="shared" si="39"/>
        <v>660890</v>
      </c>
      <c r="G126" s="80">
        <f t="shared" si="39"/>
        <v>660890</v>
      </c>
      <c r="H126" s="80">
        <f t="shared" si="39"/>
        <v>540590</v>
      </c>
      <c r="I126" s="80">
        <f t="shared" si="39"/>
        <v>540590</v>
      </c>
      <c r="J126" s="105"/>
    </row>
    <row r="127" spans="1:10" ht="30" customHeight="1" outlineLevel="3" x14ac:dyDescent="0.3">
      <c r="A127" s="111"/>
      <c r="B127" s="35" t="s">
        <v>196</v>
      </c>
      <c r="C127" s="28">
        <v>6700100000</v>
      </c>
      <c r="D127" s="29">
        <f>D128+D129</f>
        <v>700000</v>
      </c>
      <c r="E127" s="29">
        <f t="shared" ref="E127:I127" si="40">E128+E129</f>
        <v>700000</v>
      </c>
      <c r="F127" s="29">
        <f t="shared" si="40"/>
        <v>100000</v>
      </c>
      <c r="G127" s="29">
        <f t="shared" si="40"/>
        <v>100000</v>
      </c>
      <c r="H127" s="29">
        <f t="shared" si="40"/>
        <v>0</v>
      </c>
      <c r="I127" s="29">
        <f t="shared" si="40"/>
        <v>0</v>
      </c>
      <c r="J127" s="105"/>
    </row>
    <row r="128" spans="1:10" ht="51.75" customHeight="1" outlineLevel="3" x14ac:dyDescent="0.3">
      <c r="A128" s="111"/>
      <c r="B128" s="54" t="s">
        <v>197</v>
      </c>
      <c r="C128" s="108">
        <v>6700103110</v>
      </c>
      <c r="D128" s="7">
        <v>200000</v>
      </c>
      <c r="E128" s="7">
        <v>200000</v>
      </c>
      <c r="F128" s="7">
        <v>0</v>
      </c>
      <c r="G128" s="7">
        <v>0</v>
      </c>
      <c r="H128" s="7">
        <v>0</v>
      </c>
      <c r="I128" s="7"/>
      <c r="J128" s="105"/>
    </row>
    <row r="129" spans="1:10" ht="32.25" customHeight="1" outlineLevel="3" x14ac:dyDescent="0.3">
      <c r="A129" s="111"/>
      <c r="B129" s="54" t="s">
        <v>198</v>
      </c>
      <c r="C129" s="108">
        <v>6700103123</v>
      </c>
      <c r="D129" s="7">
        <v>500000</v>
      </c>
      <c r="E129" s="7">
        <v>500000</v>
      </c>
      <c r="F129" s="7">
        <v>100000</v>
      </c>
      <c r="G129" s="7">
        <v>100000</v>
      </c>
      <c r="H129" s="7">
        <v>0</v>
      </c>
      <c r="I129" s="7">
        <v>0</v>
      </c>
      <c r="J129" s="105"/>
    </row>
    <row r="130" spans="1:10" ht="31.5" customHeight="1" outlineLevel="3" x14ac:dyDescent="0.3">
      <c r="A130" s="72"/>
      <c r="B130" s="98" t="s">
        <v>199</v>
      </c>
      <c r="C130" s="109">
        <v>6700400000</v>
      </c>
      <c r="D130" s="51">
        <f>D131</f>
        <v>1210810</v>
      </c>
      <c r="E130" s="51">
        <f t="shared" ref="E130:I130" si="41">E131</f>
        <v>1210810</v>
      </c>
      <c r="F130" s="51">
        <f t="shared" si="41"/>
        <v>560890</v>
      </c>
      <c r="G130" s="51">
        <f t="shared" si="41"/>
        <v>560890</v>
      </c>
      <c r="H130" s="51">
        <f t="shared" si="41"/>
        <v>540590</v>
      </c>
      <c r="I130" s="51">
        <f t="shared" si="41"/>
        <v>540590</v>
      </c>
      <c r="J130" s="105"/>
    </row>
    <row r="131" spans="1:10" ht="31.5" customHeight="1" outlineLevel="3" x14ac:dyDescent="0.3">
      <c r="A131" s="72"/>
      <c r="B131" s="97" t="s">
        <v>200</v>
      </c>
      <c r="C131" s="103">
        <v>6700403990</v>
      </c>
      <c r="D131" s="9">
        <v>1210810</v>
      </c>
      <c r="E131" s="9">
        <v>1210810</v>
      </c>
      <c r="F131" s="9">
        <v>560890</v>
      </c>
      <c r="G131" s="9">
        <v>560890</v>
      </c>
      <c r="H131" s="9">
        <v>540590</v>
      </c>
      <c r="I131" s="9">
        <v>540590</v>
      </c>
      <c r="J131" s="105"/>
    </row>
    <row r="132" spans="1:10" ht="21.6" customHeight="1" outlineLevel="5" x14ac:dyDescent="0.3">
      <c r="A132" s="40"/>
      <c r="B132" s="120" t="s">
        <v>27</v>
      </c>
      <c r="C132" s="121"/>
      <c r="D132" s="64">
        <f>D19+D16+D47+D60+D63+D67+D70+D102+D117+D123+D126+D13</f>
        <v>817529490.38</v>
      </c>
      <c r="E132" s="64">
        <f t="shared" ref="E132:I132" si="42">E19+E16+E47+E60+E63+E67+E70+E102+E117+E123+E126+E13</f>
        <v>292898003.81000006</v>
      </c>
      <c r="F132" s="64">
        <f t="shared" si="42"/>
        <v>607463876.98999989</v>
      </c>
      <c r="G132" s="64">
        <f t="shared" si="42"/>
        <v>223669450.70000002</v>
      </c>
      <c r="H132" s="64">
        <f t="shared" si="42"/>
        <v>648220986.15999997</v>
      </c>
      <c r="I132" s="64">
        <f t="shared" si="42"/>
        <v>234043150.70000002</v>
      </c>
      <c r="J132" s="105"/>
    </row>
    <row r="133" spans="1:10" x14ac:dyDescent="0.3">
      <c r="B133" s="26"/>
      <c r="C133" s="27"/>
      <c r="D133" s="27"/>
      <c r="E133" s="27"/>
      <c r="F133" s="27"/>
      <c r="G133" s="27"/>
      <c r="H133" s="27"/>
      <c r="I133" s="27"/>
    </row>
    <row r="134" spans="1:10" x14ac:dyDescent="0.3">
      <c r="B134" s="26"/>
      <c r="C134" s="27"/>
      <c r="D134" s="27"/>
      <c r="E134" s="27"/>
      <c r="F134" s="27"/>
      <c r="G134" s="27" t="s">
        <v>73</v>
      </c>
      <c r="H134" s="27"/>
      <c r="I134" s="27"/>
    </row>
  </sheetData>
  <mergeCells count="19">
    <mergeCell ref="H10:I10"/>
    <mergeCell ref="B8:H8"/>
    <mergeCell ref="B132:C132"/>
    <mergeCell ref="C10:C11"/>
    <mergeCell ref="B10:B11"/>
    <mergeCell ref="D10:E10"/>
    <mergeCell ref="F10:G10"/>
    <mergeCell ref="A10:A11"/>
    <mergeCell ref="A47:A58"/>
    <mergeCell ref="A60:A62"/>
    <mergeCell ref="A13:A15"/>
    <mergeCell ref="A19:A40"/>
    <mergeCell ref="A117:A122"/>
    <mergeCell ref="A123:A125"/>
    <mergeCell ref="A126:A129"/>
    <mergeCell ref="A67:A69"/>
    <mergeCell ref="A63:A66"/>
    <mergeCell ref="A70:A101"/>
    <mergeCell ref="A102:A116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2023-01-12T22:51:52Z</cp:lastPrinted>
  <dcterms:created xsi:type="dcterms:W3CDTF">2020-11-30T03:43:02Z</dcterms:created>
  <dcterms:modified xsi:type="dcterms:W3CDTF">2024-11-14T23:40:52Z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