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4.10.2023\Решения Думы ТМО ПК от 14.11.2023\"/>
    </mc:Choice>
  </mc:AlternateContent>
  <bookViews>
    <workbookView xWindow="135" yWindow="390" windowWidth="22905" windowHeight="12150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1" l="1"/>
  <c r="C74" i="1"/>
  <c r="C58" i="1"/>
  <c r="C42" i="1"/>
  <c r="C37" i="1"/>
  <c r="C116" i="1" l="1"/>
  <c r="D100" i="1"/>
  <c r="E100" i="1"/>
  <c r="C100" i="1"/>
  <c r="C96" i="1"/>
  <c r="C120" i="1" l="1"/>
  <c r="D107" i="1" l="1"/>
  <c r="E107" i="1"/>
  <c r="C107" i="1"/>
  <c r="D116" i="1" l="1"/>
  <c r="E116" i="1"/>
  <c r="C79" i="1"/>
  <c r="D79" i="1"/>
  <c r="E79" i="1"/>
  <c r="E92" i="1"/>
  <c r="C92" i="1"/>
  <c r="D54" i="1" l="1"/>
  <c r="E54" i="1"/>
  <c r="C54" i="1"/>
  <c r="D62" i="1"/>
  <c r="E62" i="1"/>
  <c r="C62" i="1"/>
  <c r="D60" i="1"/>
  <c r="E60" i="1"/>
  <c r="C60" i="1"/>
  <c r="D58" i="1"/>
  <c r="E58" i="1"/>
  <c r="D56" i="1"/>
  <c r="E56" i="1"/>
  <c r="C56" i="1"/>
  <c r="D48" i="1"/>
  <c r="E48" i="1"/>
  <c r="C48" i="1"/>
  <c r="D50" i="1"/>
  <c r="E50" i="1"/>
  <c r="C50" i="1"/>
  <c r="D44" i="1"/>
  <c r="E44" i="1"/>
  <c r="C44" i="1"/>
  <c r="D42" i="1"/>
  <c r="E42" i="1"/>
  <c r="D32" i="1"/>
  <c r="E32" i="1"/>
  <c r="C32" i="1"/>
  <c r="D39" i="1"/>
  <c r="E39" i="1"/>
  <c r="C39" i="1"/>
  <c r="C31" i="1" s="1"/>
  <c r="D37" i="1"/>
  <c r="E37" i="1"/>
  <c r="D27" i="1"/>
  <c r="D26" i="1" s="1"/>
  <c r="E27" i="1"/>
  <c r="E26" i="1" s="1"/>
  <c r="C27" i="1"/>
  <c r="C26" i="1" s="1"/>
  <c r="D41" i="1" l="1"/>
  <c r="E47" i="1"/>
  <c r="C47" i="1"/>
  <c r="C41" i="1"/>
  <c r="D47" i="1"/>
  <c r="E31" i="1"/>
  <c r="E53" i="1"/>
  <c r="C53" i="1"/>
  <c r="D53" i="1"/>
  <c r="E41" i="1"/>
  <c r="D31" i="1"/>
  <c r="D90" i="1" l="1"/>
  <c r="D78" i="1" s="1"/>
  <c r="E90" i="1"/>
  <c r="E78" i="1" s="1"/>
  <c r="C90" i="1"/>
  <c r="C78" i="1" s="1"/>
  <c r="D68" i="1" l="1"/>
  <c r="D65" i="1" s="1"/>
  <c r="D64" i="1" s="1"/>
  <c r="E68" i="1"/>
  <c r="E65" i="1" s="1"/>
  <c r="E64" i="1" s="1"/>
  <c r="C68" i="1"/>
  <c r="C65" i="1" s="1"/>
  <c r="C64" i="1" s="1"/>
  <c r="D20" i="1"/>
  <c r="E20" i="1"/>
  <c r="C20" i="1"/>
  <c r="E96" i="1" l="1"/>
  <c r="D96" i="1"/>
  <c r="E95" i="1" l="1"/>
  <c r="D76" i="1"/>
  <c r="D73" i="1" s="1"/>
  <c r="E76" i="1"/>
  <c r="E73" i="1" s="1"/>
  <c r="D71" i="1"/>
  <c r="E71" i="1"/>
  <c r="D19" i="1"/>
  <c r="E19" i="1"/>
  <c r="C76" i="1"/>
  <c r="C73" i="1" s="1"/>
  <c r="C19" i="1"/>
  <c r="C71" i="1"/>
  <c r="C95" i="1" l="1"/>
  <c r="C94" i="1" s="1"/>
  <c r="D52" i="1"/>
  <c r="D18" i="1" s="1"/>
  <c r="D95" i="1"/>
  <c r="D94" i="1" s="1"/>
  <c r="E52" i="1"/>
  <c r="E18" i="1" s="1"/>
  <c r="C52" i="1"/>
  <c r="E94" i="1"/>
  <c r="E122" i="1" l="1"/>
  <c r="D122" i="1"/>
  <c r="C18" i="1" l="1"/>
  <c r="C122" i="1" s="1"/>
</calcChain>
</file>

<file path=xl/sharedStrings.xml><?xml version="1.0" encoding="utf-8"?>
<sst xmlns="http://schemas.openxmlformats.org/spreadsheetml/2006/main" count="225" uniqueCount="221">
  <si>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</si>
  <si>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</si>
  <si>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</si>
  <si>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</si>
  <si>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</si>
  <si>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</si>
  <si>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</si>
  <si>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</si>
  <si>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</si>
  <si>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</si>
  <si>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</si>
  <si>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</si>
  <si>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</si>
  <si>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</si>
  <si>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</si>
  <si>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</si>
  <si>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</si>
  <si>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</si>
  <si>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</si>
  <si>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</si>
  <si>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</si>
  <si>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</si>
  <si>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</si>
  <si>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</si>
  <si>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</si>
  <si>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</si>
  <si>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</si>
  <si>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</si>
  <si>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</si>
  <si>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</si>
  <si>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</si>
  <si>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</si>
  <si>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</si>
  <si>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</si>
  <si>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</si>
  <si>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</si>
  <si>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</si>
  <si>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</si>
  <si>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</si>
  <si>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</si>
  <si>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</si>
  <si>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</si>
  <si>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</si>
  <si>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</si>
  <si>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</si>
  <si>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</si>
  <si>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</si>
  <si>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</si>
  <si>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</si>
  <si>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</si>
  <si>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</si>
  <si>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</si>
  <si>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</si>
  <si>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</si>
  <si>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</si>
  <si>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</si>
  <si>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</si>
  <si>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</si>
  <si>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</si>
  <si>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</si>
  <si>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</si>
  <si>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</si>
  <si>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</si>
  <si>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</si>
  <si>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</si>
  <si>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</si>
  <si>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</si>
  <si>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</si>
  <si>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</si>
  <si>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</si>
  <si>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</si>
  <si>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</si>
  <si>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</si>
  <si>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</si>
  <si>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</si>
  <si>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</si>
  <si>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</si>
  <si>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</si>
  <si>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</si>
  <si>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</si>
  <si>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</si>
  <si>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</si>
  <si>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</si>
  <si>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</si>
  <si>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</si>
  <si>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</si>
  <si>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</si>
  <si>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</si>
  <si>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</si>
  <si>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</si>
  <si>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</si>
  <si>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</si>
  <si>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</si>
  <si>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</si>
  <si>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</si>
  <si>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</si>
  <si>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</si>
  <si>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</si>
  <si>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</si>
  <si>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</si>
  <si>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</si>
  <si>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</si>
  <si>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</si>
  <si>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</si>
  <si>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</si>
  <si>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</si>
  <si>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</si>
  <si>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</si>
  <si>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</si>
  <si>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</si>
  <si>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</si>
  <si>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</si>
  <si>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</si>
  <si>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</si>
  <si>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</si>
  <si>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</si>
  <si>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</si>
  <si>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</si>
  <si>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</si>
  <si>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</si>
  <si>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</si>
  <si>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</si>
  <si>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</si>
  <si>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</si>
  <si>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</si>
  <si>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</si>
  <si>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</si>
  <si>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</si>
  <si>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</si>
  <si>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</si>
  <si>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</si>
  <si>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</si>
  <si>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</si>
  <si>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</si>
  <si>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</si>
  <si>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</si>
  <si>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</si>
  <si>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</si>
  <si>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</si>
  <si>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</si>
  <si>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</si>
  <si>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</si>
  <si>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</si>
  <si>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</si>
  <si>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</si>
  <si>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</si>
  <si>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</si>
  <si>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</si>
  <si>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</si>
  <si>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</si>
  <si>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</si>
  <si>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</si>
  <si>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</si>
  <si>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</si>
  <si>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</si>
  <si>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</si>
  <si>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</si>
  <si>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</si>
  <si>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</si>
  <si>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</si>
  <si>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</si>
  <si>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</si>
  <si>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</si>
  <si>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</si>
  <si>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</si>
  <si>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</si>
  <si>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</si>
  <si>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</si>
  <si>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</si>
  <si>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</si>
  <si>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</si>
  <si>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</si>
  <si>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</si>
  <si>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</si>
  <si>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</si>
  <si>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</si>
  <si>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</si>
  <si>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</si>
  <si>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</si>
  <si>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</si>
  <si>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</si>
  <si>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</si>
  <si>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</si>
  <si>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</si>
  <si>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</si>
  <si>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</si>
  <si>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</si>
  <si>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</si>
  <si>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</si>
  <si>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</si>
  <si>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</si>
  <si>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</si>
  <si>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</si>
  <si>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</si>
  <si>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</si>
  <si>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</si>
  <si>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</si>
  <si>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</si>
  <si>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</si>
  <si>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</si>
  <si>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</si>
  <si>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</si>
  <si>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</si>
  <si>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</si>
  <si>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</si>
  <si>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</si>
  <si>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</si>
  <si>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</si>
  <si>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Прочие межбюджетные трансферты, передаваемые бюджетам муниципальных округов</t>
  </si>
  <si>
    <t>2 02 49999 14 0000 150</t>
  </si>
  <si>
    <t>1 05 02010 02 0000 110</t>
  </si>
  <si>
    <t>Единый налог на вмененный доход для отдельных видов деятельности</t>
  </si>
  <si>
    <t>1 05 02020 02 0000 110</t>
  </si>
  <si>
    <t>Единый налог на вмененный доход для отдельных видов деятельности (за налоговые периоды, истекшие                              до 1 января 2011 года)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</si>
  <si>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</si>
  <si>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</si>
  <si>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</si>
  <si>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</si>
  <si>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Приложение №3    </t>
  </si>
  <si>
    <t>от 14.11.2023 г. № 472</t>
  </si>
  <si>
    <t xml:space="preserve">от 20.12.2022 г. №395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</si>
</sst>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12" fillId="0" borderId="0" xfId="1" applyFont="1" applyFill="1" applyBorder="1"/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164" fontId="12" fillId="0" borderId="0" xfId="1" applyNumberFormat="1" applyFont="1" applyFill="1" applyBorder="1" applyAlignment="1">
      <alignment horizontal="center" vertical="center"/>
    </xf>
    <xf numFmtId="43" fontId="0" fillId="0" borderId="0" xfId="0" applyNumberFormat="1" applyFont="1" applyFill="1" applyBorder="1"/>
    <xf numFmtId="4" fontId="8" fillId="0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tabSelected="1" topLeftCell="A35" zoomScale="110" zoomScaleNormal="110" workbookViewId="0">
      <selection activeCell="F106" sqref="F106:Q106"/>
    </sheetView>
  </sheetViews>
  <sheetFormatPr defaultRowHeight="12.75" x14ac:dyDescent="0.2"/>
  <cols>
    <col min="1" max="1" width="24.5703125" customWidth="1"/>
    <col min="2" max="2" width="54.28515625" customWidth="1"/>
    <col min="3" max="3" width="16.28515625" customWidth="1"/>
    <col min="4" max="4" width="15" customWidth="1"/>
    <col min="5" max="5" width="16.42578125" customWidth="1"/>
    <col min="6" max="6" width="11.7109375" customWidth="1"/>
    <col min="7" max="7" width="12.85546875" customWidth="1"/>
    <col min="8" max="8" width="11.140625" customWidth="1"/>
    <col min="9" max="9" width="10.5703125" customWidth="1"/>
    <col min="10" max="10" width="10.7109375" customWidth="1"/>
    <col min="11" max="11" width="10.5703125" customWidth="1"/>
    <col min="12" max="12" width="10.7109375" customWidth="1"/>
    <col min="13" max="13" width="12.7109375" customWidth="1"/>
    <col min="14" max="14" width="14" bestFit="1" customWidth="1"/>
    <col min="15" max="16" width="11.28515625" bestFit="1" customWidth="1"/>
    <col min="17" max="17" width="12.28515625" bestFit="1" customWidth="1"/>
    <col min="19" max="19" width="9.85546875" bestFit="1" customWidth="1"/>
  </cols>
  <sheetData>
    <row r="1" spans="1:6" ht="1.5" customHeight="1" x14ac:dyDescent="0.2">
      <c r="A1" s="6"/>
      <c r="B1" s="15"/>
      <c r="C1" s="15"/>
      <c r="D1" s="15"/>
      <c r="E1" s="15"/>
      <c r="F1" s="17"/>
    </row>
    <row r="2" spans="1:6" ht="12" customHeight="1" x14ac:dyDescent="0.25">
      <c r="A2" s="7"/>
      <c r="B2" s="72"/>
      <c r="C2" s="72"/>
      <c r="D2" s="74" t="s">
        <v>218</v>
      </c>
      <c r="E2" s="74"/>
      <c r="F2" s="17"/>
    </row>
    <row r="3" spans="1:6" ht="12" customHeight="1" x14ac:dyDescent="0.25">
      <c r="A3" s="7"/>
      <c r="B3" s="59"/>
      <c r="C3" s="59"/>
      <c r="D3" s="73" t="s">
        <v>44</v>
      </c>
      <c r="E3" s="73"/>
      <c r="F3" s="17"/>
    </row>
    <row r="4" spans="1:6" ht="12" customHeight="1" x14ac:dyDescent="0.25">
      <c r="A4" s="7"/>
      <c r="B4" s="59"/>
      <c r="C4" s="59"/>
      <c r="D4" s="74" t="s">
        <v>133</v>
      </c>
      <c r="E4" s="74"/>
      <c r="F4" s="17"/>
    </row>
    <row r="5" spans="1:6" ht="12" customHeight="1" x14ac:dyDescent="0.25">
      <c r="A5" s="7"/>
      <c r="B5" s="59"/>
      <c r="C5" s="59"/>
      <c r="D5" s="74" t="s">
        <v>152</v>
      </c>
      <c r="E5" s="74"/>
      <c r="F5" s="17"/>
    </row>
    <row r="6" spans="1:6" ht="12" customHeight="1" x14ac:dyDescent="0.25">
      <c r="A6" s="7"/>
      <c r="B6" s="16"/>
      <c r="C6" s="16"/>
      <c r="D6" s="74" t="s">
        <v>219</v>
      </c>
      <c r="E6" s="74"/>
      <c r="F6" s="17"/>
    </row>
    <row r="7" spans="1:6" ht="12" customHeight="1" x14ac:dyDescent="0.25">
      <c r="A7" s="7"/>
      <c r="B7" s="17"/>
      <c r="C7" s="17"/>
      <c r="D7" s="74" t="s">
        <v>176</v>
      </c>
      <c r="E7" s="74"/>
      <c r="F7" s="17"/>
    </row>
    <row r="8" spans="1:6" ht="12" customHeight="1" x14ac:dyDescent="0.25">
      <c r="A8" s="7"/>
      <c r="B8" s="17"/>
      <c r="C8" s="17"/>
      <c r="D8" s="73" t="s">
        <v>44</v>
      </c>
      <c r="E8" s="73"/>
      <c r="F8" s="17"/>
    </row>
    <row r="9" spans="1:6" ht="12" customHeight="1" x14ac:dyDescent="0.25">
      <c r="A9" s="7"/>
      <c r="B9" s="17"/>
      <c r="C9" s="17"/>
      <c r="D9" s="74" t="s">
        <v>133</v>
      </c>
      <c r="E9" s="74"/>
      <c r="F9" s="17"/>
    </row>
    <row r="10" spans="1:6" ht="12" customHeight="1" x14ac:dyDescent="0.25">
      <c r="A10" s="7"/>
      <c r="B10" s="17"/>
      <c r="C10" s="17"/>
      <c r="D10" s="74" t="s">
        <v>152</v>
      </c>
      <c r="E10" s="74"/>
      <c r="F10" s="17"/>
    </row>
    <row r="11" spans="1:6" ht="15" customHeight="1" x14ac:dyDescent="0.25">
      <c r="A11" s="7"/>
      <c r="B11" s="17"/>
      <c r="C11" s="17"/>
      <c r="D11" s="74" t="s">
        <v>220</v>
      </c>
      <c r="E11" s="74"/>
      <c r="F11" s="17"/>
    </row>
    <row r="12" spans="1:6" x14ac:dyDescent="0.2">
      <c r="A12" s="80" t="s">
        <v>18</v>
      </c>
      <c r="B12" s="81"/>
      <c r="C12" s="81"/>
      <c r="D12" s="82"/>
      <c r="E12" s="82"/>
      <c r="F12" s="17"/>
    </row>
    <row r="13" spans="1:6" ht="25.9" customHeight="1" x14ac:dyDescent="0.2">
      <c r="A13" s="80" t="s">
        <v>177</v>
      </c>
      <c r="B13" s="80"/>
      <c r="C13" s="80"/>
      <c r="D13" s="80"/>
      <c r="E13" s="80"/>
      <c r="F13" s="17"/>
    </row>
    <row r="14" spans="1:6" x14ac:dyDescent="0.2">
      <c r="A14" s="15"/>
      <c r="B14" s="17"/>
      <c r="C14" s="15"/>
      <c r="D14" s="15"/>
      <c r="E14" s="15" t="s">
        <v>74</v>
      </c>
      <c r="F14" s="17"/>
    </row>
    <row r="15" spans="1:6" ht="21" customHeight="1" x14ac:dyDescent="0.2">
      <c r="A15" s="78" t="s">
        <v>0</v>
      </c>
      <c r="B15" s="76" t="s">
        <v>32</v>
      </c>
      <c r="C15" s="75" t="s">
        <v>134</v>
      </c>
      <c r="D15" s="75"/>
      <c r="E15" s="75"/>
      <c r="F15" s="17"/>
    </row>
    <row r="16" spans="1:6" ht="20.45" customHeight="1" x14ac:dyDescent="0.2">
      <c r="A16" s="79"/>
      <c r="B16" s="77"/>
      <c r="C16" s="18">
        <v>2023</v>
      </c>
      <c r="D16" s="18">
        <v>2024</v>
      </c>
      <c r="E16" s="18">
        <v>2025</v>
      </c>
      <c r="F16" s="17"/>
    </row>
    <row r="17" spans="1:6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7"/>
    </row>
    <row r="18" spans="1:6" s="2" customFormat="1" ht="18.75" customHeight="1" x14ac:dyDescent="0.2">
      <c r="A18" s="8" t="s">
        <v>1</v>
      </c>
      <c r="B18" s="38" t="s">
        <v>29</v>
      </c>
      <c r="C18" s="20">
        <f>C19+C31+C41+C47+C52+C64+C73+C71+C26+C78</f>
        <v>121156090</v>
      </c>
      <c r="D18" s="20">
        <f t="shared" ref="D18:E18" si="0">D19+D31+D41+D47+D52+D64+D73+D71+D26+D78</f>
        <v>134490010</v>
      </c>
      <c r="E18" s="20">
        <f t="shared" si="0"/>
        <v>139040940</v>
      </c>
      <c r="F18" s="21"/>
    </row>
    <row r="19" spans="1:6" s="3" customFormat="1" ht="19.5" customHeight="1" x14ac:dyDescent="0.25">
      <c r="A19" s="9" t="s">
        <v>2</v>
      </c>
      <c r="B19" s="38" t="s">
        <v>3</v>
      </c>
      <c r="C19" s="20">
        <f>C20</f>
        <v>62400000</v>
      </c>
      <c r="D19" s="20">
        <f>D20</f>
        <v>73239000</v>
      </c>
      <c r="E19" s="20">
        <f>E20</f>
        <v>77539000</v>
      </c>
      <c r="F19" s="22"/>
    </row>
    <row r="20" spans="1:6" s="2" customFormat="1" ht="16.899999999999999" customHeight="1" x14ac:dyDescent="0.2">
      <c r="A20" s="10" t="s">
        <v>4</v>
      </c>
      <c r="B20" s="40" t="s">
        <v>5</v>
      </c>
      <c r="C20" s="11">
        <f>C21+C22+C23+C24+C25</f>
        <v>62400000</v>
      </c>
      <c r="D20" s="11">
        <f t="shared" ref="D20:E20" si="1">D21+D22+D23+D24+D25</f>
        <v>73239000</v>
      </c>
      <c r="E20" s="11">
        <f t="shared" si="1"/>
        <v>77539000</v>
      </c>
      <c r="F20" s="21"/>
    </row>
    <row r="21" spans="1:6" s="2" customFormat="1" ht="66.599999999999994" customHeight="1" x14ac:dyDescent="0.2">
      <c r="A21" s="10" t="s">
        <v>33</v>
      </c>
      <c r="B21" s="40" t="s">
        <v>62</v>
      </c>
      <c r="C21" s="11">
        <v>60218000</v>
      </c>
      <c r="D21" s="11">
        <v>70345000</v>
      </c>
      <c r="E21" s="11">
        <v>74476000</v>
      </c>
      <c r="F21" s="21"/>
    </row>
    <row r="22" spans="1:6" s="2" customFormat="1" ht="95.45" customHeight="1" x14ac:dyDescent="0.2">
      <c r="A22" s="10" t="s">
        <v>63</v>
      </c>
      <c r="B22" s="40" t="s">
        <v>64</v>
      </c>
      <c r="C22" s="11">
        <v>186000</v>
      </c>
      <c r="D22" s="11">
        <v>167000</v>
      </c>
      <c r="E22" s="11">
        <v>177000</v>
      </c>
      <c r="F22" s="21"/>
    </row>
    <row r="23" spans="1:6" s="2" customFormat="1" ht="40.9" customHeight="1" x14ac:dyDescent="0.2">
      <c r="A23" s="10" t="s">
        <v>65</v>
      </c>
      <c r="B23" s="40" t="s">
        <v>66</v>
      </c>
      <c r="C23" s="11">
        <v>355000</v>
      </c>
      <c r="D23" s="11">
        <v>857000</v>
      </c>
      <c r="E23" s="11">
        <v>907000</v>
      </c>
      <c r="F23" s="21"/>
    </row>
    <row r="24" spans="1:6" s="2" customFormat="1" ht="79.900000000000006" customHeight="1" x14ac:dyDescent="0.2">
      <c r="A24" s="10" t="s">
        <v>67</v>
      </c>
      <c r="B24" s="40" t="s">
        <v>68</v>
      </c>
      <c r="C24" s="11">
        <v>1453000</v>
      </c>
      <c r="D24" s="11">
        <v>1549000</v>
      </c>
      <c r="E24" s="11">
        <v>1640000</v>
      </c>
      <c r="F24" s="21"/>
    </row>
    <row r="25" spans="1:6" s="2" customFormat="1" ht="78.599999999999994" customHeight="1" x14ac:dyDescent="0.2">
      <c r="A25" s="23" t="s">
        <v>161</v>
      </c>
      <c r="B25" s="32" t="s">
        <v>160</v>
      </c>
      <c r="C25" s="24">
        <v>188000</v>
      </c>
      <c r="D25" s="25">
        <v>321000</v>
      </c>
      <c r="E25" s="25">
        <v>339000</v>
      </c>
      <c r="F25" s="21"/>
    </row>
    <row r="26" spans="1:6" s="2" customFormat="1" ht="35.450000000000003" customHeight="1" x14ac:dyDescent="0.2">
      <c r="A26" s="9" t="s">
        <v>80</v>
      </c>
      <c r="B26" s="38" t="s">
        <v>40</v>
      </c>
      <c r="C26" s="20">
        <f>C27</f>
        <v>29090400</v>
      </c>
      <c r="D26" s="20">
        <f t="shared" ref="D26:E26" si="2">D27</f>
        <v>27336550</v>
      </c>
      <c r="E26" s="20">
        <f t="shared" si="2"/>
        <v>27336550</v>
      </c>
      <c r="F26" s="21"/>
    </row>
    <row r="27" spans="1:6" s="2" customFormat="1" ht="36" customHeight="1" x14ac:dyDescent="0.2">
      <c r="A27" s="19" t="s">
        <v>41</v>
      </c>
      <c r="B27" s="40" t="s">
        <v>42</v>
      </c>
      <c r="C27" s="26">
        <f>SUM(C28:C30)</f>
        <v>29090400</v>
      </c>
      <c r="D27" s="26">
        <f t="shared" ref="D27:E27" si="3">SUM(D28:D30)</f>
        <v>27336550</v>
      </c>
      <c r="E27" s="26">
        <f t="shared" si="3"/>
        <v>27336550</v>
      </c>
      <c r="F27" s="21"/>
    </row>
    <row r="28" spans="1:6" s="2" customFormat="1" ht="53.45" customHeight="1" x14ac:dyDescent="0.2">
      <c r="A28" s="19" t="s">
        <v>51</v>
      </c>
      <c r="B28" s="40" t="s">
        <v>52</v>
      </c>
      <c r="C28" s="26">
        <v>15012000</v>
      </c>
      <c r="D28" s="11">
        <v>12035940</v>
      </c>
      <c r="E28" s="11">
        <v>12035940</v>
      </c>
      <c r="F28" s="21"/>
    </row>
    <row r="29" spans="1:6" s="2" customFormat="1" ht="67.150000000000006" customHeight="1" x14ac:dyDescent="0.2">
      <c r="A29" s="19" t="s">
        <v>59</v>
      </c>
      <c r="B29" s="40" t="s">
        <v>60</v>
      </c>
      <c r="C29" s="26">
        <v>78000</v>
      </c>
      <c r="D29" s="11">
        <v>69540</v>
      </c>
      <c r="E29" s="27">
        <v>69540</v>
      </c>
      <c r="F29" s="21"/>
    </row>
    <row r="30" spans="1:6" s="2" customFormat="1" ht="58.15" customHeight="1" x14ac:dyDescent="0.2">
      <c r="A30" s="19" t="s">
        <v>53</v>
      </c>
      <c r="B30" s="40" t="s">
        <v>54</v>
      </c>
      <c r="C30" s="26">
        <v>14000400</v>
      </c>
      <c r="D30" s="11">
        <v>15231070</v>
      </c>
      <c r="E30" s="11">
        <v>15231070</v>
      </c>
      <c r="F30" s="21"/>
    </row>
    <row r="31" spans="1:6" s="3" customFormat="1" ht="19.149999999999999" customHeight="1" x14ac:dyDescent="0.25">
      <c r="A31" s="28" t="s">
        <v>6</v>
      </c>
      <c r="B31" s="49" t="s">
        <v>7</v>
      </c>
      <c r="C31" s="29">
        <f>C32+C37+C39+C35+C36</f>
        <v>2741920</v>
      </c>
      <c r="D31" s="29">
        <f t="shared" ref="D31:E31" si="4">D32+D37+D39</f>
        <v>4521010</v>
      </c>
      <c r="E31" s="29">
        <f t="shared" si="4"/>
        <v>4675940</v>
      </c>
      <c r="F31" s="22"/>
    </row>
    <row r="32" spans="1:6" s="3" customFormat="1" ht="26.45" customHeight="1" x14ac:dyDescent="0.25">
      <c r="A32" s="30" t="s">
        <v>127</v>
      </c>
      <c r="B32" s="50" t="s">
        <v>128</v>
      </c>
      <c r="C32" s="11">
        <f>C33+C34</f>
        <v>340890</v>
      </c>
      <c r="D32" s="11">
        <f t="shared" ref="D32:E32" si="5">D33+D34</f>
        <v>356010</v>
      </c>
      <c r="E32" s="11">
        <f t="shared" si="5"/>
        <v>371940</v>
      </c>
      <c r="F32" s="22"/>
    </row>
    <row r="33" spans="1:6" s="3" customFormat="1" ht="28.15" customHeight="1" x14ac:dyDescent="0.25">
      <c r="A33" s="30" t="s">
        <v>130</v>
      </c>
      <c r="B33" s="50" t="s">
        <v>129</v>
      </c>
      <c r="C33" s="11">
        <v>200090</v>
      </c>
      <c r="D33" s="11">
        <v>231490</v>
      </c>
      <c r="E33" s="11">
        <v>241850</v>
      </c>
      <c r="F33" s="22"/>
    </row>
    <row r="34" spans="1:6" s="3" customFormat="1" ht="40.15" customHeight="1" x14ac:dyDescent="0.25">
      <c r="A34" s="30" t="s">
        <v>131</v>
      </c>
      <c r="B34" s="50" t="s">
        <v>132</v>
      </c>
      <c r="C34" s="11">
        <v>140800</v>
      </c>
      <c r="D34" s="11">
        <v>124520</v>
      </c>
      <c r="E34" s="11">
        <v>130090</v>
      </c>
      <c r="F34" s="22"/>
    </row>
    <row r="35" spans="1:6" s="3" customFormat="1" ht="27.6" customHeight="1" x14ac:dyDescent="0.25">
      <c r="A35" s="69" t="s">
        <v>210</v>
      </c>
      <c r="B35" s="70" t="s">
        <v>211</v>
      </c>
      <c r="C35" s="27">
        <v>-113500</v>
      </c>
      <c r="D35" s="27"/>
      <c r="E35" s="27"/>
      <c r="F35" s="22"/>
    </row>
    <row r="36" spans="1:6" s="3" customFormat="1" ht="37.15" customHeight="1" x14ac:dyDescent="0.25">
      <c r="A36" s="69" t="s">
        <v>212</v>
      </c>
      <c r="B36" s="70" t="s">
        <v>213</v>
      </c>
      <c r="C36" s="27">
        <v>-6000</v>
      </c>
      <c r="D36" s="27"/>
      <c r="E36" s="27"/>
      <c r="F36" s="22"/>
    </row>
    <row r="37" spans="1:6" s="2" customFormat="1" ht="15.6" customHeight="1" x14ac:dyDescent="0.2">
      <c r="A37" s="19" t="s">
        <v>69</v>
      </c>
      <c r="B37" s="40" t="s">
        <v>70</v>
      </c>
      <c r="C37" s="11">
        <f t="shared" ref="C37:E37" si="6">C38</f>
        <v>1420530</v>
      </c>
      <c r="D37" s="11">
        <f t="shared" si="6"/>
        <v>1969000</v>
      </c>
      <c r="E37" s="11">
        <f t="shared" si="6"/>
        <v>2036000</v>
      </c>
      <c r="F37" s="21"/>
    </row>
    <row r="38" spans="1:6" s="2" customFormat="1" ht="15.6" customHeight="1" x14ac:dyDescent="0.2">
      <c r="A38" s="19" t="s">
        <v>71</v>
      </c>
      <c r="B38" s="40" t="s">
        <v>70</v>
      </c>
      <c r="C38" s="11">
        <v>1420530</v>
      </c>
      <c r="D38" s="11">
        <v>1969000</v>
      </c>
      <c r="E38" s="11">
        <v>2036000</v>
      </c>
      <c r="F38" s="21"/>
    </row>
    <row r="39" spans="1:6" s="2" customFormat="1" ht="28.15" customHeight="1" x14ac:dyDescent="0.2">
      <c r="A39" s="19" t="s">
        <v>72</v>
      </c>
      <c r="B39" s="40" t="s">
        <v>73</v>
      </c>
      <c r="C39" s="11">
        <f>C40</f>
        <v>1100000</v>
      </c>
      <c r="D39" s="11">
        <f t="shared" ref="D39:E39" si="7">D40</f>
        <v>2196000</v>
      </c>
      <c r="E39" s="11">
        <f t="shared" si="7"/>
        <v>2268000</v>
      </c>
      <c r="F39" s="21"/>
    </row>
    <row r="40" spans="1:6" s="2" customFormat="1" ht="39.6" customHeight="1" x14ac:dyDescent="0.2">
      <c r="A40" s="31" t="s">
        <v>125</v>
      </c>
      <c r="B40" s="32" t="s">
        <v>126</v>
      </c>
      <c r="C40" s="11">
        <v>1100000</v>
      </c>
      <c r="D40" s="11">
        <v>2196000</v>
      </c>
      <c r="E40" s="11">
        <v>2268000</v>
      </c>
      <c r="F40" s="21"/>
    </row>
    <row r="41" spans="1:6" s="3" customFormat="1" ht="18.75" customHeight="1" x14ac:dyDescent="0.25">
      <c r="A41" s="9" t="s">
        <v>8</v>
      </c>
      <c r="B41" s="38" t="s">
        <v>9</v>
      </c>
      <c r="C41" s="20">
        <f>C42+C44</f>
        <v>5884000</v>
      </c>
      <c r="D41" s="20">
        <f t="shared" ref="D41:E41" si="8">D42+D44</f>
        <v>8658000</v>
      </c>
      <c r="E41" s="20">
        <f t="shared" si="8"/>
        <v>8728000</v>
      </c>
      <c r="F41" s="22"/>
    </row>
    <row r="42" spans="1:6" s="3" customFormat="1" ht="18.75" customHeight="1" x14ac:dyDescent="0.25">
      <c r="A42" s="33" t="s">
        <v>98</v>
      </c>
      <c r="B42" s="51" t="s">
        <v>99</v>
      </c>
      <c r="C42" s="11">
        <f t="shared" ref="C42:E42" si="9">C43</f>
        <v>2895000</v>
      </c>
      <c r="D42" s="11">
        <f t="shared" si="9"/>
        <v>4150000</v>
      </c>
      <c r="E42" s="11">
        <f t="shared" si="9"/>
        <v>4200000</v>
      </c>
      <c r="F42" s="22"/>
    </row>
    <row r="43" spans="1:6" s="3" customFormat="1" ht="38.450000000000003" customHeight="1" x14ac:dyDescent="0.25">
      <c r="A43" s="19" t="s">
        <v>96</v>
      </c>
      <c r="B43" s="40" t="s">
        <v>97</v>
      </c>
      <c r="C43" s="11">
        <v>2895000</v>
      </c>
      <c r="D43" s="11">
        <v>4150000</v>
      </c>
      <c r="E43" s="11">
        <v>4200000</v>
      </c>
      <c r="F43" s="22"/>
    </row>
    <row r="44" spans="1:6" s="2" customFormat="1" ht="16.5" customHeight="1" x14ac:dyDescent="0.2">
      <c r="A44" s="34" t="s">
        <v>19</v>
      </c>
      <c r="B44" s="35" t="s">
        <v>20</v>
      </c>
      <c r="C44" s="11">
        <f>C45+C46</f>
        <v>2989000</v>
      </c>
      <c r="D44" s="11">
        <f t="shared" ref="D44:E44" si="10">D45+D46</f>
        <v>4508000</v>
      </c>
      <c r="E44" s="11">
        <f t="shared" si="10"/>
        <v>4528000</v>
      </c>
      <c r="F44" s="21"/>
    </row>
    <row r="45" spans="1:6" s="2" customFormat="1" ht="27.6" customHeight="1" x14ac:dyDescent="0.2">
      <c r="A45" s="19" t="s">
        <v>92</v>
      </c>
      <c r="B45" s="40" t="s">
        <v>93</v>
      </c>
      <c r="C45" s="11">
        <v>2475000</v>
      </c>
      <c r="D45" s="11">
        <v>3638000</v>
      </c>
      <c r="E45" s="11">
        <v>3638000</v>
      </c>
      <c r="F45" s="21"/>
    </row>
    <row r="46" spans="1:6" s="2" customFormat="1" ht="27.6" customHeight="1" x14ac:dyDescent="0.2">
      <c r="A46" s="19" t="s">
        <v>94</v>
      </c>
      <c r="B46" s="40" t="s">
        <v>95</v>
      </c>
      <c r="C46" s="11">
        <v>514000</v>
      </c>
      <c r="D46" s="11">
        <v>870000</v>
      </c>
      <c r="E46" s="11">
        <v>890000</v>
      </c>
      <c r="F46" s="21"/>
    </row>
    <row r="47" spans="1:6" s="3" customFormat="1" ht="18" customHeight="1" x14ac:dyDescent="0.25">
      <c r="A47" s="9" t="s">
        <v>10</v>
      </c>
      <c r="B47" s="38" t="s">
        <v>57</v>
      </c>
      <c r="C47" s="20">
        <f>C48+C50</f>
        <v>1017000</v>
      </c>
      <c r="D47" s="20">
        <f t="shared" ref="D47:E47" si="11">D48+D50</f>
        <v>1373000</v>
      </c>
      <c r="E47" s="20">
        <f t="shared" si="11"/>
        <v>1394000</v>
      </c>
      <c r="F47" s="22"/>
    </row>
    <row r="48" spans="1:6" s="2" customFormat="1" ht="26.45" customHeight="1" x14ac:dyDescent="0.2">
      <c r="A48" s="36" t="s">
        <v>21</v>
      </c>
      <c r="B48" s="37" t="s">
        <v>22</v>
      </c>
      <c r="C48" s="12">
        <f>C49</f>
        <v>975000</v>
      </c>
      <c r="D48" s="12">
        <f t="shared" ref="D48:E48" si="12">D49</f>
        <v>1330000</v>
      </c>
      <c r="E48" s="12">
        <f t="shared" si="12"/>
        <v>1350000</v>
      </c>
      <c r="F48" s="21"/>
    </row>
    <row r="49" spans="1:6" s="2" customFormat="1" ht="40.9" customHeight="1" x14ac:dyDescent="0.2">
      <c r="A49" s="36" t="s">
        <v>23</v>
      </c>
      <c r="B49" s="37" t="s">
        <v>43</v>
      </c>
      <c r="C49" s="12">
        <v>975000</v>
      </c>
      <c r="D49" s="12">
        <v>1330000</v>
      </c>
      <c r="E49" s="12">
        <v>1350000</v>
      </c>
      <c r="F49" s="21"/>
    </row>
    <row r="50" spans="1:6" s="2" customFormat="1" ht="42" customHeight="1" x14ac:dyDescent="0.2">
      <c r="A50" s="36" t="s">
        <v>100</v>
      </c>
      <c r="B50" s="37" t="s">
        <v>101</v>
      </c>
      <c r="C50" s="12">
        <f>C51</f>
        <v>42000</v>
      </c>
      <c r="D50" s="12">
        <f t="shared" ref="D50:E50" si="13">D51</f>
        <v>43000</v>
      </c>
      <c r="E50" s="12">
        <f t="shared" si="13"/>
        <v>44000</v>
      </c>
      <c r="F50" s="21"/>
    </row>
    <row r="51" spans="1:6" s="2" customFormat="1" ht="42.75" customHeight="1" x14ac:dyDescent="0.2">
      <c r="A51" s="36" t="s">
        <v>102</v>
      </c>
      <c r="B51" s="37" t="s">
        <v>103</v>
      </c>
      <c r="C51" s="12">
        <v>42000</v>
      </c>
      <c r="D51" s="12">
        <v>43000</v>
      </c>
      <c r="E51" s="12">
        <v>44000</v>
      </c>
      <c r="F51" s="21"/>
    </row>
    <row r="52" spans="1:6" s="3" customFormat="1" ht="42" customHeight="1" x14ac:dyDescent="0.25">
      <c r="A52" s="9" t="s">
        <v>11</v>
      </c>
      <c r="B52" s="38" t="s">
        <v>12</v>
      </c>
      <c r="C52" s="20">
        <f>C53+C60+C62</f>
        <v>7726110</v>
      </c>
      <c r="D52" s="20">
        <f>D53+D60+D62</f>
        <v>8891350</v>
      </c>
      <c r="E52" s="20">
        <f>E53+E60+E62</f>
        <v>8891350</v>
      </c>
      <c r="F52" s="22"/>
    </row>
    <row r="53" spans="1:6" s="2" customFormat="1" ht="67.150000000000006" customHeight="1" x14ac:dyDescent="0.2">
      <c r="A53" s="36" t="s">
        <v>13</v>
      </c>
      <c r="B53" s="37" t="s">
        <v>30</v>
      </c>
      <c r="C53" s="11">
        <f>C54+C56+C58</f>
        <v>5536110</v>
      </c>
      <c r="D53" s="11">
        <f t="shared" ref="D53:E53" si="14">D54+D56+D58</f>
        <v>6701350</v>
      </c>
      <c r="E53" s="11">
        <f t="shared" si="14"/>
        <v>6701350</v>
      </c>
      <c r="F53" s="21"/>
    </row>
    <row r="54" spans="1:6" s="2" customFormat="1" ht="52.9" customHeight="1" x14ac:dyDescent="0.2">
      <c r="A54" s="36" t="s">
        <v>113</v>
      </c>
      <c r="B54" s="37" t="s">
        <v>114</v>
      </c>
      <c r="C54" s="11">
        <f>C55</f>
        <v>4687650</v>
      </c>
      <c r="D54" s="11">
        <f t="shared" ref="D54:E54" si="15">D55</f>
        <v>5636000</v>
      </c>
      <c r="E54" s="11">
        <f t="shared" si="15"/>
        <v>5636000</v>
      </c>
      <c r="F54" s="21"/>
    </row>
    <row r="55" spans="1:6" s="2" customFormat="1" ht="55.5" customHeight="1" x14ac:dyDescent="0.2">
      <c r="A55" s="34" t="s">
        <v>104</v>
      </c>
      <c r="B55" s="40" t="s">
        <v>194</v>
      </c>
      <c r="C55" s="11">
        <v>4687650</v>
      </c>
      <c r="D55" s="11">
        <v>5636000</v>
      </c>
      <c r="E55" s="11">
        <v>5636000</v>
      </c>
      <c r="F55" s="21"/>
    </row>
    <row r="56" spans="1:6" s="2" customFormat="1" ht="52.9" customHeight="1" x14ac:dyDescent="0.2">
      <c r="A56" s="36" t="s">
        <v>56</v>
      </c>
      <c r="B56" s="37" t="s">
        <v>55</v>
      </c>
      <c r="C56" s="11">
        <f>C57</f>
        <v>310040</v>
      </c>
      <c r="D56" s="11">
        <f t="shared" ref="D56:E56" si="16">D57</f>
        <v>378500</v>
      </c>
      <c r="E56" s="11">
        <f t="shared" si="16"/>
        <v>378500</v>
      </c>
      <c r="F56" s="21"/>
    </row>
    <row r="57" spans="1:6" s="2" customFormat="1" ht="55.9" customHeight="1" x14ac:dyDescent="0.2">
      <c r="A57" s="34" t="s">
        <v>105</v>
      </c>
      <c r="B57" s="40" t="s">
        <v>106</v>
      </c>
      <c r="C57" s="11">
        <v>310040</v>
      </c>
      <c r="D57" s="11">
        <v>378500</v>
      </c>
      <c r="E57" s="11">
        <v>378500</v>
      </c>
      <c r="F57" s="21"/>
    </row>
    <row r="58" spans="1:6" s="2" customFormat="1" ht="38.25" x14ac:dyDescent="0.2">
      <c r="A58" s="19" t="s">
        <v>76</v>
      </c>
      <c r="B58" s="40" t="s">
        <v>77</v>
      </c>
      <c r="C58" s="11">
        <f>C59</f>
        <v>538420</v>
      </c>
      <c r="D58" s="11">
        <f t="shared" ref="D58:E58" si="17">D59</f>
        <v>686850</v>
      </c>
      <c r="E58" s="11">
        <f t="shared" si="17"/>
        <v>686850</v>
      </c>
      <c r="F58" s="21"/>
    </row>
    <row r="59" spans="1:6" s="2" customFormat="1" ht="32.450000000000003" customHeight="1" x14ac:dyDescent="0.2">
      <c r="A59" s="34" t="s">
        <v>107</v>
      </c>
      <c r="B59" s="40" t="s">
        <v>108</v>
      </c>
      <c r="C59" s="11">
        <v>538420</v>
      </c>
      <c r="D59" s="11">
        <v>686850</v>
      </c>
      <c r="E59" s="11">
        <v>686850</v>
      </c>
      <c r="F59" s="21"/>
    </row>
    <row r="60" spans="1:6" s="2" customFormat="1" ht="31.9" customHeight="1" x14ac:dyDescent="0.2">
      <c r="A60" s="34" t="s">
        <v>111</v>
      </c>
      <c r="B60" s="40" t="s">
        <v>112</v>
      </c>
      <c r="C60" s="11">
        <f>C61</f>
        <v>30000</v>
      </c>
      <c r="D60" s="11">
        <f t="shared" ref="D60:E60" si="18">D61</f>
        <v>30000</v>
      </c>
      <c r="E60" s="11">
        <f t="shared" si="18"/>
        <v>30000</v>
      </c>
      <c r="F60" s="21"/>
    </row>
    <row r="61" spans="1:6" s="2" customFormat="1" ht="43.15" customHeight="1" x14ac:dyDescent="0.2">
      <c r="A61" s="34" t="s">
        <v>109</v>
      </c>
      <c r="B61" s="40" t="s">
        <v>110</v>
      </c>
      <c r="C61" s="11">
        <v>30000</v>
      </c>
      <c r="D61" s="11">
        <v>30000</v>
      </c>
      <c r="E61" s="11">
        <v>30000</v>
      </c>
      <c r="F61" s="21"/>
    </row>
    <row r="62" spans="1:6" s="2" customFormat="1" ht="69.599999999999994" customHeight="1" x14ac:dyDescent="0.2">
      <c r="A62" s="36" t="s">
        <v>24</v>
      </c>
      <c r="B62" s="37" t="s">
        <v>31</v>
      </c>
      <c r="C62" s="11">
        <f>C63</f>
        <v>2160000</v>
      </c>
      <c r="D62" s="11">
        <f t="shared" ref="D62:E62" si="19">D63</f>
        <v>2160000</v>
      </c>
      <c r="E62" s="11">
        <f t="shared" si="19"/>
        <v>2160000</v>
      </c>
      <c r="F62" s="21"/>
    </row>
    <row r="63" spans="1:6" s="2" customFormat="1" ht="73.900000000000006" customHeight="1" x14ac:dyDescent="0.2">
      <c r="A63" s="36" t="s">
        <v>167</v>
      </c>
      <c r="B63" s="37" t="s">
        <v>168</v>
      </c>
      <c r="C63" s="11">
        <v>2160000</v>
      </c>
      <c r="D63" s="11">
        <v>2160000</v>
      </c>
      <c r="E63" s="11">
        <v>2160000</v>
      </c>
      <c r="F63" s="21"/>
    </row>
    <row r="64" spans="1:6" s="3" customFormat="1" ht="28.5" customHeight="1" x14ac:dyDescent="0.25">
      <c r="A64" s="9" t="s">
        <v>14</v>
      </c>
      <c r="B64" s="38" t="s">
        <v>15</v>
      </c>
      <c r="C64" s="20">
        <f>C65</f>
        <v>221000</v>
      </c>
      <c r="D64" s="20">
        <f t="shared" ref="D64:E64" si="20">D65</f>
        <v>221000</v>
      </c>
      <c r="E64" s="20">
        <f t="shared" si="20"/>
        <v>221000</v>
      </c>
      <c r="F64" s="22"/>
    </row>
    <row r="65" spans="1:6" s="2" customFormat="1" ht="22.9" customHeight="1" x14ac:dyDescent="0.2">
      <c r="A65" s="10" t="s">
        <v>16</v>
      </c>
      <c r="B65" s="40" t="s">
        <v>17</v>
      </c>
      <c r="C65" s="46">
        <f>C66+C67+C68</f>
        <v>221000</v>
      </c>
      <c r="D65" s="46">
        <f t="shared" ref="D65:E65" si="21">D66+D67+D68</f>
        <v>221000</v>
      </c>
      <c r="E65" s="46">
        <f t="shared" si="21"/>
        <v>221000</v>
      </c>
      <c r="F65" s="21"/>
    </row>
    <row r="66" spans="1:6" s="2" customFormat="1" ht="28.5" customHeight="1" x14ac:dyDescent="0.2">
      <c r="A66" s="19" t="s">
        <v>34</v>
      </c>
      <c r="B66" s="40" t="s">
        <v>35</v>
      </c>
      <c r="C66" s="11">
        <v>50000</v>
      </c>
      <c r="D66" s="11">
        <v>50000</v>
      </c>
      <c r="E66" s="11">
        <v>50000</v>
      </c>
      <c r="F66" s="21"/>
    </row>
    <row r="67" spans="1:6" s="2" customFormat="1" ht="15" customHeight="1" x14ac:dyDescent="0.2">
      <c r="A67" s="19" t="s">
        <v>36</v>
      </c>
      <c r="B67" s="40" t="s">
        <v>37</v>
      </c>
      <c r="C67" s="11">
        <v>81000</v>
      </c>
      <c r="D67" s="11">
        <v>81000</v>
      </c>
      <c r="E67" s="11">
        <v>81000</v>
      </c>
      <c r="F67" s="21"/>
    </row>
    <row r="68" spans="1:6" s="2" customFormat="1" ht="15" customHeight="1" x14ac:dyDescent="0.2">
      <c r="A68" s="19" t="s">
        <v>38</v>
      </c>
      <c r="B68" s="40" t="s">
        <v>39</v>
      </c>
      <c r="C68" s="11">
        <f>C69+C70</f>
        <v>90000</v>
      </c>
      <c r="D68" s="11">
        <f t="shared" ref="D68:E68" si="22">D69+D70</f>
        <v>90000</v>
      </c>
      <c r="E68" s="11">
        <f t="shared" si="22"/>
        <v>90000</v>
      </c>
      <c r="F68" s="21"/>
    </row>
    <row r="69" spans="1:6" s="2" customFormat="1" ht="17.45" customHeight="1" x14ac:dyDescent="0.2">
      <c r="A69" s="19" t="s">
        <v>162</v>
      </c>
      <c r="B69" s="40" t="s">
        <v>75</v>
      </c>
      <c r="C69" s="11">
        <v>90000</v>
      </c>
      <c r="D69" s="11">
        <v>90000</v>
      </c>
      <c r="E69" s="11">
        <v>90000</v>
      </c>
      <c r="F69" s="21"/>
    </row>
    <row r="70" spans="1:6" s="2" customFormat="1" ht="18" hidden="1" customHeight="1" x14ac:dyDescent="0.2">
      <c r="A70" s="19" t="s">
        <v>115</v>
      </c>
      <c r="B70" s="40" t="s">
        <v>124</v>
      </c>
      <c r="C70" s="11"/>
      <c r="D70" s="11"/>
      <c r="E70" s="11"/>
      <c r="F70" s="21"/>
    </row>
    <row r="71" spans="1:6" s="2" customFormat="1" ht="34.9" customHeight="1" x14ac:dyDescent="0.2">
      <c r="A71" s="8" t="s">
        <v>28</v>
      </c>
      <c r="B71" s="52" t="s">
        <v>81</v>
      </c>
      <c r="C71" s="29">
        <f>C72</f>
        <v>9693100</v>
      </c>
      <c r="D71" s="29">
        <f>D72</f>
        <v>9693100</v>
      </c>
      <c r="E71" s="29">
        <f>E72</f>
        <v>9693100</v>
      </c>
      <c r="F71" s="21"/>
    </row>
    <row r="72" spans="1:6" s="2" customFormat="1" ht="32.450000000000003" customHeight="1" x14ac:dyDescent="0.2">
      <c r="A72" s="34" t="s">
        <v>116</v>
      </c>
      <c r="B72" s="53" t="s">
        <v>117</v>
      </c>
      <c r="C72" s="11">
        <v>9693100</v>
      </c>
      <c r="D72" s="11">
        <v>9693100</v>
      </c>
      <c r="E72" s="11">
        <v>9693100</v>
      </c>
      <c r="F72" s="21"/>
    </row>
    <row r="73" spans="1:6" s="2" customFormat="1" ht="34.9" customHeight="1" x14ac:dyDescent="0.2">
      <c r="A73" s="8" t="s">
        <v>25</v>
      </c>
      <c r="B73" s="52" t="s">
        <v>26</v>
      </c>
      <c r="C73" s="20">
        <f>C76+C74</f>
        <v>1913660</v>
      </c>
      <c r="D73" s="20">
        <f t="shared" ref="D73:E73" si="23">D76</f>
        <v>88100</v>
      </c>
      <c r="E73" s="20">
        <f t="shared" si="23"/>
        <v>88100</v>
      </c>
      <c r="F73" s="21"/>
    </row>
    <row r="74" spans="1:6" s="2" customFormat="1" ht="69" customHeight="1" x14ac:dyDescent="0.2">
      <c r="A74" s="69" t="s">
        <v>216</v>
      </c>
      <c r="B74" s="71" t="s">
        <v>217</v>
      </c>
      <c r="C74" s="11">
        <f>C75</f>
        <v>337000</v>
      </c>
      <c r="D74" s="20"/>
      <c r="E74" s="20"/>
      <c r="F74" s="21"/>
    </row>
    <row r="75" spans="1:6" s="2" customFormat="1" ht="88.15" customHeight="1" x14ac:dyDescent="0.2">
      <c r="A75" s="69" t="s">
        <v>214</v>
      </c>
      <c r="B75" s="71" t="s">
        <v>215</v>
      </c>
      <c r="C75" s="11">
        <v>337000</v>
      </c>
      <c r="D75" s="20"/>
      <c r="E75" s="20"/>
      <c r="F75" s="21"/>
    </row>
    <row r="76" spans="1:6" s="2" customFormat="1" ht="28.9" customHeight="1" x14ac:dyDescent="0.2">
      <c r="A76" s="10" t="s">
        <v>27</v>
      </c>
      <c r="B76" s="40" t="s">
        <v>58</v>
      </c>
      <c r="C76" s="11">
        <f t="shared" ref="C76:E76" si="24">C77</f>
        <v>1576660</v>
      </c>
      <c r="D76" s="11">
        <f t="shared" si="24"/>
        <v>88100</v>
      </c>
      <c r="E76" s="11">
        <f t="shared" si="24"/>
        <v>88100</v>
      </c>
      <c r="F76" s="21"/>
    </row>
    <row r="77" spans="1:6" s="2" customFormat="1" ht="43.15" customHeight="1" x14ac:dyDescent="0.2">
      <c r="A77" s="34" t="s">
        <v>118</v>
      </c>
      <c r="B77" s="40" t="s">
        <v>119</v>
      </c>
      <c r="C77" s="11">
        <v>1576660</v>
      </c>
      <c r="D77" s="11">
        <v>88100</v>
      </c>
      <c r="E77" s="11">
        <v>88100</v>
      </c>
      <c r="F77" s="21"/>
    </row>
    <row r="78" spans="1:6" s="2" customFormat="1" ht="18.600000000000001" customHeight="1" x14ac:dyDescent="0.2">
      <c r="A78" s="39" t="s">
        <v>78</v>
      </c>
      <c r="B78" s="38" t="s">
        <v>79</v>
      </c>
      <c r="C78" s="20">
        <f>C79+C92+C90</f>
        <v>468900</v>
      </c>
      <c r="D78" s="20">
        <f>D79+D92+D90</f>
        <v>468900</v>
      </c>
      <c r="E78" s="20">
        <f>E79+E92+E90</f>
        <v>473900</v>
      </c>
      <c r="F78" s="21"/>
    </row>
    <row r="79" spans="1:6" s="2" customFormat="1" ht="25.9" customHeight="1" x14ac:dyDescent="0.2">
      <c r="A79" s="19" t="s">
        <v>82</v>
      </c>
      <c r="B79" s="40" t="s">
        <v>83</v>
      </c>
      <c r="C79" s="11">
        <f t="shared" ref="C79:E79" si="25">SUM(C80:C89)</f>
        <v>208600</v>
      </c>
      <c r="D79" s="11">
        <f t="shared" si="25"/>
        <v>208600</v>
      </c>
      <c r="E79" s="11">
        <f t="shared" si="25"/>
        <v>208600</v>
      </c>
      <c r="F79" s="21"/>
    </row>
    <row r="80" spans="1:6" s="2" customFormat="1" ht="66.599999999999994" customHeight="1" x14ac:dyDescent="0.2">
      <c r="A80" s="19" t="s">
        <v>84</v>
      </c>
      <c r="B80" s="40" t="s">
        <v>85</v>
      </c>
      <c r="C80" s="11">
        <v>3000</v>
      </c>
      <c r="D80" s="11">
        <v>3000</v>
      </c>
      <c r="E80" s="11">
        <v>3000</v>
      </c>
      <c r="F80" s="21"/>
    </row>
    <row r="81" spans="1:7" s="2" customFormat="1" ht="81.599999999999994" customHeight="1" x14ac:dyDescent="0.2">
      <c r="A81" s="19" t="s">
        <v>86</v>
      </c>
      <c r="B81" s="40" t="s">
        <v>87</v>
      </c>
      <c r="C81" s="11">
        <v>45000</v>
      </c>
      <c r="D81" s="11">
        <v>45000</v>
      </c>
      <c r="E81" s="11">
        <v>45000</v>
      </c>
      <c r="F81" s="21"/>
    </row>
    <row r="82" spans="1:7" s="2" customFormat="1" ht="64.900000000000006" customHeight="1" x14ac:dyDescent="0.2">
      <c r="A82" s="48" t="s">
        <v>181</v>
      </c>
      <c r="B82" s="54" t="s">
        <v>182</v>
      </c>
      <c r="C82" s="11">
        <v>500</v>
      </c>
      <c r="D82" s="11">
        <v>500</v>
      </c>
      <c r="E82" s="11">
        <v>500</v>
      </c>
      <c r="F82" s="21"/>
    </row>
    <row r="83" spans="1:7" s="2" customFormat="1" ht="66.599999999999994" customHeight="1" x14ac:dyDescent="0.2">
      <c r="A83" s="48" t="s">
        <v>183</v>
      </c>
      <c r="B83" s="54" t="s">
        <v>184</v>
      </c>
      <c r="C83" s="11">
        <v>38000</v>
      </c>
      <c r="D83" s="11">
        <v>38000</v>
      </c>
      <c r="E83" s="11">
        <v>38000</v>
      </c>
      <c r="F83" s="21"/>
    </row>
    <row r="84" spans="1:7" s="2" customFormat="1" ht="68.45" customHeight="1" x14ac:dyDescent="0.2">
      <c r="A84" s="48" t="s">
        <v>192</v>
      </c>
      <c r="B84" s="54" t="s">
        <v>193</v>
      </c>
      <c r="C84" s="11">
        <v>11000</v>
      </c>
      <c r="D84" s="11">
        <v>11000</v>
      </c>
      <c r="E84" s="11">
        <v>11000</v>
      </c>
      <c r="F84" s="21"/>
    </row>
    <row r="85" spans="1:7" s="2" customFormat="1" ht="81.599999999999994" customHeight="1" x14ac:dyDescent="0.2">
      <c r="A85" s="48" t="s">
        <v>185</v>
      </c>
      <c r="B85" s="54" t="s">
        <v>186</v>
      </c>
      <c r="C85" s="11">
        <v>1000</v>
      </c>
      <c r="D85" s="11">
        <v>1000</v>
      </c>
      <c r="E85" s="11">
        <v>1000</v>
      </c>
      <c r="F85" s="21"/>
    </row>
    <row r="86" spans="1:7" s="2" customFormat="1" ht="94.9" customHeight="1" x14ac:dyDescent="0.2">
      <c r="A86" s="48" t="s">
        <v>180</v>
      </c>
      <c r="B86" s="55" t="s">
        <v>187</v>
      </c>
      <c r="C86" s="11">
        <v>1100</v>
      </c>
      <c r="D86" s="11">
        <v>1100</v>
      </c>
      <c r="E86" s="11">
        <v>1100</v>
      </c>
      <c r="F86" s="21"/>
    </row>
    <row r="87" spans="1:7" s="2" customFormat="1" ht="74.45" customHeight="1" x14ac:dyDescent="0.2">
      <c r="A87" s="48" t="s">
        <v>188</v>
      </c>
      <c r="B87" s="54" t="s">
        <v>189</v>
      </c>
      <c r="C87" s="11">
        <v>1000</v>
      </c>
      <c r="D87" s="11">
        <v>1000</v>
      </c>
      <c r="E87" s="11">
        <v>1000</v>
      </c>
      <c r="F87" s="21"/>
    </row>
    <row r="88" spans="1:7" s="2" customFormat="1" ht="66.599999999999994" customHeight="1" x14ac:dyDescent="0.2">
      <c r="A88" s="48" t="s">
        <v>190</v>
      </c>
      <c r="B88" s="54" t="s">
        <v>191</v>
      </c>
      <c r="C88" s="11">
        <v>15000</v>
      </c>
      <c r="D88" s="11">
        <v>15000</v>
      </c>
      <c r="E88" s="11">
        <v>15000</v>
      </c>
      <c r="F88" s="21"/>
    </row>
    <row r="89" spans="1:7" s="2" customFormat="1" ht="80.45" customHeight="1" x14ac:dyDescent="0.2">
      <c r="A89" s="19" t="s">
        <v>120</v>
      </c>
      <c r="B89" s="40" t="s">
        <v>121</v>
      </c>
      <c r="C89" s="11">
        <v>93000</v>
      </c>
      <c r="D89" s="11">
        <v>93000</v>
      </c>
      <c r="E89" s="11">
        <v>93000</v>
      </c>
      <c r="F89" s="21"/>
    </row>
    <row r="90" spans="1:7" s="2" customFormat="1" ht="28.15" customHeight="1" x14ac:dyDescent="0.2">
      <c r="A90" s="19" t="s">
        <v>165</v>
      </c>
      <c r="B90" s="40" t="s">
        <v>166</v>
      </c>
      <c r="C90" s="11">
        <f>C91</f>
        <v>37000</v>
      </c>
      <c r="D90" s="11">
        <f t="shared" ref="D90:E90" si="26">D91</f>
        <v>37000</v>
      </c>
      <c r="E90" s="11">
        <f t="shared" si="26"/>
        <v>42000</v>
      </c>
      <c r="F90" s="21"/>
    </row>
    <row r="91" spans="1:7" s="2" customFormat="1" ht="42" customHeight="1" x14ac:dyDescent="0.2">
      <c r="A91" s="19" t="s">
        <v>163</v>
      </c>
      <c r="B91" s="40" t="s">
        <v>164</v>
      </c>
      <c r="C91" s="11">
        <v>37000</v>
      </c>
      <c r="D91" s="11">
        <v>37000</v>
      </c>
      <c r="E91" s="11">
        <v>42000</v>
      </c>
      <c r="F91" s="21"/>
    </row>
    <row r="92" spans="1:7" s="2" customFormat="1" ht="18.600000000000001" customHeight="1" x14ac:dyDescent="0.2">
      <c r="A92" s="47" t="s">
        <v>178</v>
      </c>
      <c r="B92" s="56" t="s">
        <v>179</v>
      </c>
      <c r="C92" s="11">
        <f>C93</f>
        <v>223300</v>
      </c>
      <c r="D92" s="11">
        <f>D93</f>
        <v>223300</v>
      </c>
      <c r="E92" s="11">
        <f t="shared" ref="E92" si="27">E93</f>
        <v>223300</v>
      </c>
      <c r="F92" s="21"/>
    </row>
    <row r="93" spans="1:7" s="2" customFormat="1" ht="54" customHeight="1" x14ac:dyDescent="0.2">
      <c r="A93" s="19" t="s">
        <v>122</v>
      </c>
      <c r="B93" s="40" t="s">
        <v>123</v>
      </c>
      <c r="C93" s="11">
        <v>223300</v>
      </c>
      <c r="D93" s="11">
        <v>223300</v>
      </c>
      <c r="E93" s="11">
        <v>223300</v>
      </c>
      <c r="F93" s="21"/>
    </row>
    <row r="94" spans="1:7" s="4" customFormat="1" ht="22.15" customHeight="1" x14ac:dyDescent="0.2">
      <c r="A94" s="8" t="s">
        <v>45</v>
      </c>
      <c r="B94" s="38" t="s">
        <v>46</v>
      </c>
      <c r="C94" s="20">
        <f>C95+C120</f>
        <v>1045644400.6500001</v>
      </c>
      <c r="D94" s="20">
        <f>D95</f>
        <v>592299246.62999988</v>
      </c>
      <c r="E94" s="20">
        <f>E95</f>
        <v>528354871.26999998</v>
      </c>
      <c r="F94" s="41"/>
      <c r="G94" s="5"/>
    </row>
    <row r="95" spans="1:7" ht="26.25" customHeight="1" x14ac:dyDescent="0.2">
      <c r="A95" s="8" t="s">
        <v>47</v>
      </c>
      <c r="B95" s="52" t="s">
        <v>48</v>
      </c>
      <c r="C95" s="29">
        <f>C100+C107+C116+C96</f>
        <v>1042343100.6500001</v>
      </c>
      <c r="D95" s="29">
        <f>D100+D107+D116+D96</f>
        <v>592299246.62999988</v>
      </c>
      <c r="E95" s="29">
        <f>E100+E107+E116+E96</f>
        <v>528354871.26999998</v>
      </c>
      <c r="F95" s="45"/>
      <c r="G95" s="1"/>
    </row>
    <row r="96" spans="1:7" ht="26.25" customHeight="1" x14ac:dyDescent="0.2">
      <c r="A96" s="42" t="s">
        <v>154</v>
      </c>
      <c r="B96" s="52" t="s">
        <v>155</v>
      </c>
      <c r="C96" s="29">
        <f>C97+C99+C98</f>
        <v>259034410.68000001</v>
      </c>
      <c r="D96" s="29">
        <f>D97</f>
        <v>196196167</v>
      </c>
      <c r="E96" s="29">
        <f>E97</f>
        <v>168331915</v>
      </c>
      <c r="F96" s="45"/>
      <c r="G96" s="1"/>
    </row>
    <row r="97" spans="1:19" ht="25.9" customHeight="1" x14ac:dyDescent="0.2">
      <c r="A97" s="10" t="s">
        <v>173</v>
      </c>
      <c r="B97" s="40" t="s">
        <v>172</v>
      </c>
      <c r="C97" s="11">
        <v>196830553</v>
      </c>
      <c r="D97" s="11">
        <v>196196167</v>
      </c>
      <c r="E97" s="11">
        <v>168331915</v>
      </c>
      <c r="F97" s="45"/>
      <c r="G97" s="1"/>
    </row>
    <row r="98" spans="1:19" ht="26.45" customHeight="1" x14ac:dyDescent="0.2">
      <c r="A98" s="10" t="s">
        <v>206</v>
      </c>
      <c r="B98" s="40" t="s">
        <v>207</v>
      </c>
      <c r="C98" s="11">
        <v>43714857.68</v>
      </c>
      <c r="D98" s="11"/>
      <c r="E98" s="11"/>
      <c r="F98" s="45"/>
      <c r="G98" s="1"/>
    </row>
    <row r="99" spans="1:19" ht="21.6" customHeight="1" x14ac:dyDescent="0.2">
      <c r="A99" s="57" t="s">
        <v>159</v>
      </c>
      <c r="B99" s="40" t="s">
        <v>158</v>
      </c>
      <c r="C99" s="11">
        <v>18489000</v>
      </c>
      <c r="D99" s="11">
        <v>0</v>
      </c>
      <c r="E99" s="11">
        <v>0</v>
      </c>
      <c r="F99" s="45"/>
      <c r="G99" s="1"/>
    </row>
    <row r="100" spans="1:19" ht="27" customHeight="1" x14ac:dyDescent="0.2">
      <c r="A100" s="19" t="s">
        <v>88</v>
      </c>
      <c r="B100" s="38" t="s">
        <v>61</v>
      </c>
      <c r="C100" s="29">
        <f>C101+C103+C106+C102+C105+C104</f>
        <v>503405080.21999997</v>
      </c>
      <c r="D100" s="29">
        <f t="shared" ref="D100:E100" si="28">D101+D103+D106+D102+D105+D104</f>
        <v>61130133.450000003</v>
      </c>
      <c r="E100" s="29">
        <f t="shared" si="28"/>
        <v>8833839.5800000001</v>
      </c>
      <c r="F100" s="45"/>
      <c r="G100" s="1"/>
    </row>
    <row r="101" spans="1:19" ht="41.45" customHeight="1" x14ac:dyDescent="0.2">
      <c r="A101" s="19" t="s">
        <v>171</v>
      </c>
      <c r="B101" s="40" t="s">
        <v>170</v>
      </c>
      <c r="C101" s="11">
        <v>266992999.19999999</v>
      </c>
      <c r="D101" s="11">
        <v>50000000</v>
      </c>
      <c r="E101" s="11"/>
      <c r="F101" s="45"/>
      <c r="G101" s="1"/>
    </row>
    <row r="102" spans="1:19" ht="42" customHeight="1" x14ac:dyDescent="0.2">
      <c r="A102" s="19" t="s">
        <v>175</v>
      </c>
      <c r="B102" s="40" t="s">
        <v>174</v>
      </c>
      <c r="C102" s="11">
        <v>3921450.48</v>
      </c>
      <c r="D102" s="11"/>
      <c r="E102" s="11"/>
      <c r="F102" s="45"/>
      <c r="G102" s="1"/>
    </row>
    <row r="103" spans="1:19" ht="27" customHeight="1" x14ac:dyDescent="0.2">
      <c r="A103" s="19" t="s">
        <v>135</v>
      </c>
      <c r="B103" s="40" t="s">
        <v>136</v>
      </c>
      <c r="C103" s="11">
        <v>3485310</v>
      </c>
      <c r="D103" s="11">
        <v>3584020.07</v>
      </c>
      <c r="E103" s="11">
        <v>1287726.2</v>
      </c>
      <c r="F103" s="45"/>
      <c r="G103" s="1"/>
    </row>
    <row r="104" spans="1:19" ht="28.9" customHeight="1" x14ac:dyDescent="0.2">
      <c r="A104" s="19" t="s">
        <v>196</v>
      </c>
      <c r="B104" s="40" t="s">
        <v>197</v>
      </c>
      <c r="C104" s="11">
        <v>32288739.199999999</v>
      </c>
      <c r="D104" s="11"/>
      <c r="E104" s="11"/>
      <c r="F104" s="45"/>
      <c r="G104" s="1"/>
    </row>
    <row r="105" spans="1:19" ht="32.450000000000003" customHeight="1" x14ac:dyDescent="0.2">
      <c r="A105" s="19" t="s">
        <v>195</v>
      </c>
      <c r="B105" s="40" t="s">
        <v>200</v>
      </c>
      <c r="C105" s="11">
        <v>30126171.370000001</v>
      </c>
      <c r="D105" s="11"/>
      <c r="E105" s="11"/>
      <c r="F105" s="45"/>
      <c r="G105" s="1"/>
    </row>
    <row r="106" spans="1:19" ht="21" customHeight="1" x14ac:dyDescent="0.2">
      <c r="A106" s="19" t="s">
        <v>137</v>
      </c>
      <c r="B106" s="40" t="s">
        <v>138</v>
      </c>
      <c r="C106" s="11">
        <v>166590409.97</v>
      </c>
      <c r="D106" s="11">
        <v>7546113.3799999999</v>
      </c>
      <c r="E106" s="11">
        <v>7546113.3799999999</v>
      </c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9" ht="29.45" customHeight="1" x14ac:dyDescent="0.2">
      <c r="A107" s="8" t="s">
        <v>89</v>
      </c>
      <c r="B107" s="52" t="s">
        <v>49</v>
      </c>
      <c r="C107" s="29">
        <f>C108+C109+C110+C111+C112+C113+C114+C115</f>
        <v>260286814.75</v>
      </c>
      <c r="D107" s="29">
        <f t="shared" ref="D107:E107" si="29">D108+D109+D110+D111+D112+D113+D114+D115</f>
        <v>306171071.77999997</v>
      </c>
      <c r="E107" s="29">
        <f t="shared" si="29"/>
        <v>322387242.29000002</v>
      </c>
      <c r="F107" s="45"/>
      <c r="N107" s="68"/>
    </row>
    <row r="108" spans="1:19" ht="51" x14ac:dyDescent="0.2">
      <c r="A108" s="10" t="s">
        <v>139</v>
      </c>
      <c r="B108" s="40" t="s">
        <v>201</v>
      </c>
      <c r="C108" s="11">
        <v>1035130</v>
      </c>
      <c r="D108" s="11">
        <v>1083410</v>
      </c>
      <c r="E108" s="11">
        <v>1122290</v>
      </c>
      <c r="F108" s="45"/>
    </row>
    <row r="109" spans="1:19" ht="43.15" customHeight="1" x14ac:dyDescent="0.2">
      <c r="A109" s="10" t="s">
        <v>140</v>
      </c>
      <c r="B109" s="40" t="s">
        <v>141</v>
      </c>
      <c r="C109" s="11">
        <v>2041</v>
      </c>
      <c r="D109" s="11">
        <v>2143</v>
      </c>
      <c r="E109" s="11">
        <v>1908</v>
      </c>
      <c r="F109" s="45"/>
    </row>
    <row r="110" spans="1:19" ht="42.6" customHeight="1" x14ac:dyDescent="0.2">
      <c r="A110" s="13" t="s">
        <v>142</v>
      </c>
      <c r="B110" s="40" t="s">
        <v>143</v>
      </c>
      <c r="C110" s="11">
        <v>8424350</v>
      </c>
      <c r="D110" s="11">
        <v>8424350</v>
      </c>
      <c r="E110" s="11">
        <v>8568850</v>
      </c>
      <c r="F110" s="45"/>
    </row>
    <row r="111" spans="1:19" ht="29.45" customHeight="1" x14ac:dyDescent="0.2">
      <c r="A111" s="13" t="s">
        <v>144</v>
      </c>
      <c r="B111" s="37" t="s">
        <v>145</v>
      </c>
      <c r="C111" s="12">
        <v>1261402</v>
      </c>
      <c r="D111" s="12">
        <v>1261402</v>
      </c>
      <c r="E111" s="12">
        <v>1261402</v>
      </c>
      <c r="F111" s="45"/>
    </row>
    <row r="112" spans="1:19" ht="31.15" customHeight="1" x14ac:dyDescent="0.2">
      <c r="A112" s="13" t="s">
        <v>146</v>
      </c>
      <c r="B112" s="37" t="s">
        <v>147</v>
      </c>
      <c r="C112" s="12">
        <v>243890271.75</v>
      </c>
      <c r="D112" s="12">
        <v>288810235.77999997</v>
      </c>
      <c r="E112" s="12">
        <v>304591183.29000002</v>
      </c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</row>
    <row r="113" spans="1:14" ht="66.599999999999994" customHeight="1" x14ac:dyDescent="0.2">
      <c r="A113" s="13" t="s">
        <v>148</v>
      </c>
      <c r="B113" s="37" t="s">
        <v>149</v>
      </c>
      <c r="C113" s="12">
        <v>2683802</v>
      </c>
      <c r="D113" s="12">
        <v>3548958</v>
      </c>
      <c r="E113" s="12">
        <v>3690020</v>
      </c>
      <c r="F113" s="45"/>
      <c r="N113" s="68"/>
    </row>
    <row r="114" spans="1:14" ht="28.15" customHeight="1" x14ac:dyDescent="0.2">
      <c r="A114" s="13" t="s">
        <v>153</v>
      </c>
      <c r="B114" s="37" t="s">
        <v>169</v>
      </c>
      <c r="C114" s="12">
        <v>2717635</v>
      </c>
      <c r="D114" s="12">
        <v>2775388</v>
      </c>
      <c r="E114" s="12">
        <v>2886404</v>
      </c>
      <c r="F114" s="45"/>
    </row>
    <row r="115" spans="1:14" ht="19.899999999999999" customHeight="1" x14ac:dyDescent="0.2">
      <c r="A115" s="13" t="s">
        <v>157</v>
      </c>
      <c r="B115" s="37" t="s">
        <v>156</v>
      </c>
      <c r="C115" s="12">
        <v>272183</v>
      </c>
      <c r="D115" s="12">
        <v>265185</v>
      </c>
      <c r="E115" s="12">
        <v>265185</v>
      </c>
      <c r="F115" s="45"/>
    </row>
    <row r="116" spans="1:14" ht="19.899999999999999" customHeight="1" x14ac:dyDescent="0.2">
      <c r="A116" s="9" t="s">
        <v>91</v>
      </c>
      <c r="B116" s="38" t="s">
        <v>90</v>
      </c>
      <c r="C116" s="20">
        <f>C118+C117+C119</f>
        <v>19616795</v>
      </c>
      <c r="D116" s="20">
        <f>D118+D117</f>
        <v>28801874.399999999</v>
      </c>
      <c r="E116" s="20">
        <f>E118+E117</f>
        <v>28801874.399999999</v>
      </c>
      <c r="F116" s="45"/>
    </row>
    <row r="117" spans="1:14" ht="69" customHeight="1" x14ac:dyDescent="0.2">
      <c r="A117" s="13" t="s">
        <v>198</v>
      </c>
      <c r="B117" s="40" t="s">
        <v>199</v>
      </c>
      <c r="C117" s="58">
        <v>237995</v>
      </c>
      <c r="D117" s="11">
        <v>2968274.4</v>
      </c>
      <c r="E117" s="11">
        <v>2968274.4</v>
      </c>
      <c r="F117" s="45"/>
    </row>
    <row r="118" spans="1:14" ht="69" customHeight="1" x14ac:dyDescent="0.2">
      <c r="A118" s="13" t="s">
        <v>150</v>
      </c>
      <c r="B118" s="40" t="s">
        <v>151</v>
      </c>
      <c r="C118" s="11">
        <v>17128800</v>
      </c>
      <c r="D118" s="11">
        <v>25833600</v>
      </c>
      <c r="E118" s="11">
        <v>25833600</v>
      </c>
      <c r="F118" s="45"/>
    </row>
    <row r="119" spans="1:14" ht="27" customHeight="1" x14ac:dyDescent="0.2">
      <c r="A119" s="13" t="s">
        <v>209</v>
      </c>
      <c r="B119" s="40" t="s">
        <v>208</v>
      </c>
      <c r="C119" s="11">
        <v>2250000</v>
      </c>
      <c r="D119" s="11"/>
      <c r="E119" s="11"/>
      <c r="F119" s="45"/>
    </row>
    <row r="120" spans="1:14" ht="16.899999999999999" customHeight="1" x14ac:dyDescent="0.2">
      <c r="A120" s="13" t="s">
        <v>202</v>
      </c>
      <c r="B120" s="38" t="s">
        <v>203</v>
      </c>
      <c r="C120" s="12">
        <f>C121</f>
        <v>3301300</v>
      </c>
      <c r="D120" s="12"/>
      <c r="E120" s="12"/>
      <c r="F120" s="45"/>
    </row>
    <row r="121" spans="1:14" ht="27.6" customHeight="1" x14ac:dyDescent="0.2">
      <c r="A121" s="13" t="s">
        <v>204</v>
      </c>
      <c r="B121" s="37" t="s">
        <v>205</v>
      </c>
      <c r="C121" s="12">
        <v>3301300</v>
      </c>
      <c r="D121" s="12"/>
      <c r="E121" s="12"/>
      <c r="F121" s="45"/>
    </row>
    <row r="122" spans="1:14" ht="22.15" customHeight="1" x14ac:dyDescent="0.2">
      <c r="A122" s="62"/>
      <c r="B122" s="63" t="s">
        <v>50</v>
      </c>
      <c r="C122" s="14">
        <f>C18+C94</f>
        <v>1166800490.6500001</v>
      </c>
      <c r="D122" s="14">
        <f>D18+D94</f>
        <v>726789256.62999988</v>
      </c>
      <c r="E122" s="14">
        <f>E18+E94</f>
        <v>667395811.26999998</v>
      </c>
      <c r="F122" s="45"/>
    </row>
    <row r="123" spans="1:14" ht="21" customHeight="1" x14ac:dyDescent="0.25">
      <c r="A123" s="43"/>
      <c r="B123" s="61"/>
      <c r="C123" s="64"/>
      <c r="D123" s="43"/>
      <c r="E123" s="44"/>
      <c r="F123" s="45"/>
    </row>
    <row r="124" spans="1:14" x14ac:dyDescent="0.2">
      <c r="A124" s="45"/>
      <c r="B124" s="61"/>
      <c r="C124" s="65"/>
      <c r="D124" s="45"/>
      <c r="E124" s="45"/>
      <c r="F124" s="45"/>
    </row>
    <row r="125" spans="1:14" x14ac:dyDescent="0.2">
      <c r="A125" s="45"/>
      <c r="B125" s="61"/>
      <c r="C125" s="60"/>
      <c r="D125" s="45"/>
      <c r="E125" s="45"/>
      <c r="F125" s="45"/>
    </row>
    <row r="126" spans="1:14" x14ac:dyDescent="0.2">
      <c r="A126" s="45"/>
      <c r="B126" s="45"/>
      <c r="C126" s="45"/>
      <c r="D126" s="45"/>
      <c r="E126" s="45"/>
      <c r="F126" s="45"/>
    </row>
    <row r="127" spans="1:14" x14ac:dyDescent="0.2">
      <c r="A127" s="1"/>
      <c r="B127" s="1"/>
      <c r="C127" s="1"/>
      <c r="D127" s="1"/>
      <c r="E127" s="1"/>
      <c r="F127" s="1"/>
    </row>
    <row r="128" spans="1:14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  <c r="F991" s="1"/>
    </row>
    <row r="992" spans="1:6" x14ac:dyDescent="0.2">
      <c r="A992" s="1"/>
      <c r="B992" s="1"/>
      <c r="C992" s="1"/>
      <c r="D992" s="1"/>
      <c r="E992" s="1"/>
      <c r="F992" s="1"/>
    </row>
    <row r="993" spans="1:6" x14ac:dyDescent="0.2">
      <c r="A993" s="1"/>
      <c r="B993" s="1"/>
      <c r="C993" s="1"/>
      <c r="D993" s="1"/>
      <c r="E993" s="1"/>
      <c r="F993" s="1"/>
    </row>
    <row r="994" spans="1:6" x14ac:dyDescent="0.2">
      <c r="A994" s="1"/>
      <c r="B994" s="1"/>
      <c r="C994" s="1"/>
      <c r="D994" s="1"/>
      <c r="E994" s="1"/>
      <c r="F994" s="1"/>
    </row>
    <row r="995" spans="1:6" x14ac:dyDescent="0.2">
      <c r="A995" s="1"/>
      <c r="B995" s="1"/>
      <c r="C995" s="1"/>
      <c r="D995" s="1"/>
      <c r="E995" s="1"/>
    </row>
    <row r="996" spans="1:6" x14ac:dyDescent="0.2">
      <c r="A996" s="1"/>
      <c r="B996" s="1"/>
      <c r="C996" s="1"/>
      <c r="D996" s="1"/>
      <c r="E996" s="1"/>
    </row>
    <row r="997" spans="1:6" x14ac:dyDescent="0.2">
      <c r="A997" s="1"/>
      <c r="B997" s="1"/>
      <c r="C997" s="1"/>
      <c r="D997" s="1"/>
      <c r="E997" s="1"/>
    </row>
    <row r="998" spans="1:6" x14ac:dyDescent="0.2">
      <c r="A998" s="1"/>
      <c r="B998" s="1"/>
      <c r="C998" s="1"/>
      <c r="D998" s="1"/>
      <c r="E998" s="1"/>
    </row>
    <row r="999" spans="1:6" x14ac:dyDescent="0.2">
      <c r="A999" s="1"/>
      <c r="B999" s="1"/>
      <c r="C999" s="1"/>
      <c r="D999" s="1"/>
      <c r="E999" s="1"/>
    </row>
    <row r="1000" spans="1:6" x14ac:dyDescent="0.2">
      <c r="A1000" s="1"/>
      <c r="B1000" s="1"/>
      <c r="C1000" s="1"/>
      <c r="D1000" s="1"/>
      <c r="E1000" s="1"/>
    </row>
    <row r="1001" spans="1:6" x14ac:dyDescent="0.2">
      <c r="A1001" s="1"/>
      <c r="B1001" s="1"/>
      <c r="C1001" s="1"/>
      <c r="D1001" s="1"/>
      <c r="E1001" s="1"/>
    </row>
    <row r="1002" spans="1:6" x14ac:dyDescent="0.2">
      <c r="A1002" s="1"/>
      <c r="B1002" s="1"/>
      <c r="C1002" s="1"/>
      <c r="D1002" s="1"/>
      <c r="E1002" s="1"/>
    </row>
  </sheetData>
  <mergeCells count="16">
    <mergeCell ref="A15:A16"/>
    <mergeCell ref="D7:E7"/>
    <mergeCell ref="A12:C12"/>
    <mergeCell ref="D11:E11"/>
    <mergeCell ref="D10:E10"/>
    <mergeCell ref="A13:E13"/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</mergeCells>
  <phoneticPr fontId="0" type="noConversion"/>
  <hyperlinks>
    <hyperlink ref="B82" r:id="rId1" display="consultantplus://offline/ref=134F8B31F30A74068B1EE82E93468F4A359AA621C544104346E9917605D8C697A1ED7362D3EC32DDFC38319AAA9B99EA5CD6EA33793F6426p3A7X"/>
    <hyperlink ref="B83" r:id="rId2" display="consultantplus://offline/ref=134F8B31F30A74068B1EE82E93468F4A359AA621C544104346E9917605D8C697A1ED7362D3E832DEFA38319AAA9B99EA5CD6EA33793F6426p3A7X"/>
    <hyperlink ref="B85" r:id="rId3" display="consultantplus://offline/ref=134F8B31F30A74068B1EE82E93468F4A359AA621C544104346E9917605D8C697A1ED7366D1E538D1AE62219EE3CE93F45AC8F531673Fp6A6X"/>
    <hyperlink ref="B87" r:id="rId4" display="consultantplus://offline/ref=134F8B31F30A74068B1EE82E93468F4A359AA621C544104346E9917605D8C697A1ED7362D3ED35D2FC38319AAA9B99EA5CD6EA33793F6426p3A7X"/>
    <hyperlink ref="B88" r:id="rId5" display="consultantplus://offline/ref=134F8B31F30A74068B1EE82E93468F4A359AA621C544104346E9917605D8C697A1ED7362D3ED34D3FF38319AAA9B99EA5CD6EA33793F6426p3A7X"/>
    <hyperlink ref="B84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2023-11-02T23:06:14Z</cp:lastPrinted>
  <dcterms:created xsi:type="dcterms:W3CDTF">2007-09-25T22:11:31Z</dcterms:created>
  <dcterms:modified xsi:type="dcterms:W3CDTF">2023-11-09T23:50:11Z</dcterms:modified>
</cp:coreProperties>
</file>