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1.11.2023\Решения Думы ТМО ПК от 21.11.2023\"/>
    </mc:Choice>
  </mc:AlternateContent>
  <bookViews>
    <workbookView xWindow="135" yWindow="210" windowWidth="22905" windowHeight="12150"/>
  </bookViews>
  <sheets>
    <sheet name="Лист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4" i="1" l="1"/>
  <c r="E94" i="1"/>
  <c r="C94" i="1"/>
  <c r="D103" i="1"/>
  <c r="E103" i="1"/>
  <c r="C103" i="1"/>
  <c r="E78" i="1" l="1"/>
  <c r="D78" i="1"/>
  <c r="C78" i="1"/>
  <c r="D80" i="1"/>
  <c r="E80" i="1"/>
  <c r="C80" i="1"/>
  <c r="C50" i="1"/>
  <c r="D50" i="1"/>
  <c r="E50" i="1"/>
  <c r="D17" i="1"/>
  <c r="E17" i="1"/>
  <c r="C17" i="1"/>
  <c r="C87" i="1" l="1"/>
  <c r="D87" i="1"/>
  <c r="E87" i="1"/>
  <c r="C71" i="1"/>
  <c r="D71" i="1"/>
  <c r="E71" i="1"/>
  <c r="D48" i="1" l="1"/>
  <c r="E48" i="1"/>
  <c r="C48" i="1"/>
  <c r="D56" i="1"/>
  <c r="E56" i="1"/>
  <c r="C56" i="1"/>
  <c r="D54" i="1"/>
  <c r="E54" i="1"/>
  <c r="C54" i="1"/>
  <c r="D52" i="1"/>
  <c r="E52" i="1"/>
  <c r="C52" i="1"/>
  <c r="D42" i="1"/>
  <c r="E42" i="1"/>
  <c r="C42" i="1"/>
  <c r="D44" i="1"/>
  <c r="E44" i="1"/>
  <c r="C44" i="1"/>
  <c r="D38" i="1"/>
  <c r="E38" i="1"/>
  <c r="C38" i="1"/>
  <c r="D36" i="1"/>
  <c r="E36" i="1"/>
  <c r="C36" i="1"/>
  <c r="D28" i="1"/>
  <c r="E28" i="1"/>
  <c r="C28" i="1"/>
  <c r="D33" i="1"/>
  <c r="E33" i="1"/>
  <c r="C33" i="1"/>
  <c r="D31" i="1"/>
  <c r="E31" i="1"/>
  <c r="C31" i="1"/>
  <c r="D23" i="1"/>
  <c r="D22" i="1" s="1"/>
  <c r="E23" i="1"/>
  <c r="E22" i="1" s="1"/>
  <c r="C23" i="1"/>
  <c r="C22" i="1" s="1"/>
  <c r="D35" i="1" l="1"/>
  <c r="E41" i="1"/>
  <c r="C41" i="1"/>
  <c r="C35" i="1"/>
  <c r="D41" i="1"/>
  <c r="C27" i="1"/>
  <c r="E27" i="1"/>
  <c r="E47" i="1"/>
  <c r="C47" i="1"/>
  <c r="D47" i="1"/>
  <c r="E35" i="1"/>
  <c r="D27" i="1"/>
  <c r="D70" i="1" l="1"/>
  <c r="E70" i="1"/>
  <c r="C70" i="1"/>
  <c r="D62" i="1" l="1"/>
  <c r="D59" i="1" s="1"/>
  <c r="D58" i="1" s="1"/>
  <c r="E62" i="1"/>
  <c r="E59" i="1" s="1"/>
  <c r="E58" i="1" s="1"/>
  <c r="C62" i="1"/>
  <c r="C59" i="1" s="1"/>
  <c r="C58" i="1" s="1"/>
  <c r="C84" i="1" l="1"/>
  <c r="E84" i="1" l="1"/>
  <c r="D84" i="1"/>
  <c r="E83" i="1" l="1"/>
  <c r="D68" i="1"/>
  <c r="D67" i="1" s="1"/>
  <c r="E68" i="1"/>
  <c r="E67" i="1" s="1"/>
  <c r="D65" i="1"/>
  <c r="E65" i="1"/>
  <c r="D16" i="1"/>
  <c r="E16" i="1"/>
  <c r="C68" i="1"/>
  <c r="C67" i="1" s="1"/>
  <c r="C16" i="1"/>
  <c r="C65" i="1"/>
  <c r="C83" i="1" l="1"/>
  <c r="C82" i="1" s="1"/>
  <c r="D46" i="1"/>
  <c r="D15" i="1" s="1"/>
  <c r="D83" i="1"/>
  <c r="D82" i="1" s="1"/>
  <c r="E46" i="1"/>
  <c r="E15" i="1" s="1"/>
  <c r="C46" i="1"/>
  <c r="E82" i="1"/>
  <c r="E106" i="1" l="1"/>
  <c r="D106" i="1"/>
  <c r="C15" i="1" l="1"/>
  <c r="C106" i="1" s="1"/>
</calcChain>
</file>

<file path=xl/sharedStrings.xml><?xml version="1.0" encoding="utf-8"?>
<sst xmlns="http://schemas.openxmlformats.org/spreadsheetml/2006/main" count="194" uniqueCount="193">
  <si>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</si>
  <si>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</si>
  <si>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</si>
  <si>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</si>
  <si>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</si>
  <si>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</si>
  <si>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</si>
  <si>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</si>
  <si>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</si>
  <si>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</si>
  <si>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</si>
  <si>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</si>
  <si>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</si>
  <si>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</si>
  <si>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</si>
  <si>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</si>
  <si>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</si>
  <si>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</si>
  <si>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</si>
  <si>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</si>
  <si>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</si>
  <si>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</si>
  <si>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</si>
  <si>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</si>
  <si>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</si>
  <si>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</si>
  <si>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</si>
  <si>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</si>
  <si>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</si>
  <si>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</si>
  <si>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</si>
  <si>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</si>
  <si>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</si>
  <si>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</si>
  <si>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</si>
  <si>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</si>
  <si>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</si>
  <si>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</si>
  <si>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</si>
  <si>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</si>
  <si>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</si>
  <si>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</si>
  <si>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</si>
  <si>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</si>
  <si>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</si>
  <si>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</si>
  <si>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</si>
  <si>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</si>
  <si>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</si>
  <si>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</si>
  <si>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</si>
  <si>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</si>
  <si>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</si>
  <si>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</si>
  <si>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</si>
  <si>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</si>
  <si>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</si>
  <si>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</si>
  <si>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</si>
  <si>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</si>
  <si>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</si>
  <si>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</si>
  <si>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</si>
  <si>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</si>
  <si>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</si>
  <si>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</si>
  <si>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</si>
  <si>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</si>
  <si>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</si>
  <si>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</si>
  <si>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</si>
  <si>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</si>
  <si>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</si>
  <si>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</si>
  <si>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</si>
  <si>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</si>
  <si>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</si>
  <si>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</si>
  <si>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</si>
  <si>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</si>
  <si>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</si>
  <si>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</si>
  <si>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</si>
  <si>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</si>
  <si>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</si>
  <si>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</si>
  <si>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</si>
  <si>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</si>
  <si>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</si>
  <si>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</si>
  <si>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</si>
  <si>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</si>
  <si>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</si>
  <si>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</si>
  <si>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</si>
  <si>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</si>
  <si>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</si>
  <si>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</si>
  <si>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</si>
  <si>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</si>
  <si>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</si>
  <si>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</si>
  <si>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</si>
  <si>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</si>
  <si>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</si>
  <si>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</si>
  <si>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</si>
  <si>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</si>
  <si>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</si>
  <si>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</si>
  <si>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</si>
  <si>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</si>
  <si>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</si>
  <si>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</si>
  <si>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</si>
  <si>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</si>
  <si>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</si>
  <si>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</si>
  <si>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</si>
  <si>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</si>
  <si>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</si>
  <si>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</si>
  <si>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</si>
  <si>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</si>
  <si>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</si>
  <si>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</si>
  <si>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</si>
  <si>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</si>
  <si>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</si>
  <si>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</si>
  <si>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</si>
  <si>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</si>
  <si>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</si>
  <si>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</si>
  <si>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</si>
  <si>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</si>
  <si>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</si>
  <si>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</si>
  <si>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</si>
  <si>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</si>
  <si>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</si>
  <si>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</si>
  <si>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</si>
  <si>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</si>
  <si>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</si>
  <si>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</si>
  <si>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</si>
  <si>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</si>
  <si>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</si>
  <si>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</si>
  <si>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</si>
  <si>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</si>
  <si>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</si>
  <si>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</si>
  <si>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</si>
  <si>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</si>
  <si>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</si>
  <si>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</si>
  <si>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</si>
  <si>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</si>
  <si>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</si>
  <si>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</si>
  <si>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</si>
  <si>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</si>
  <si>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</si>
  <si>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</si>
  <si>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</si>
  <si>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</si>
  <si>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</si>
  <si>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</si>
  <si>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1 16 01153 01 0000 140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</si>
  <si>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</si>
  <si>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</si>
  <si>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</si>
  <si>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</si>
  <si>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</si>
  <si>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</si>
  <si>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Субсидии бюджетам субъектов Российской Федерации на реализацию мероприятий по модернизации школьных систем образования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</si>
  <si>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</si>
  <si>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</si>
  <si>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</si>
  <si>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 xml:space="preserve">от      .12.2023 г. № </t>
  </si>
  <si>
    <t>1 16 09040 13 0000 140</t>
  </si>
  <si>
    <t>Денежные средства, изымаемые в собственность городского поселения в соответствии с решениями судов (за исключением обвинительных приговоров судов)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</si>
  <si>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</si>
  <si>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</si>
  <si>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</si>
  <si>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</si>
  <si>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</si>
  <si>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доходов  бюджета Тернейского муниципального округа  на 2024 год и плановый  период 2025 и 2026 годов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</si>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</sst>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justify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D35D2FC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6"/>
  <sheetViews>
    <sheetView tabSelected="1" zoomScaleNormal="100" workbookViewId="0">
      <selection activeCell="B6" sqref="B6"/>
    </sheetView>
  </sheetViews>
  <sheetFormatPr defaultRowHeight="12.75" x14ac:dyDescent="0.2"/>
  <cols>
    <col min="1" max="1" width="24.5703125" customWidth="1"/>
    <col min="2" max="2" width="54.28515625" customWidth="1"/>
    <col min="3" max="4" width="15" customWidth="1"/>
    <col min="5" max="5" width="16.42578125" customWidth="1"/>
    <col min="6" max="6" width="50.5703125" customWidth="1"/>
    <col min="7" max="7" width="41" customWidth="1"/>
    <col min="8" max="8" width="33.28515625" customWidth="1"/>
  </cols>
  <sheetData>
    <row r="1" spans="1:6" ht="1.5" customHeight="1" x14ac:dyDescent="0.2">
      <c r="A1" s="6"/>
      <c r="B1" s="15"/>
      <c r="C1" s="15"/>
      <c r="D1" s="15"/>
      <c r="E1" s="15"/>
      <c r="F1" s="18"/>
    </row>
    <row r="2" spans="1:6" ht="12" customHeight="1" x14ac:dyDescent="0.25">
      <c r="A2" s="7"/>
      <c r="B2" s="68"/>
      <c r="C2" s="68"/>
      <c r="D2" s="16"/>
      <c r="E2" s="16"/>
      <c r="F2" s="18"/>
    </row>
    <row r="3" spans="1:6" ht="12" customHeight="1" x14ac:dyDescent="0.25">
      <c r="A3" s="7"/>
      <c r="B3" s="16"/>
      <c r="C3" s="16"/>
      <c r="D3" s="16"/>
      <c r="E3" s="16"/>
      <c r="F3" s="18"/>
    </row>
    <row r="4" spans="1:6" ht="12" customHeight="1" x14ac:dyDescent="0.25">
      <c r="A4" s="7"/>
      <c r="B4" s="18"/>
      <c r="C4" s="18"/>
      <c r="D4" s="70" t="s">
        <v>192</v>
      </c>
      <c r="E4" s="70"/>
      <c r="F4" s="18"/>
    </row>
    <row r="5" spans="1:6" ht="12" customHeight="1" x14ac:dyDescent="0.25">
      <c r="A5" s="7"/>
      <c r="B5" s="18"/>
      <c r="C5" s="18"/>
      <c r="D5" s="69" t="s">
        <v>44</v>
      </c>
      <c r="E5" s="69"/>
      <c r="F5" s="18"/>
    </row>
    <row r="6" spans="1:6" ht="12" customHeight="1" x14ac:dyDescent="0.25">
      <c r="A6" s="7"/>
      <c r="B6" s="18"/>
      <c r="C6" s="18"/>
      <c r="D6" s="70" t="s">
        <v>127</v>
      </c>
      <c r="E6" s="70"/>
      <c r="F6" s="18"/>
    </row>
    <row r="7" spans="1:6" ht="12" customHeight="1" x14ac:dyDescent="0.25">
      <c r="A7" s="7"/>
      <c r="B7" s="18"/>
      <c r="C7" s="18"/>
      <c r="D7" s="70" t="s">
        <v>146</v>
      </c>
      <c r="E7" s="70"/>
      <c r="F7" s="18"/>
    </row>
    <row r="8" spans="1:6" ht="15" customHeight="1" x14ac:dyDescent="0.25">
      <c r="A8" s="7"/>
      <c r="B8" s="18"/>
      <c r="C8" s="18"/>
      <c r="D8" s="70" t="s">
        <v>181</v>
      </c>
      <c r="E8" s="70"/>
      <c r="F8" s="18"/>
    </row>
    <row r="9" spans="1:6" ht="15.75" x14ac:dyDescent="0.2">
      <c r="A9" s="76" t="s">
        <v>18</v>
      </c>
      <c r="B9" s="77"/>
      <c r="C9" s="77"/>
      <c r="D9" s="17"/>
      <c r="E9" s="17"/>
      <c r="F9" s="18"/>
    </row>
    <row r="10" spans="1:6" ht="25.9" customHeight="1" x14ac:dyDescent="0.2">
      <c r="A10" s="76" t="s">
        <v>189</v>
      </c>
      <c r="B10" s="76"/>
      <c r="C10" s="76"/>
      <c r="D10" s="76"/>
      <c r="E10" s="76"/>
      <c r="F10" s="18"/>
    </row>
    <row r="11" spans="1:6" x14ac:dyDescent="0.2">
      <c r="A11" s="15"/>
      <c r="B11" s="18"/>
      <c r="C11" s="15"/>
      <c r="D11" s="15"/>
      <c r="E11" s="15" t="s">
        <v>70</v>
      </c>
      <c r="F11" s="18"/>
    </row>
    <row r="12" spans="1:6" ht="21" customHeight="1" x14ac:dyDescent="0.2">
      <c r="A12" s="74" t="s">
        <v>0</v>
      </c>
      <c r="B12" s="72" t="s">
        <v>32</v>
      </c>
      <c r="C12" s="71" t="s">
        <v>128</v>
      </c>
      <c r="D12" s="71"/>
      <c r="E12" s="71"/>
      <c r="F12" s="18"/>
    </row>
    <row r="13" spans="1:6" ht="20.45" customHeight="1" x14ac:dyDescent="0.2">
      <c r="A13" s="75"/>
      <c r="B13" s="73"/>
      <c r="C13" s="19">
        <v>2024</v>
      </c>
      <c r="D13" s="19">
        <v>2025</v>
      </c>
      <c r="E13" s="19">
        <v>2026</v>
      </c>
      <c r="F13" s="18"/>
    </row>
    <row r="14" spans="1:6" x14ac:dyDescent="0.2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18"/>
    </row>
    <row r="15" spans="1:6" s="2" customFormat="1" ht="18.75" customHeight="1" x14ac:dyDescent="0.2">
      <c r="A15" s="8" t="s">
        <v>1</v>
      </c>
      <c r="B15" s="26" t="s">
        <v>29</v>
      </c>
      <c r="C15" s="21">
        <f>C16+C27+C35+C41+C46+C58+C67+C65+C22+C70</f>
        <v>123339980</v>
      </c>
      <c r="D15" s="21">
        <f>D16+D27+D35+D41+D46+D58+D67+D65+D22+D70</f>
        <v>129824480</v>
      </c>
      <c r="E15" s="21">
        <f>E16+E27+E35+E41+E46+E58+E67+E65+E22+E70</f>
        <v>147104980</v>
      </c>
      <c r="F15" s="22"/>
    </row>
    <row r="16" spans="1:6" s="3" customFormat="1" ht="19.5" customHeight="1" x14ac:dyDescent="0.25">
      <c r="A16" s="9" t="s">
        <v>2</v>
      </c>
      <c r="B16" s="26" t="s">
        <v>3</v>
      </c>
      <c r="C16" s="21">
        <f>C17</f>
        <v>64984000</v>
      </c>
      <c r="D16" s="21">
        <f>D17</f>
        <v>68802000</v>
      </c>
      <c r="E16" s="21">
        <f>E17</f>
        <v>74779000</v>
      </c>
      <c r="F16" s="23"/>
    </row>
    <row r="17" spans="1:6" s="2" customFormat="1" ht="16.899999999999999" customHeight="1" x14ac:dyDescent="0.2">
      <c r="A17" s="10" t="s">
        <v>4</v>
      </c>
      <c r="B17" s="27" t="s">
        <v>5</v>
      </c>
      <c r="C17" s="11">
        <f>C18+C19+C20+C21</f>
        <v>64984000</v>
      </c>
      <c r="D17" s="11">
        <f t="shared" ref="D17:E17" si="0">D18+D19+D20+D21</f>
        <v>68802000</v>
      </c>
      <c r="E17" s="11">
        <f t="shared" si="0"/>
        <v>74779000</v>
      </c>
      <c r="F17" s="22"/>
    </row>
    <row r="18" spans="1:6" s="2" customFormat="1" ht="84.6" customHeight="1" x14ac:dyDescent="0.2">
      <c r="A18" s="10" t="s">
        <v>33</v>
      </c>
      <c r="B18" s="27" t="s">
        <v>186</v>
      </c>
      <c r="C18" s="11">
        <v>64213700</v>
      </c>
      <c r="D18" s="11">
        <v>67986500</v>
      </c>
      <c r="E18" s="11">
        <v>73892600</v>
      </c>
      <c r="F18" s="22"/>
    </row>
    <row r="19" spans="1:6" s="2" customFormat="1" ht="95.45" customHeight="1" x14ac:dyDescent="0.2">
      <c r="A19" s="10" t="s">
        <v>61</v>
      </c>
      <c r="B19" s="27" t="s">
        <v>62</v>
      </c>
      <c r="C19" s="11">
        <v>175800</v>
      </c>
      <c r="D19" s="11">
        <v>186100</v>
      </c>
      <c r="E19" s="11">
        <v>202300</v>
      </c>
      <c r="F19" s="22"/>
    </row>
    <row r="20" spans="1:6" s="2" customFormat="1" ht="40.9" customHeight="1" x14ac:dyDescent="0.2">
      <c r="A20" s="10" t="s">
        <v>63</v>
      </c>
      <c r="B20" s="27" t="s">
        <v>64</v>
      </c>
      <c r="C20" s="11">
        <v>345700</v>
      </c>
      <c r="D20" s="11">
        <v>366000</v>
      </c>
      <c r="E20" s="11">
        <v>397800</v>
      </c>
      <c r="F20" s="22"/>
    </row>
    <row r="21" spans="1:6" s="2" customFormat="1" ht="108" customHeight="1" x14ac:dyDescent="0.2">
      <c r="A21" s="43" t="s">
        <v>154</v>
      </c>
      <c r="B21" s="44" t="s">
        <v>187</v>
      </c>
      <c r="C21" s="45">
        <v>248800</v>
      </c>
      <c r="D21" s="46">
        <v>263400</v>
      </c>
      <c r="E21" s="46">
        <v>286300</v>
      </c>
      <c r="F21" s="22"/>
    </row>
    <row r="22" spans="1:6" s="2" customFormat="1" ht="43.15" customHeight="1" x14ac:dyDescent="0.2">
      <c r="A22" s="9" t="s">
        <v>76</v>
      </c>
      <c r="B22" s="26" t="s">
        <v>40</v>
      </c>
      <c r="C22" s="21">
        <f>C23</f>
        <v>29481000</v>
      </c>
      <c r="D22" s="21">
        <f t="shared" ref="D22:E22" si="1">D23</f>
        <v>31903000</v>
      </c>
      <c r="E22" s="21">
        <f t="shared" si="1"/>
        <v>43025000</v>
      </c>
      <c r="F22" s="22"/>
    </row>
    <row r="23" spans="1:6" s="2" customFormat="1" ht="36" customHeight="1" x14ac:dyDescent="0.2">
      <c r="A23" s="20" t="s">
        <v>41</v>
      </c>
      <c r="B23" s="27" t="s">
        <v>42</v>
      </c>
      <c r="C23" s="47">
        <f>SUM(C24:C26)</f>
        <v>29481000</v>
      </c>
      <c r="D23" s="47">
        <f t="shared" ref="D23:E23" si="2">SUM(D24:D26)</f>
        <v>31903000</v>
      </c>
      <c r="E23" s="47">
        <f t="shared" si="2"/>
        <v>43025000</v>
      </c>
      <c r="F23" s="22"/>
    </row>
    <row r="24" spans="1:6" s="2" customFormat="1" ht="53.45" customHeight="1" x14ac:dyDescent="0.2">
      <c r="A24" s="20" t="s">
        <v>51</v>
      </c>
      <c r="B24" s="27" t="s">
        <v>52</v>
      </c>
      <c r="C24" s="47">
        <v>13612000</v>
      </c>
      <c r="D24" s="11">
        <v>14824000</v>
      </c>
      <c r="E24" s="11">
        <v>19672000</v>
      </c>
      <c r="F24" s="22"/>
    </row>
    <row r="25" spans="1:6" s="2" customFormat="1" ht="67.150000000000006" customHeight="1" x14ac:dyDescent="0.2">
      <c r="A25" s="20" t="s">
        <v>58</v>
      </c>
      <c r="B25" s="27" t="s">
        <v>59</v>
      </c>
      <c r="C25" s="47">
        <v>99000</v>
      </c>
      <c r="D25" s="11">
        <v>107000</v>
      </c>
      <c r="E25" s="48">
        <v>148000</v>
      </c>
      <c r="F25" s="22"/>
    </row>
    <row r="26" spans="1:6" s="2" customFormat="1" ht="58.15" customHeight="1" x14ac:dyDescent="0.2">
      <c r="A26" s="20" t="s">
        <v>53</v>
      </c>
      <c r="B26" s="27" t="s">
        <v>54</v>
      </c>
      <c r="C26" s="47">
        <v>15770000</v>
      </c>
      <c r="D26" s="11">
        <v>16972000</v>
      </c>
      <c r="E26" s="11">
        <v>23205000</v>
      </c>
      <c r="F26" s="22"/>
    </row>
    <row r="27" spans="1:6" s="3" customFormat="1" ht="19.149999999999999" customHeight="1" x14ac:dyDescent="0.25">
      <c r="A27" s="49" t="s">
        <v>6</v>
      </c>
      <c r="B27" s="50" t="s">
        <v>7</v>
      </c>
      <c r="C27" s="24">
        <f>C28+C31+C33</f>
        <v>3121000</v>
      </c>
      <c r="D27" s="24">
        <f t="shared" ref="D27:E27" si="3">D28+D31+D33</f>
        <v>3263000</v>
      </c>
      <c r="E27" s="24">
        <f t="shared" si="3"/>
        <v>3441000</v>
      </c>
      <c r="F27" s="23"/>
    </row>
    <row r="28" spans="1:6" s="3" customFormat="1" ht="26.45" customHeight="1" x14ac:dyDescent="0.25">
      <c r="A28" s="51" t="s">
        <v>121</v>
      </c>
      <c r="B28" s="52" t="s">
        <v>122</v>
      </c>
      <c r="C28" s="11">
        <f>C29+C30</f>
        <v>444000</v>
      </c>
      <c r="D28" s="11">
        <f t="shared" ref="D28:E28" si="4">D29+D30</f>
        <v>481000</v>
      </c>
      <c r="E28" s="11">
        <f t="shared" si="4"/>
        <v>527000</v>
      </c>
      <c r="F28" s="23"/>
    </row>
    <row r="29" spans="1:6" s="3" customFormat="1" ht="28.15" customHeight="1" x14ac:dyDescent="0.25">
      <c r="A29" s="51" t="s">
        <v>124</v>
      </c>
      <c r="B29" s="52" t="s">
        <v>123</v>
      </c>
      <c r="C29" s="11">
        <v>246300</v>
      </c>
      <c r="D29" s="11">
        <v>266900</v>
      </c>
      <c r="E29" s="11">
        <v>292400</v>
      </c>
      <c r="F29" s="23"/>
    </row>
    <row r="30" spans="1:6" s="3" customFormat="1" ht="40.15" customHeight="1" x14ac:dyDescent="0.25">
      <c r="A30" s="51" t="s">
        <v>125</v>
      </c>
      <c r="B30" s="52" t="s">
        <v>126</v>
      </c>
      <c r="C30" s="11">
        <v>197700</v>
      </c>
      <c r="D30" s="11">
        <v>214100</v>
      </c>
      <c r="E30" s="11">
        <v>234600</v>
      </c>
      <c r="F30" s="23"/>
    </row>
    <row r="31" spans="1:6" s="2" customFormat="1" ht="15.6" customHeight="1" x14ac:dyDescent="0.2">
      <c r="A31" s="20" t="s">
        <v>65</v>
      </c>
      <c r="B31" s="27" t="s">
        <v>66</v>
      </c>
      <c r="C31" s="11">
        <f>C32</f>
        <v>945000</v>
      </c>
      <c r="D31" s="11">
        <f t="shared" ref="D31:E31" si="5">D32</f>
        <v>945000</v>
      </c>
      <c r="E31" s="11">
        <f t="shared" si="5"/>
        <v>945000</v>
      </c>
      <c r="F31" s="22"/>
    </row>
    <row r="32" spans="1:6" s="2" customFormat="1" ht="15.6" customHeight="1" x14ac:dyDescent="0.2">
      <c r="A32" s="20" t="s">
        <v>67</v>
      </c>
      <c r="B32" s="27" t="s">
        <v>66</v>
      </c>
      <c r="C32" s="11">
        <v>945000</v>
      </c>
      <c r="D32" s="11">
        <v>945000</v>
      </c>
      <c r="E32" s="11">
        <v>945000</v>
      </c>
      <c r="F32" s="22"/>
    </row>
    <row r="33" spans="1:6" s="2" customFormat="1" ht="28.15" customHeight="1" x14ac:dyDescent="0.2">
      <c r="A33" s="20" t="s">
        <v>68</v>
      </c>
      <c r="B33" s="27" t="s">
        <v>69</v>
      </c>
      <c r="C33" s="11">
        <f>C34</f>
        <v>1732000</v>
      </c>
      <c r="D33" s="11">
        <f t="shared" ref="D33:E33" si="6">D34</f>
        <v>1837000</v>
      </c>
      <c r="E33" s="11">
        <f t="shared" si="6"/>
        <v>1969000</v>
      </c>
      <c r="F33" s="22"/>
    </row>
    <row r="34" spans="1:6" s="2" customFormat="1" ht="39.6" customHeight="1" x14ac:dyDescent="0.2">
      <c r="A34" s="42" t="s">
        <v>119</v>
      </c>
      <c r="B34" s="44" t="s">
        <v>120</v>
      </c>
      <c r="C34" s="11">
        <v>1732000</v>
      </c>
      <c r="D34" s="11">
        <v>1837000</v>
      </c>
      <c r="E34" s="11">
        <v>1969000</v>
      </c>
      <c r="F34" s="22"/>
    </row>
    <row r="35" spans="1:6" s="3" customFormat="1" ht="18.75" customHeight="1" x14ac:dyDescent="0.25">
      <c r="A35" s="9" t="s">
        <v>8</v>
      </c>
      <c r="B35" s="26" t="s">
        <v>9</v>
      </c>
      <c r="C35" s="21">
        <f>C36+C38</f>
        <v>7130000</v>
      </c>
      <c r="D35" s="21">
        <f t="shared" ref="D35:E35" si="7">D36+D38</f>
        <v>7232000</v>
      </c>
      <c r="E35" s="21">
        <f t="shared" si="7"/>
        <v>7235000</v>
      </c>
      <c r="F35" s="23"/>
    </row>
    <row r="36" spans="1:6" s="3" customFormat="1" ht="18.75" customHeight="1" x14ac:dyDescent="0.25">
      <c r="A36" s="53" t="s">
        <v>94</v>
      </c>
      <c r="B36" s="54" t="s">
        <v>95</v>
      </c>
      <c r="C36" s="11">
        <f>C37</f>
        <v>3400000</v>
      </c>
      <c r="D36" s="11">
        <f t="shared" ref="D36:E36" si="8">D37</f>
        <v>3500000</v>
      </c>
      <c r="E36" s="11">
        <f t="shared" si="8"/>
        <v>3500000</v>
      </c>
      <c r="F36" s="23"/>
    </row>
    <row r="37" spans="1:6" s="3" customFormat="1" ht="38.450000000000003" customHeight="1" x14ac:dyDescent="0.25">
      <c r="A37" s="20" t="s">
        <v>92</v>
      </c>
      <c r="B37" s="27" t="s">
        <v>93</v>
      </c>
      <c r="C37" s="11">
        <v>3400000</v>
      </c>
      <c r="D37" s="11">
        <v>3500000</v>
      </c>
      <c r="E37" s="11">
        <v>3500000</v>
      </c>
      <c r="F37" s="23"/>
    </row>
    <row r="38" spans="1:6" s="2" customFormat="1" ht="16.5" customHeight="1" x14ac:dyDescent="0.2">
      <c r="A38" s="55" t="s">
        <v>19</v>
      </c>
      <c r="B38" s="56" t="s">
        <v>20</v>
      </c>
      <c r="C38" s="11">
        <f>C39+C40</f>
        <v>3730000</v>
      </c>
      <c r="D38" s="11">
        <f t="shared" ref="D38:E38" si="9">D39+D40</f>
        <v>3732000</v>
      </c>
      <c r="E38" s="11">
        <f t="shared" si="9"/>
        <v>3735000</v>
      </c>
      <c r="F38" s="22"/>
    </row>
    <row r="39" spans="1:6" s="2" customFormat="1" ht="27.6" customHeight="1" x14ac:dyDescent="0.2">
      <c r="A39" s="20" t="s">
        <v>88</v>
      </c>
      <c r="B39" s="27" t="s">
        <v>89</v>
      </c>
      <c r="C39" s="11">
        <v>3050000</v>
      </c>
      <c r="D39" s="11">
        <v>3050000</v>
      </c>
      <c r="E39" s="11">
        <v>3050000</v>
      </c>
      <c r="F39" s="22"/>
    </row>
    <row r="40" spans="1:6" s="2" customFormat="1" ht="27.6" customHeight="1" x14ac:dyDescent="0.2">
      <c r="A40" s="20" t="s">
        <v>90</v>
      </c>
      <c r="B40" s="27" t="s">
        <v>91</v>
      </c>
      <c r="C40" s="11">
        <v>680000</v>
      </c>
      <c r="D40" s="11">
        <v>682000</v>
      </c>
      <c r="E40" s="11">
        <v>685000</v>
      </c>
      <c r="F40" s="22"/>
    </row>
    <row r="41" spans="1:6" s="3" customFormat="1" ht="18" customHeight="1" x14ac:dyDescent="0.25">
      <c r="A41" s="9" t="s">
        <v>10</v>
      </c>
      <c r="B41" s="26" t="s">
        <v>56</v>
      </c>
      <c r="C41" s="21">
        <f>C42+C44</f>
        <v>823000</v>
      </c>
      <c r="D41" s="21">
        <f t="shared" ref="D41:E41" si="10">D42+D44</f>
        <v>824000</v>
      </c>
      <c r="E41" s="21">
        <f t="shared" si="10"/>
        <v>824000</v>
      </c>
      <c r="F41" s="23"/>
    </row>
    <row r="42" spans="1:6" s="2" customFormat="1" ht="26.45" customHeight="1" x14ac:dyDescent="0.2">
      <c r="A42" s="57" t="s">
        <v>21</v>
      </c>
      <c r="B42" s="25" t="s">
        <v>22</v>
      </c>
      <c r="C42" s="58">
        <f>C43</f>
        <v>780000</v>
      </c>
      <c r="D42" s="58">
        <f t="shared" ref="D42:E42" si="11">D43</f>
        <v>780000</v>
      </c>
      <c r="E42" s="58">
        <f t="shared" si="11"/>
        <v>780000</v>
      </c>
      <c r="F42" s="22"/>
    </row>
    <row r="43" spans="1:6" s="2" customFormat="1" ht="40.9" customHeight="1" x14ac:dyDescent="0.2">
      <c r="A43" s="57" t="s">
        <v>23</v>
      </c>
      <c r="B43" s="25" t="s">
        <v>43</v>
      </c>
      <c r="C43" s="58">
        <v>780000</v>
      </c>
      <c r="D43" s="58">
        <v>780000</v>
      </c>
      <c r="E43" s="58">
        <v>780000</v>
      </c>
      <c r="F43" s="22"/>
    </row>
    <row r="44" spans="1:6" s="2" customFormat="1" ht="42" customHeight="1" x14ac:dyDescent="0.2">
      <c r="A44" s="57" t="s">
        <v>96</v>
      </c>
      <c r="B44" s="25" t="s">
        <v>97</v>
      </c>
      <c r="C44" s="58">
        <f>C45</f>
        <v>43000</v>
      </c>
      <c r="D44" s="58">
        <f t="shared" ref="D44:E44" si="12">D45</f>
        <v>44000</v>
      </c>
      <c r="E44" s="58">
        <f t="shared" si="12"/>
        <v>44000</v>
      </c>
      <c r="F44" s="22"/>
    </row>
    <row r="45" spans="1:6" s="2" customFormat="1" ht="54" customHeight="1" x14ac:dyDescent="0.2">
      <c r="A45" s="57" t="s">
        <v>98</v>
      </c>
      <c r="B45" s="25" t="s">
        <v>99</v>
      </c>
      <c r="C45" s="58">
        <v>43000</v>
      </c>
      <c r="D45" s="58">
        <v>44000</v>
      </c>
      <c r="E45" s="58">
        <v>44000</v>
      </c>
      <c r="F45" s="22"/>
    </row>
    <row r="46" spans="1:6" s="3" customFormat="1" ht="42" customHeight="1" x14ac:dyDescent="0.25">
      <c r="A46" s="9" t="s">
        <v>11</v>
      </c>
      <c r="B46" s="26" t="s">
        <v>12</v>
      </c>
      <c r="C46" s="21">
        <f>C47+C54+C56</f>
        <v>7887640</v>
      </c>
      <c r="D46" s="21">
        <f>D47+D54+D56</f>
        <v>7887640</v>
      </c>
      <c r="E46" s="21">
        <f>E47+E54+E56</f>
        <v>7887640</v>
      </c>
      <c r="F46" s="23"/>
    </row>
    <row r="47" spans="1:6" s="2" customFormat="1" ht="67.150000000000006" customHeight="1" x14ac:dyDescent="0.2">
      <c r="A47" s="57" t="s">
        <v>13</v>
      </c>
      <c r="B47" s="25" t="s">
        <v>30</v>
      </c>
      <c r="C47" s="11">
        <f>C48+C50+C52</f>
        <v>5697640</v>
      </c>
      <c r="D47" s="11">
        <f t="shared" ref="D47:E47" si="13">D48+D50+D52</f>
        <v>5697640</v>
      </c>
      <c r="E47" s="11">
        <f t="shared" si="13"/>
        <v>5697640</v>
      </c>
      <c r="F47" s="22"/>
    </row>
    <row r="48" spans="1:6" s="2" customFormat="1" ht="52.9" customHeight="1" x14ac:dyDescent="0.2">
      <c r="A48" s="57" t="s">
        <v>109</v>
      </c>
      <c r="B48" s="25" t="s">
        <v>110</v>
      </c>
      <c r="C48" s="11">
        <f>C49</f>
        <v>4800690</v>
      </c>
      <c r="D48" s="11">
        <f t="shared" ref="D48:E48" si="14">D49</f>
        <v>4800690</v>
      </c>
      <c r="E48" s="11">
        <f t="shared" si="14"/>
        <v>4800690</v>
      </c>
      <c r="F48" s="22"/>
    </row>
    <row r="49" spans="1:6" s="2" customFormat="1" ht="66" customHeight="1" x14ac:dyDescent="0.2">
      <c r="A49" s="55" t="s">
        <v>100</v>
      </c>
      <c r="B49" s="27" t="s">
        <v>176</v>
      </c>
      <c r="C49" s="11">
        <v>4800690</v>
      </c>
      <c r="D49" s="11">
        <v>4800690</v>
      </c>
      <c r="E49" s="11">
        <v>4800690</v>
      </c>
      <c r="F49" s="22"/>
    </row>
    <row r="50" spans="1:6" s="2" customFormat="1" ht="66.599999999999994" customHeight="1" x14ac:dyDescent="0.2">
      <c r="A50" s="57" t="s">
        <v>55</v>
      </c>
      <c r="B50" s="25" t="s">
        <v>188</v>
      </c>
      <c r="C50" s="11">
        <f>C51</f>
        <v>335610</v>
      </c>
      <c r="D50" s="11">
        <f t="shared" ref="D50:E50" si="15">D51</f>
        <v>335610</v>
      </c>
      <c r="E50" s="11">
        <f t="shared" si="15"/>
        <v>335610</v>
      </c>
      <c r="F50" s="22"/>
    </row>
    <row r="51" spans="1:6" s="2" customFormat="1" ht="55.9" customHeight="1" x14ac:dyDescent="0.2">
      <c r="A51" s="55" t="s">
        <v>101</v>
      </c>
      <c r="B51" s="27" t="s">
        <v>102</v>
      </c>
      <c r="C51" s="11">
        <v>335610</v>
      </c>
      <c r="D51" s="11">
        <v>335610</v>
      </c>
      <c r="E51" s="11">
        <v>335610</v>
      </c>
      <c r="F51" s="22"/>
    </row>
    <row r="52" spans="1:6" s="2" customFormat="1" ht="38.25" x14ac:dyDescent="0.2">
      <c r="A52" s="20" t="s">
        <v>72</v>
      </c>
      <c r="B52" s="27" t="s">
        <v>73</v>
      </c>
      <c r="C52" s="11">
        <f>C53</f>
        <v>561340</v>
      </c>
      <c r="D52" s="11">
        <f t="shared" ref="D52:E52" si="16">D53</f>
        <v>561340</v>
      </c>
      <c r="E52" s="11">
        <f t="shared" si="16"/>
        <v>561340</v>
      </c>
      <c r="F52" s="22"/>
    </row>
    <row r="53" spans="1:6" s="2" customFormat="1" ht="32.450000000000003" customHeight="1" x14ac:dyDescent="0.2">
      <c r="A53" s="55" t="s">
        <v>103</v>
      </c>
      <c r="B53" s="27" t="s">
        <v>104</v>
      </c>
      <c r="C53" s="11">
        <v>561340</v>
      </c>
      <c r="D53" s="11">
        <v>561340</v>
      </c>
      <c r="E53" s="11">
        <v>561340</v>
      </c>
      <c r="F53" s="22"/>
    </row>
    <row r="54" spans="1:6" s="2" customFormat="1" ht="31.9" customHeight="1" x14ac:dyDescent="0.2">
      <c r="A54" s="55" t="s">
        <v>107</v>
      </c>
      <c r="B54" s="27" t="s">
        <v>108</v>
      </c>
      <c r="C54" s="11">
        <f>C55</f>
        <v>30000</v>
      </c>
      <c r="D54" s="11">
        <f t="shared" ref="D54:E54" si="17">D55</f>
        <v>30000</v>
      </c>
      <c r="E54" s="11">
        <f t="shared" si="17"/>
        <v>30000</v>
      </c>
      <c r="F54" s="22"/>
    </row>
    <row r="55" spans="1:6" s="2" customFormat="1" ht="43.15" customHeight="1" x14ac:dyDescent="0.2">
      <c r="A55" s="55" t="s">
        <v>105</v>
      </c>
      <c r="B55" s="27" t="s">
        <v>106</v>
      </c>
      <c r="C55" s="11">
        <v>30000</v>
      </c>
      <c r="D55" s="11">
        <v>30000</v>
      </c>
      <c r="E55" s="11">
        <v>30000</v>
      </c>
      <c r="F55" s="22"/>
    </row>
    <row r="56" spans="1:6" s="2" customFormat="1" ht="69.599999999999994" customHeight="1" x14ac:dyDescent="0.2">
      <c r="A56" s="57" t="s">
        <v>24</v>
      </c>
      <c r="B56" s="25" t="s">
        <v>31</v>
      </c>
      <c r="C56" s="11">
        <f>C57</f>
        <v>2160000</v>
      </c>
      <c r="D56" s="11">
        <f t="shared" ref="D56:E56" si="18">D57</f>
        <v>2160000</v>
      </c>
      <c r="E56" s="11">
        <f t="shared" si="18"/>
        <v>2160000</v>
      </c>
      <c r="F56" s="22"/>
    </row>
    <row r="57" spans="1:6" s="2" customFormat="1" ht="73.900000000000006" customHeight="1" x14ac:dyDescent="0.2">
      <c r="A57" s="57" t="s">
        <v>160</v>
      </c>
      <c r="B57" s="25" t="s">
        <v>161</v>
      </c>
      <c r="C57" s="11">
        <v>2160000</v>
      </c>
      <c r="D57" s="11">
        <v>2160000</v>
      </c>
      <c r="E57" s="11">
        <v>2160000</v>
      </c>
      <c r="F57" s="22"/>
    </row>
    <row r="58" spans="1:6" s="3" customFormat="1" ht="28.5" customHeight="1" x14ac:dyDescent="0.25">
      <c r="A58" s="9" t="s">
        <v>14</v>
      </c>
      <c r="B58" s="26" t="s">
        <v>15</v>
      </c>
      <c r="C58" s="21">
        <f>C59</f>
        <v>115000</v>
      </c>
      <c r="D58" s="21">
        <f t="shared" ref="D58:E58" si="19">D59</f>
        <v>115000</v>
      </c>
      <c r="E58" s="21">
        <f t="shared" si="19"/>
        <v>115000</v>
      </c>
      <c r="F58" s="23"/>
    </row>
    <row r="59" spans="1:6" s="2" customFormat="1" ht="22.9" customHeight="1" x14ac:dyDescent="0.2">
      <c r="A59" s="10" t="s">
        <v>16</v>
      </c>
      <c r="B59" s="27" t="s">
        <v>17</v>
      </c>
      <c r="C59" s="59">
        <f>C60+C61+C62</f>
        <v>115000</v>
      </c>
      <c r="D59" s="59">
        <f t="shared" ref="D59:E59" si="20">D60+D61+D62</f>
        <v>115000</v>
      </c>
      <c r="E59" s="59">
        <f t="shared" si="20"/>
        <v>115000</v>
      </c>
      <c r="F59" s="22"/>
    </row>
    <row r="60" spans="1:6" s="2" customFormat="1" ht="28.5" customHeight="1" x14ac:dyDescent="0.2">
      <c r="A60" s="20" t="s">
        <v>34</v>
      </c>
      <c r="B60" s="27" t="s">
        <v>35</v>
      </c>
      <c r="C60" s="11">
        <v>35000</v>
      </c>
      <c r="D60" s="11">
        <v>35000</v>
      </c>
      <c r="E60" s="11">
        <v>35000</v>
      </c>
      <c r="F60" s="22"/>
    </row>
    <row r="61" spans="1:6" s="2" customFormat="1" ht="15" customHeight="1" x14ac:dyDescent="0.2">
      <c r="A61" s="20" t="s">
        <v>36</v>
      </c>
      <c r="B61" s="27" t="s">
        <v>37</v>
      </c>
      <c r="C61" s="11">
        <v>20000</v>
      </c>
      <c r="D61" s="11">
        <v>20000</v>
      </c>
      <c r="E61" s="11">
        <v>20000</v>
      </c>
      <c r="F61" s="22"/>
    </row>
    <row r="62" spans="1:6" s="2" customFormat="1" ht="15" customHeight="1" x14ac:dyDescent="0.2">
      <c r="A62" s="20" t="s">
        <v>38</v>
      </c>
      <c r="B62" s="27" t="s">
        <v>39</v>
      </c>
      <c r="C62" s="11">
        <f>C63+C64</f>
        <v>60000</v>
      </c>
      <c r="D62" s="11">
        <f t="shared" ref="D62:E62" si="21">D63+D64</f>
        <v>60000</v>
      </c>
      <c r="E62" s="11">
        <f t="shared" si="21"/>
        <v>60000</v>
      </c>
      <c r="F62" s="22"/>
    </row>
    <row r="63" spans="1:6" s="2" customFormat="1" ht="17.45" customHeight="1" x14ac:dyDescent="0.2">
      <c r="A63" s="20" t="s">
        <v>155</v>
      </c>
      <c r="B63" s="27" t="s">
        <v>71</v>
      </c>
      <c r="C63" s="11">
        <v>60000</v>
      </c>
      <c r="D63" s="11">
        <v>60000</v>
      </c>
      <c r="E63" s="11">
        <v>60000</v>
      </c>
      <c r="F63" s="22"/>
    </row>
    <row r="64" spans="1:6" s="2" customFormat="1" ht="18" hidden="1" customHeight="1" x14ac:dyDescent="0.2">
      <c r="A64" s="20" t="s">
        <v>111</v>
      </c>
      <c r="B64" s="27" t="s">
        <v>118</v>
      </c>
      <c r="C64" s="11"/>
      <c r="D64" s="11"/>
      <c r="E64" s="11"/>
      <c r="F64" s="22"/>
    </row>
    <row r="65" spans="1:6" s="2" customFormat="1" ht="34.9" customHeight="1" x14ac:dyDescent="0.2">
      <c r="A65" s="8" t="s">
        <v>28</v>
      </c>
      <c r="B65" s="34" t="s">
        <v>77</v>
      </c>
      <c r="C65" s="24">
        <f>C66</f>
        <v>9534540</v>
      </c>
      <c r="D65" s="24">
        <f>D66</f>
        <v>9535040</v>
      </c>
      <c r="E65" s="24">
        <f>E66</f>
        <v>9535540</v>
      </c>
      <c r="F65" s="22"/>
    </row>
    <row r="66" spans="1:6" s="2" customFormat="1" ht="32.450000000000003" customHeight="1" x14ac:dyDescent="0.2">
      <c r="A66" s="55" t="s">
        <v>112</v>
      </c>
      <c r="B66" s="60" t="s">
        <v>113</v>
      </c>
      <c r="C66" s="11">
        <v>9534540</v>
      </c>
      <c r="D66" s="11">
        <v>9535040</v>
      </c>
      <c r="E66" s="11">
        <v>9535540</v>
      </c>
      <c r="F66" s="22"/>
    </row>
    <row r="67" spans="1:6" s="2" customFormat="1" ht="34.9" customHeight="1" x14ac:dyDescent="0.2">
      <c r="A67" s="8" t="s">
        <v>25</v>
      </c>
      <c r="B67" s="34" t="s">
        <v>26</v>
      </c>
      <c r="C67" s="21">
        <f>C68</f>
        <v>120000</v>
      </c>
      <c r="D67" s="21">
        <f t="shared" ref="D67:E67" si="22">D68</f>
        <v>120000</v>
      </c>
      <c r="E67" s="21">
        <f t="shared" si="22"/>
        <v>120000</v>
      </c>
      <c r="F67" s="22"/>
    </row>
    <row r="68" spans="1:6" s="2" customFormat="1" ht="28.9" customHeight="1" x14ac:dyDescent="0.2">
      <c r="A68" s="10" t="s">
        <v>27</v>
      </c>
      <c r="B68" s="27" t="s">
        <v>57</v>
      </c>
      <c r="C68" s="11">
        <f t="shared" ref="C68:E68" si="23">C69</f>
        <v>120000</v>
      </c>
      <c r="D68" s="11">
        <f t="shared" si="23"/>
        <v>120000</v>
      </c>
      <c r="E68" s="11">
        <f t="shared" si="23"/>
        <v>120000</v>
      </c>
      <c r="F68" s="22"/>
    </row>
    <row r="69" spans="1:6" s="2" customFormat="1" ht="43.15" customHeight="1" x14ac:dyDescent="0.2">
      <c r="A69" s="55" t="s">
        <v>114</v>
      </c>
      <c r="B69" s="27" t="s">
        <v>115</v>
      </c>
      <c r="C69" s="11">
        <v>120000</v>
      </c>
      <c r="D69" s="11">
        <v>120000</v>
      </c>
      <c r="E69" s="11">
        <v>120000</v>
      </c>
      <c r="F69" s="22"/>
    </row>
    <row r="70" spans="1:6" s="2" customFormat="1" ht="18.600000000000001" customHeight="1" x14ac:dyDescent="0.2">
      <c r="A70" s="61" t="s">
        <v>74</v>
      </c>
      <c r="B70" s="26" t="s">
        <v>75</v>
      </c>
      <c r="C70" s="21">
        <f>C71+C78+C80</f>
        <v>143800</v>
      </c>
      <c r="D70" s="21">
        <f>D71+D78+D80</f>
        <v>142800</v>
      </c>
      <c r="E70" s="21">
        <f>E71+E78+E80</f>
        <v>142800</v>
      </c>
      <c r="F70" s="22"/>
    </row>
    <row r="71" spans="1:6" s="2" customFormat="1" ht="25.9" customHeight="1" x14ac:dyDescent="0.2">
      <c r="A71" s="20" t="s">
        <v>78</v>
      </c>
      <c r="B71" s="27" t="s">
        <v>79</v>
      </c>
      <c r="C71" s="11">
        <f>SUM(C72:C77)</f>
        <v>107800</v>
      </c>
      <c r="D71" s="11">
        <f>SUM(D72:D77)</f>
        <v>107800</v>
      </c>
      <c r="E71" s="11">
        <f>SUM(E72:E77)</f>
        <v>107800</v>
      </c>
      <c r="F71" s="22"/>
    </row>
    <row r="72" spans="1:6" s="2" customFormat="1" ht="66.599999999999994" customHeight="1" x14ac:dyDescent="0.2">
      <c r="A72" s="20" t="s">
        <v>80</v>
      </c>
      <c r="B72" s="27" t="s">
        <v>81</v>
      </c>
      <c r="C72" s="11">
        <v>2800</v>
      </c>
      <c r="D72" s="11">
        <v>2800</v>
      </c>
      <c r="E72" s="11">
        <v>2800</v>
      </c>
      <c r="F72" s="22"/>
    </row>
    <row r="73" spans="1:6" s="2" customFormat="1" ht="81.599999999999994" customHeight="1" x14ac:dyDescent="0.2">
      <c r="A73" s="20" t="s">
        <v>82</v>
      </c>
      <c r="B73" s="27" t="s">
        <v>83</v>
      </c>
      <c r="C73" s="11">
        <v>44000</v>
      </c>
      <c r="D73" s="11">
        <v>44000</v>
      </c>
      <c r="E73" s="11">
        <v>44000</v>
      </c>
      <c r="F73" s="22"/>
    </row>
    <row r="74" spans="1:6" s="2" customFormat="1" ht="66.599999999999994" customHeight="1" x14ac:dyDescent="0.2">
      <c r="A74" s="19" t="s">
        <v>171</v>
      </c>
      <c r="B74" s="62" t="s">
        <v>172</v>
      </c>
      <c r="C74" s="11">
        <v>37000</v>
      </c>
      <c r="D74" s="11">
        <v>37000</v>
      </c>
      <c r="E74" s="11">
        <v>37000</v>
      </c>
      <c r="F74" s="22"/>
    </row>
    <row r="75" spans="1:6" s="2" customFormat="1" ht="94.9" customHeight="1" x14ac:dyDescent="0.2">
      <c r="A75" s="19" t="s">
        <v>170</v>
      </c>
      <c r="B75" s="63" t="s">
        <v>173</v>
      </c>
      <c r="C75" s="11">
        <v>1000</v>
      </c>
      <c r="D75" s="11">
        <v>1000</v>
      </c>
      <c r="E75" s="11">
        <v>1000</v>
      </c>
      <c r="F75" s="22"/>
    </row>
    <row r="76" spans="1:6" s="2" customFormat="1" ht="74.45" customHeight="1" x14ac:dyDescent="0.2">
      <c r="A76" s="19" t="s">
        <v>174</v>
      </c>
      <c r="B76" s="62" t="s">
        <v>175</v>
      </c>
      <c r="C76" s="11">
        <v>500</v>
      </c>
      <c r="D76" s="11">
        <v>500</v>
      </c>
      <c r="E76" s="11">
        <v>500</v>
      </c>
      <c r="F76" s="22"/>
    </row>
    <row r="77" spans="1:6" s="2" customFormat="1" ht="80.45" customHeight="1" x14ac:dyDescent="0.2">
      <c r="A77" s="20" t="s">
        <v>116</v>
      </c>
      <c r="B77" s="27" t="s">
        <v>117</v>
      </c>
      <c r="C77" s="11">
        <v>22500</v>
      </c>
      <c r="D77" s="11">
        <v>22500</v>
      </c>
      <c r="E77" s="11">
        <v>22500</v>
      </c>
      <c r="F77" s="22"/>
    </row>
    <row r="78" spans="1:6" s="2" customFormat="1" ht="45.6" customHeight="1" x14ac:dyDescent="0.2">
      <c r="A78" s="20" t="s">
        <v>158</v>
      </c>
      <c r="B78" s="27" t="s">
        <v>159</v>
      </c>
      <c r="C78" s="11">
        <f>C79</f>
        <v>34000</v>
      </c>
      <c r="D78" s="11">
        <f t="shared" ref="D78:E78" si="24">D79</f>
        <v>33000</v>
      </c>
      <c r="E78" s="11">
        <f t="shared" si="24"/>
        <v>33000</v>
      </c>
      <c r="F78" s="22"/>
    </row>
    <row r="79" spans="1:6" s="2" customFormat="1" ht="42" customHeight="1" x14ac:dyDescent="0.2">
      <c r="A79" s="20" t="s">
        <v>156</v>
      </c>
      <c r="B79" s="27" t="s">
        <v>157</v>
      </c>
      <c r="C79" s="11">
        <v>34000</v>
      </c>
      <c r="D79" s="11">
        <v>33000</v>
      </c>
      <c r="E79" s="11">
        <v>33000</v>
      </c>
      <c r="F79" s="22"/>
    </row>
    <row r="80" spans="1:6" s="2" customFormat="1" ht="63.6" customHeight="1" x14ac:dyDescent="0.2">
      <c r="A80" s="64" t="s">
        <v>184</v>
      </c>
      <c r="B80" s="65" t="s">
        <v>185</v>
      </c>
      <c r="C80" s="11">
        <f>C81</f>
        <v>2000</v>
      </c>
      <c r="D80" s="11">
        <f t="shared" ref="D80:E80" si="25">D81</f>
        <v>2000</v>
      </c>
      <c r="E80" s="11">
        <f t="shared" si="25"/>
        <v>2000</v>
      </c>
      <c r="F80" s="22"/>
    </row>
    <row r="81" spans="1:8" s="2" customFormat="1" ht="42" customHeight="1" x14ac:dyDescent="0.2">
      <c r="A81" s="66" t="s">
        <v>182</v>
      </c>
      <c r="B81" s="67" t="s">
        <v>183</v>
      </c>
      <c r="C81" s="11">
        <v>2000</v>
      </c>
      <c r="D81" s="11">
        <v>2000</v>
      </c>
      <c r="E81" s="11">
        <v>2000</v>
      </c>
      <c r="F81" s="22"/>
    </row>
    <row r="82" spans="1:8" s="4" customFormat="1" ht="22.15" customHeight="1" x14ac:dyDescent="0.2">
      <c r="A82" s="8" t="s">
        <v>45</v>
      </c>
      <c r="B82" s="26" t="s">
        <v>46</v>
      </c>
      <c r="C82" s="21">
        <f>C83</f>
        <v>915625705.35000002</v>
      </c>
      <c r="D82" s="21">
        <f>D83</f>
        <v>581640266.74000001</v>
      </c>
      <c r="E82" s="21">
        <f>E83</f>
        <v>594157701.53999996</v>
      </c>
      <c r="F82" s="28"/>
      <c r="G82" s="5"/>
    </row>
    <row r="83" spans="1:8" ht="26.25" customHeight="1" x14ac:dyDescent="0.2">
      <c r="A83" s="8" t="s">
        <v>47</v>
      </c>
      <c r="B83" s="34" t="s">
        <v>48</v>
      </c>
      <c r="C83" s="24">
        <f>C87+C94+C103+C84</f>
        <v>915625705.35000002</v>
      </c>
      <c r="D83" s="24">
        <f>D87+D94+D103+D84</f>
        <v>581640266.74000001</v>
      </c>
      <c r="E83" s="24">
        <f>E87+E94+E103+E84</f>
        <v>594157701.53999996</v>
      </c>
      <c r="F83" s="33"/>
      <c r="G83" s="1"/>
    </row>
    <row r="84" spans="1:8" ht="26.25" customHeight="1" x14ac:dyDescent="0.2">
      <c r="A84" s="29" t="s">
        <v>148</v>
      </c>
      <c r="B84" s="34" t="s">
        <v>149</v>
      </c>
      <c r="C84" s="24">
        <f>C85+C86</f>
        <v>266807446</v>
      </c>
      <c r="D84" s="24">
        <f>D85</f>
        <v>199023677</v>
      </c>
      <c r="E84" s="24">
        <f>E85</f>
        <v>199023677</v>
      </c>
      <c r="F84" s="33"/>
      <c r="G84" s="1"/>
    </row>
    <row r="85" spans="1:8" ht="25.9" customHeight="1" x14ac:dyDescent="0.2">
      <c r="A85" s="10" t="s">
        <v>167</v>
      </c>
      <c r="B85" s="27" t="s">
        <v>166</v>
      </c>
      <c r="C85" s="11">
        <v>266807446</v>
      </c>
      <c r="D85" s="11">
        <v>199023677</v>
      </c>
      <c r="E85" s="11">
        <v>199023677</v>
      </c>
      <c r="F85" s="33"/>
      <c r="G85" s="1"/>
    </row>
    <row r="86" spans="1:8" ht="21.6" customHeight="1" x14ac:dyDescent="0.2">
      <c r="A86" s="38" t="s">
        <v>153</v>
      </c>
      <c r="B86" s="27" t="s">
        <v>152</v>
      </c>
      <c r="C86" s="11">
        <v>0</v>
      </c>
      <c r="D86" s="11">
        <v>0</v>
      </c>
      <c r="E86" s="11">
        <v>0</v>
      </c>
      <c r="F86" s="33"/>
      <c r="G86" s="1"/>
    </row>
    <row r="87" spans="1:8" ht="27" customHeight="1" x14ac:dyDescent="0.2">
      <c r="A87" s="20" t="s">
        <v>84</v>
      </c>
      <c r="B87" s="26" t="s">
        <v>60</v>
      </c>
      <c r="C87" s="24">
        <f>C88+C90+C93+C89+C92+C91</f>
        <v>309211071.09000003</v>
      </c>
      <c r="D87" s="24">
        <f t="shared" ref="D87:E87" si="26">D88+D90+D93+D89</f>
        <v>31508758.189999998</v>
      </c>
      <c r="E87" s="24">
        <f t="shared" si="26"/>
        <v>30820539.509999998</v>
      </c>
      <c r="F87" s="33"/>
      <c r="G87" s="1"/>
    </row>
    <row r="88" spans="1:8" ht="41.45" customHeight="1" x14ac:dyDescent="0.2">
      <c r="A88" s="20" t="s">
        <v>165</v>
      </c>
      <c r="B88" s="27" t="s">
        <v>164</v>
      </c>
      <c r="C88" s="11">
        <v>50000000</v>
      </c>
      <c r="D88" s="11"/>
      <c r="E88" s="11"/>
      <c r="F88" s="33"/>
      <c r="G88" s="1"/>
    </row>
    <row r="89" spans="1:8" ht="42" customHeight="1" x14ac:dyDescent="0.2">
      <c r="A89" s="20" t="s">
        <v>169</v>
      </c>
      <c r="B89" s="27" t="s">
        <v>168</v>
      </c>
      <c r="C89" s="11">
        <v>0</v>
      </c>
      <c r="D89" s="11"/>
      <c r="E89" s="11"/>
      <c r="F89" s="33"/>
      <c r="G89" s="1"/>
    </row>
    <row r="90" spans="1:8" ht="31.9" customHeight="1" x14ac:dyDescent="0.2">
      <c r="A90" s="20" t="s">
        <v>129</v>
      </c>
      <c r="B90" s="27" t="s">
        <v>130</v>
      </c>
      <c r="C90" s="11">
        <v>4831826.67</v>
      </c>
      <c r="D90" s="11">
        <v>3711473.31</v>
      </c>
      <c r="E90" s="11">
        <v>3431206.2</v>
      </c>
      <c r="F90" s="33"/>
      <c r="G90" s="1"/>
    </row>
    <row r="91" spans="1:8" ht="31.9" customHeight="1" x14ac:dyDescent="0.2">
      <c r="A91" s="20" t="s">
        <v>179</v>
      </c>
      <c r="B91" s="27" t="s">
        <v>180</v>
      </c>
      <c r="C91" s="11">
        <v>0</v>
      </c>
      <c r="D91" s="11"/>
      <c r="E91" s="11"/>
      <c r="F91" s="33"/>
      <c r="G91" s="1"/>
    </row>
    <row r="92" spans="1:8" ht="44.45" customHeight="1" x14ac:dyDescent="0.2">
      <c r="A92" s="20" t="s">
        <v>178</v>
      </c>
      <c r="B92" s="27" t="s">
        <v>177</v>
      </c>
      <c r="C92" s="11">
        <v>9217073.3100000005</v>
      </c>
      <c r="D92" s="11"/>
      <c r="E92" s="11"/>
      <c r="F92" s="33"/>
      <c r="G92" s="1"/>
    </row>
    <row r="93" spans="1:8" ht="38.450000000000003" customHeight="1" x14ac:dyDescent="0.2">
      <c r="A93" s="20" t="s">
        <v>131</v>
      </c>
      <c r="B93" s="27" t="s">
        <v>132</v>
      </c>
      <c r="C93" s="11">
        <v>245162171.11000001</v>
      </c>
      <c r="D93" s="11">
        <v>27797284.879999999</v>
      </c>
      <c r="E93" s="11">
        <v>27389333.309999999</v>
      </c>
      <c r="F93" s="39"/>
      <c r="G93" s="41"/>
      <c r="H93" s="40"/>
    </row>
    <row r="94" spans="1:8" ht="29.45" customHeight="1" x14ac:dyDescent="0.2">
      <c r="A94" s="8" t="s">
        <v>85</v>
      </c>
      <c r="B94" s="34" t="s">
        <v>49</v>
      </c>
      <c r="C94" s="24">
        <f>C95+C96+C97+C98+C99+C100+C101+C102</f>
        <v>310805313.86000001</v>
      </c>
      <c r="D94" s="24">
        <f t="shared" ref="D94:E94" si="27">D95+D96+D97+D98+D99+D100+D101+D102</f>
        <v>322305957.14999998</v>
      </c>
      <c r="E94" s="24">
        <f t="shared" si="27"/>
        <v>335511610.63</v>
      </c>
      <c r="F94" s="33"/>
    </row>
    <row r="95" spans="1:8" ht="51" x14ac:dyDescent="0.2">
      <c r="A95" s="10" t="s">
        <v>133</v>
      </c>
      <c r="B95" s="27" t="s">
        <v>162</v>
      </c>
      <c r="C95" s="11">
        <v>1083410</v>
      </c>
      <c r="D95" s="11">
        <v>1122290</v>
      </c>
      <c r="E95" s="11">
        <v>1122290</v>
      </c>
      <c r="F95" s="33"/>
    </row>
    <row r="96" spans="1:8" ht="43.15" customHeight="1" x14ac:dyDescent="0.2">
      <c r="A96" s="10" t="s">
        <v>134</v>
      </c>
      <c r="B96" s="27" t="s">
        <v>135</v>
      </c>
      <c r="C96" s="11">
        <v>2193</v>
      </c>
      <c r="D96" s="11">
        <v>1954</v>
      </c>
      <c r="E96" s="11">
        <v>1954</v>
      </c>
      <c r="F96" s="33"/>
    </row>
    <row r="97" spans="1:8" ht="42.6" customHeight="1" x14ac:dyDescent="0.2">
      <c r="A97" s="12" t="s">
        <v>136</v>
      </c>
      <c r="B97" s="27" t="s">
        <v>137</v>
      </c>
      <c r="C97" s="11">
        <v>8424350</v>
      </c>
      <c r="D97" s="11">
        <v>8568850</v>
      </c>
      <c r="E97" s="11">
        <v>8732713</v>
      </c>
      <c r="F97" s="33"/>
    </row>
    <row r="98" spans="1:8" ht="29.45" customHeight="1" x14ac:dyDescent="0.2">
      <c r="A98" s="12" t="s">
        <v>138</v>
      </c>
      <c r="B98" s="25" t="s">
        <v>139</v>
      </c>
      <c r="C98" s="58">
        <v>1266602</v>
      </c>
      <c r="D98" s="58">
        <v>1306622</v>
      </c>
      <c r="E98" s="58">
        <v>1348243</v>
      </c>
      <c r="F98" s="33"/>
    </row>
    <row r="99" spans="1:8" ht="46.9" customHeight="1" x14ac:dyDescent="0.2">
      <c r="A99" s="12" t="s">
        <v>140</v>
      </c>
      <c r="B99" s="25" t="s">
        <v>141</v>
      </c>
      <c r="C99" s="58">
        <v>293479006.86000001</v>
      </c>
      <c r="D99" s="58">
        <v>304505552.14999998</v>
      </c>
      <c r="E99" s="58">
        <v>317234872.63</v>
      </c>
      <c r="F99" s="39"/>
      <c r="G99" s="40"/>
      <c r="H99" s="40"/>
    </row>
    <row r="100" spans="1:8" ht="73.900000000000006" customHeight="1" x14ac:dyDescent="0.2">
      <c r="A100" s="12" t="s">
        <v>142</v>
      </c>
      <c r="B100" s="25" t="s">
        <v>143</v>
      </c>
      <c r="C100" s="58">
        <v>2791225</v>
      </c>
      <c r="D100" s="58">
        <v>2902169</v>
      </c>
      <c r="E100" s="58">
        <v>3018397</v>
      </c>
      <c r="F100" s="33"/>
    </row>
    <row r="101" spans="1:8" ht="31.15" customHeight="1" x14ac:dyDescent="0.2">
      <c r="A101" s="12" t="s">
        <v>147</v>
      </c>
      <c r="B101" s="25" t="s">
        <v>163</v>
      </c>
      <c r="C101" s="58">
        <v>3424605</v>
      </c>
      <c r="D101" s="58">
        <v>3561589</v>
      </c>
      <c r="E101" s="58">
        <v>3704052</v>
      </c>
      <c r="F101" s="33"/>
    </row>
    <row r="102" spans="1:8" ht="21.6" customHeight="1" x14ac:dyDescent="0.2">
      <c r="A102" s="12" t="s">
        <v>151</v>
      </c>
      <c r="B102" s="25" t="s">
        <v>150</v>
      </c>
      <c r="C102" s="58">
        <v>333922</v>
      </c>
      <c r="D102" s="58">
        <v>336931</v>
      </c>
      <c r="E102" s="58">
        <v>349089</v>
      </c>
      <c r="F102" s="33"/>
    </row>
    <row r="103" spans="1:8" ht="22.9" customHeight="1" x14ac:dyDescent="0.2">
      <c r="A103" s="9" t="s">
        <v>87</v>
      </c>
      <c r="B103" s="26" t="s">
        <v>86</v>
      </c>
      <c r="C103" s="21">
        <f>C105+C104</f>
        <v>28801874.399999999</v>
      </c>
      <c r="D103" s="21">
        <f t="shared" ref="D103:E103" si="28">D105+D104</f>
        <v>28801874.399999999</v>
      </c>
      <c r="E103" s="21">
        <f t="shared" si="28"/>
        <v>28801874.399999999</v>
      </c>
      <c r="F103" s="33"/>
    </row>
    <row r="104" spans="1:8" ht="71.45" customHeight="1" x14ac:dyDescent="0.2">
      <c r="A104" s="12" t="s">
        <v>191</v>
      </c>
      <c r="B104" s="27" t="s">
        <v>190</v>
      </c>
      <c r="C104" s="11">
        <v>2968274.4</v>
      </c>
      <c r="D104" s="11">
        <v>2968274.4</v>
      </c>
      <c r="E104" s="11">
        <v>2968274.4</v>
      </c>
      <c r="F104" s="33"/>
    </row>
    <row r="105" spans="1:8" ht="71.45" customHeight="1" x14ac:dyDescent="0.2">
      <c r="A105" s="12" t="s">
        <v>144</v>
      </c>
      <c r="B105" s="27" t="s">
        <v>145</v>
      </c>
      <c r="C105" s="11">
        <v>25833600</v>
      </c>
      <c r="D105" s="11">
        <v>25833600</v>
      </c>
      <c r="E105" s="11">
        <v>25833600</v>
      </c>
      <c r="F105" s="33"/>
    </row>
    <row r="106" spans="1:8" ht="22.15" customHeight="1" x14ac:dyDescent="0.2">
      <c r="A106" s="30"/>
      <c r="B106" s="35" t="s">
        <v>50</v>
      </c>
      <c r="C106" s="14">
        <f>C82+C15</f>
        <v>1038965685.35</v>
      </c>
      <c r="D106" s="13">
        <f>D15+D82</f>
        <v>711464746.74000001</v>
      </c>
      <c r="E106" s="13">
        <f>E15+E82</f>
        <v>741262681.53999996</v>
      </c>
      <c r="F106" s="33"/>
    </row>
    <row r="107" spans="1:8" ht="28.9" customHeight="1" x14ac:dyDescent="0.25">
      <c r="A107" s="31"/>
      <c r="B107" s="36"/>
      <c r="C107" s="31"/>
      <c r="D107" s="31"/>
      <c r="E107" s="32"/>
      <c r="F107" s="33"/>
    </row>
    <row r="108" spans="1:8" x14ac:dyDescent="0.2">
      <c r="A108" s="33"/>
      <c r="B108" s="37"/>
      <c r="C108" s="33"/>
      <c r="D108" s="33"/>
      <c r="E108" s="33"/>
      <c r="F108" s="33"/>
    </row>
    <row r="109" spans="1:8" x14ac:dyDescent="0.2">
      <c r="A109" s="33"/>
      <c r="B109" s="33"/>
      <c r="C109" s="33"/>
      <c r="D109" s="33"/>
      <c r="E109" s="33"/>
      <c r="F109" s="33"/>
    </row>
    <row r="110" spans="1:8" x14ac:dyDescent="0.2">
      <c r="A110" s="33"/>
      <c r="B110" s="33"/>
      <c r="C110" s="33"/>
      <c r="D110" s="33"/>
      <c r="E110" s="33"/>
      <c r="F110" s="33"/>
    </row>
    <row r="111" spans="1:8" x14ac:dyDescent="0.2">
      <c r="A111" s="1"/>
      <c r="B111" s="1"/>
      <c r="C111" s="1"/>
      <c r="D111" s="1"/>
      <c r="E111" s="1"/>
      <c r="F111" s="1"/>
    </row>
    <row r="112" spans="1:8" x14ac:dyDescent="0.2">
      <c r="A112" s="1"/>
      <c r="B112" s="1"/>
      <c r="C112" s="1"/>
      <c r="D112" s="1"/>
      <c r="E112" s="1"/>
      <c r="F112" s="1"/>
    </row>
    <row r="113" spans="1:6" x14ac:dyDescent="0.2">
      <c r="A113" s="1"/>
      <c r="B113" s="1"/>
      <c r="C113" s="1"/>
      <c r="D113" s="1"/>
      <c r="E113" s="1"/>
      <c r="F113" s="1"/>
    </row>
    <row r="114" spans="1:6" x14ac:dyDescent="0.2">
      <c r="A114" s="1"/>
      <c r="B114" s="1"/>
      <c r="C114" s="1"/>
      <c r="D114" s="1"/>
      <c r="E114" s="1"/>
      <c r="F114" s="1"/>
    </row>
    <row r="115" spans="1:6" x14ac:dyDescent="0.2">
      <c r="A115" s="1"/>
      <c r="B115" s="1"/>
      <c r="C115" s="1"/>
      <c r="D115" s="1"/>
      <c r="E115" s="1"/>
      <c r="F115" s="1"/>
    </row>
    <row r="116" spans="1:6" x14ac:dyDescent="0.2">
      <c r="A116" s="1"/>
      <c r="B116" s="1"/>
      <c r="C116" s="1"/>
      <c r="D116" s="1"/>
      <c r="E116" s="1"/>
      <c r="F116" s="1"/>
    </row>
    <row r="117" spans="1:6" x14ac:dyDescent="0.2">
      <c r="A117" s="1"/>
      <c r="B117" s="1"/>
      <c r="C117" s="1"/>
      <c r="D117" s="1"/>
      <c r="E117" s="1"/>
      <c r="F117" s="1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</row>
    <row r="980" spans="1:6" x14ac:dyDescent="0.2">
      <c r="A980" s="1"/>
      <c r="B980" s="1"/>
      <c r="C980" s="1"/>
      <c r="D980" s="1"/>
      <c r="E980" s="1"/>
    </row>
    <row r="981" spans="1:6" x14ac:dyDescent="0.2">
      <c r="A981" s="1"/>
      <c r="B981" s="1"/>
      <c r="C981" s="1"/>
      <c r="D981" s="1"/>
      <c r="E981" s="1"/>
    </row>
    <row r="982" spans="1:6" x14ac:dyDescent="0.2">
      <c r="A982" s="1"/>
      <c r="B982" s="1"/>
      <c r="C982" s="1"/>
      <c r="D982" s="1"/>
      <c r="E982" s="1"/>
    </row>
    <row r="983" spans="1:6" x14ac:dyDescent="0.2">
      <c r="A983" s="1"/>
      <c r="B983" s="1"/>
      <c r="C983" s="1"/>
      <c r="D983" s="1"/>
      <c r="E983" s="1"/>
    </row>
    <row r="984" spans="1:6" x14ac:dyDescent="0.2">
      <c r="A984" s="1"/>
      <c r="B984" s="1"/>
      <c r="C984" s="1"/>
      <c r="D984" s="1"/>
      <c r="E984" s="1"/>
    </row>
    <row r="985" spans="1:6" x14ac:dyDescent="0.2">
      <c r="A985" s="1"/>
      <c r="B985" s="1"/>
      <c r="C985" s="1"/>
      <c r="D985" s="1"/>
      <c r="E985" s="1"/>
    </row>
    <row r="986" spans="1:6" x14ac:dyDescent="0.2">
      <c r="A986" s="1"/>
      <c r="B986" s="1"/>
      <c r="C986" s="1"/>
      <c r="D986" s="1"/>
      <c r="E986" s="1"/>
    </row>
  </sheetData>
  <mergeCells count="11">
    <mergeCell ref="A12:A13"/>
    <mergeCell ref="D4:E4"/>
    <mergeCell ref="A9:C9"/>
    <mergeCell ref="D8:E8"/>
    <mergeCell ref="D7:E7"/>
    <mergeCell ref="A10:E10"/>
    <mergeCell ref="B2:C2"/>
    <mergeCell ref="D5:E5"/>
    <mergeCell ref="D6:E6"/>
    <mergeCell ref="C12:E12"/>
    <mergeCell ref="B12:B13"/>
  </mergeCells>
  <phoneticPr fontId="0" type="noConversion"/>
  <hyperlinks>
    <hyperlink ref="B74" r:id="rId1" display="consultantplus://offline/ref=134F8B31F30A74068B1EE82E93468F4A359AA621C544104346E9917605D8C697A1ED7362D3E832DEFA38319AAA9B99EA5CD6EA33793F6426p3A7X"/>
    <hyperlink ref="B76" r:id="rId2" display="consultantplus://offline/ref=134F8B31F30A74068B1EE82E93468F4A359AA621C544104346E9917605D8C697A1ED7362D3ED35D2FC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2023-10-09T03:56:09Z</cp:lastPrinted>
  <dcterms:created xsi:type="dcterms:W3CDTF">2007-09-25T22:11:31Z</dcterms:created>
  <dcterms:modified xsi:type="dcterms:W3CDTF">2023-11-17T04:38:26Z</dcterms:modified>
</cp:coreProperties>
</file>